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PT &amp; Analysis Monday\"/>
    </mc:Choice>
  </mc:AlternateContent>
  <xr:revisionPtr revIDLastSave="0" documentId="13_ncr:1_{949EA4C9-99B9-4708-B749-EFD8A97A4725}" xr6:coauthVersionLast="47" xr6:coauthVersionMax="47" xr10:uidLastSave="{00000000-0000-0000-0000-000000000000}"/>
  <bookViews>
    <workbookView xWindow="-110" yWindow="-110" windowWidth="19420" windowHeight="10300" xr2:uid="{E610D9BB-1CCB-4FFC-9FB1-0860EC9F4385}"/>
  </bookViews>
  <sheets>
    <sheet name="Hub wise KA" sheetId="3" r:id="rId1"/>
    <sheet name="Data" sheetId="1" r:id="rId2"/>
    <sheet name="Hub wise Throughput" sheetId="2" state="hidden" r:id="rId3"/>
  </sheets>
  <definedNames>
    <definedName name="_xlnm._FilterDatabase" localSheetId="1" hidden="1">Data!$A$4:$AN$233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3" l="1"/>
  <c r="K7" i="3"/>
  <c r="K5" i="3"/>
  <c r="X5" i="1"/>
  <c r="S1" i="1"/>
  <c r="S2" i="3"/>
  <c r="N5" i="1"/>
  <c r="AE9" i="3"/>
  <c r="AE8" i="3"/>
  <c r="AE7" i="3"/>
  <c r="AE6" i="3"/>
  <c r="AE5" i="3"/>
  <c r="AD9" i="3"/>
  <c r="AD8" i="3"/>
  <c r="AD7" i="3"/>
  <c r="AD6" i="3"/>
  <c r="AD5" i="3"/>
  <c r="AB9" i="3"/>
  <c r="AB8" i="3"/>
  <c r="AB7" i="3"/>
  <c r="AB6" i="3"/>
  <c r="AB5" i="3"/>
  <c r="AA9" i="3"/>
  <c r="AA8" i="3"/>
  <c r="AA7" i="3"/>
  <c r="AA6" i="3"/>
  <c r="AA5" i="3"/>
  <c r="Y9" i="3"/>
  <c r="Y8" i="3"/>
  <c r="Y7" i="3"/>
  <c r="Y6" i="3"/>
  <c r="Y5" i="3"/>
  <c r="X9" i="3"/>
  <c r="X8" i="3"/>
  <c r="X7" i="3"/>
  <c r="X6" i="3"/>
  <c r="X5" i="3"/>
  <c r="V9" i="3"/>
  <c r="V8" i="3"/>
  <c r="V7" i="3"/>
  <c r="V6" i="3"/>
  <c r="U9" i="3"/>
  <c r="U8" i="3"/>
  <c r="U7" i="3"/>
  <c r="U6" i="3"/>
  <c r="U5" i="3"/>
  <c r="L9" i="3"/>
  <c r="L8" i="3"/>
  <c r="L7" i="3"/>
  <c r="L6" i="3"/>
  <c r="L5" i="3"/>
  <c r="K9" i="3"/>
  <c r="K8" i="3"/>
  <c r="K6" i="3"/>
  <c r="E9" i="3"/>
  <c r="E8" i="3"/>
  <c r="E7" i="3"/>
  <c r="E6" i="3"/>
  <c r="E5" i="3"/>
  <c r="D6" i="3"/>
  <c r="D7" i="3"/>
  <c r="D8" i="3"/>
  <c r="D9" i="3"/>
  <c r="D5" i="3"/>
  <c r="C6" i="3"/>
  <c r="C7" i="3"/>
  <c r="C8" i="3"/>
  <c r="C9" i="3"/>
  <c r="C5" i="3"/>
  <c r="J8" i="3" l="1"/>
  <c r="I9" i="3" l="1"/>
  <c r="I8" i="3"/>
  <c r="O9" i="3"/>
  <c r="I5" i="3"/>
  <c r="N9" i="3"/>
  <c r="N8" i="3"/>
  <c r="O5" i="3"/>
  <c r="J6" i="3"/>
  <c r="O8" i="3"/>
  <c r="T8" i="3" s="1"/>
  <c r="J7" i="3"/>
  <c r="N5" i="3"/>
  <c r="I6" i="3"/>
  <c r="I7" i="3"/>
  <c r="J9" i="3"/>
  <c r="T9" i="3" s="1"/>
  <c r="O7" i="3"/>
  <c r="N6" i="3"/>
  <c r="J5" i="3"/>
  <c r="N7" i="3"/>
  <c r="O6" i="3"/>
  <c r="AA223" i="1"/>
  <c r="AA215" i="1"/>
  <c r="AA207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AB230" i="1"/>
  <c r="AB222" i="1"/>
  <c r="AB214" i="1"/>
  <c r="AB206" i="1"/>
  <c r="AB198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A230" i="1"/>
  <c r="AA222" i="1"/>
  <c r="AA214" i="1"/>
  <c r="AA206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B229" i="1"/>
  <c r="AB221" i="1"/>
  <c r="AB213" i="1"/>
  <c r="AB205" i="1"/>
  <c r="AB197" i="1"/>
  <c r="AB189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A229" i="1"/>
  <c r="AA221" i="1"/>
  <c r="AA213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AB228" i="1"/>
  <c r="AB220" i="1"/>
  <c r="AB212" i="1"/>
  <c r="AB204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A228" i="1"/>
  <c r="AA220" i="1"/>
  <c r="AA212" i="1"/>
  <c r="AA204" i="1"/>
  <c r="AA196" i="1"/>
  <c r="AA188" i="1"/>
  <c r="AA180" i="1"/>
  <c r="AA172" i="1"/>
  <c r="AA164" i="1"/>
  <c r="AA156" i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B5" i="1"/>
  <c r="AB227" i="1"/>
  <c r="AB219" i="1"/>
  <c r="AB211" i="1"/>
  <c r="AB203" i="1"/>
  <c r="AB195" i="1"/>
  <c r="AB187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A227" i="1"/>
  <c r="AA219" i="1"/>
  <c r="AA211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B233" i="1"/>
  <c r="AB226" i="1"/>
  <c r="AB218" i="1"/>
  <c r="AB210" i="1"/>
  <c r="AB202" i="1"/>
  <c r="AB194" i="1"/>
  <c r="AB186" i="1"/>
  <c r="AB178" i="1"/>
  <c r="AB170" i="1"/>
  <c r="AB162" i="1"/>
  <c r="AB154" i="1"/>
  <c r="AB146" i="1"/>
  <c r="AB138" i="1"/>
  <c r="AB130" i="1"/>
  <c r="AB122" i="1"/>
  <c r="AB114" i="1"/>
  <c r="AB106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A233" i="1"/>
  <c r="AA226" i="1"/>
  <c r="AA218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AB232" i="1"/>
  <c r="AB225" i="1"/>
  <c r="AB217" i="1"/>
  <c r="AB209" i="1"/>
  <c r="AB201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A232" i="1"/>
  <c r="AA225" i="1"/>
  <c r="AA217" i="1"/>
  <c r="AA209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B231" i="1"/>
  <c r="AB224" i="1"/>
  <c r="AB216" i="1"/>
  <c r="AB208" i="1"/>
  <c r="AB200" i="1"/>
  <c r="AB192" i="1"/>
  <c r="AB184" i="1"/>
  <c r="AB176" i="1"/>
  <c r="AB168" i="1"/>
  <c r="AB160" i="1"/>
  <c r="AB152" i="1"/>
  <c r="AB144" i="1"/>
  <c r="AB136" i="1"/>
  <c r="AB128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A231" i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AB223" i="1"/>
  <c r="AB215" i="1"/>
  <c r="AB207" i="1"/>
  <c r="AB199" i="1"/>
  <c r="AB191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W1" i="1"/>
  <c r="V1" i="1"/>
  <c r="Q1" i="1"/>
  <c r="R1" i="1"/>
  <c r="T7" i="3" l="1"/>
  <c r="S9" i="3"/>
  <c r="S5" i="3"/>
  <c r="S6" i="3"/>
  <c r="S8" i="3"/>
  <c r="I2" i="3"/>
  <c r="T6" i="3"/>
  <c r="S7" i="3"/>
  <c r="O2" i="3"/>
  <c r="N2" i="3"/>
  <c r="J2" i="3"/>
  <c r="T5" i="3"/>
  <c r="AB1" i="1"/>
  <c r="AA1" i="1"/>
  <c r="T2" i="3" l="1"/>
  <c r="AK44" i="1"/>
  <c r="AK12" i="1"/>
  <c r="AK20" i="1"/>
  <c r="AK10" i="1"/>
  <c r="AK196" i="1"/>
  <c r="AK55" i="1"/>
  <c r="AK52" i="1"/>
  <c r="AK47" i="1"/>
  <c r="AK42" i="1"/>
  <c r="AK39" i="1"/>
  <c r="AK34" i="1"/>
  <c r="AK32" i="1"/>
  <c r="AK31" i="1"/>
  <c r="AK23" i="1"/>
  <c r="AK15" i="1"/>
  <c r="AK7" i="1"/>
  <c r="AH232" i="1"/>
  <c r="AH60" i="1"/>
  <c r="AH52" i="1"/>
  <c r="AH44" i="1"/>
  <c r="AH39" i="1"/>
  <c r="AH36" i="1"/>
  <c r="AH28" i="1"/>
  <c r="AH20" i="1"/>
  <c r="AH7" i="1"/>
  <c r="AK5" i="1"/>
  <c r="AH24" i="1"/>
  <c r="AH12" i="1"/>
  <c r="AH196" i="1"/>
  <c r="AH53" i="1"/>
  <c r="AH32" i="1"/>
  <c r="AH29" i="1"/>
  <c r="AH16" i="1"/>
  <c r="AH13" i="1"/>
  <c r="AH5" i="1"/>
  <c r="AH15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K233" i="1"/>
  <c r="AK232" i="1"/>
  <c r="AK231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0" i="1"/>
  <c r="AK58" i="1"/>
  <c r="AK57" i="1"/>
  <c r="AK54" i="1"/>
  <c r="AK50" i="1"/>
  <c r="AK49" i="1"/>
  <c r="AK48" i="1"/>
  <c r="AK46" i="1"/>
  <c r="AK41" i="1"/>
  <c r="AK38" i="1"/>
  <c r="AK36" i="1"/>
  <c r="AK33" i="1"/>
  <c r="AK30" i="1"/>
  <c r="AK28" i="1"/>
  <c r="AK26" i="1"/>
  <c r="AK25" i="1"/>
  <c r="AK22" i="1"/>
  <c r="AK18" i="1"/>
  <c r="AK17" i="1"/>
  <c r="AK16" i="1"/>
  <c r="AK14" i="1"/>
  <c r="AK9" i="1"/>
  <c r="AK6" i="1"/>
  <c r="AH233" i="1"/>
  <c r="AH231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58" i="1"/>
  <c r="AH57" i="1"/>
  <c r="AH56" i="1"/>
  <c r="AH54" i="1"/>
  <c r="AH49" i="1"/>
  <c r="AH48" i="1"/>
  <c r="AH46" i="1"/>
  <c r="AH43" i="1"/>
  <c r="AH41" i="1"/>
  <c r="AH40" i="1"/>
  <c r="AH38" i="1"/>
  <c r="AH34" i="1"/>
  <c r="AH33" i="1"/>
  <c r="AH30" i="1"/>
  <c r="AH26" i="1"/>
  <c r="AH25" i="1"/>
  <c r="AH22" i="1"/>
  <c r="AH17" i="1"/>
  <c r="AH14" i="1"/>
  <c r="AH11" i="1"/>
  <c r="AH9" i="1"/>
  <c r="AH8" i="1"/>
  <c r="AH6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H9" i="3"/>
  <c r="G9" i="3"/>
  <c r="H8" i="3"/>
  <c r="G8" i="3"/>
  <c r="H7" i="3"/>
  <c r="G7" i="3"/>
  <c r="H6" i="3"/>
  <c r="G6" i="3"/>
  <c r="H5" i="3"/>
  <c r="G5" i="3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AM1" i="1"/>
  <c r="AL1" i="1"/>
  <c r="AD1" i="1"/>
  <c r="AC1" i="1"/>
  <c r="T1" i="1"/>
  <c r="P1" i="1"/>
  <c r="O1" i="1"/>
  <c r="M1" i="1"/>
  <c r="L1" i="1"/>
  <c r="AH37" i="1" l="1"/>
  <c r="AH45" i="1"/>
  <c r="AG1" i="1"/>
  <c r="AH23" i="1"/>
  <c r="AH31" i="1"/>
  <c r="AH47" i="1"/>
  <c r="AH55" i="1"/>
  <c r="AK8" i="1"/>
  <c r="AK24" i="1"/>
  <c r="AK40" i="1"/>
  <c r="AK56" i="1"/>
  <c r="AK197" i="1"/>
  <c r="AH10" i="1"/>
  <c r="AH18" i="1"/>
  <c r="AH42" i="1"/>
  <c r="AH50" i="1"/>
  <c r="AH213" i="1"/>
  <c r="AH19" i="1"/>
  <c r="AH27" i="1"/>
  <c r="AH35" i="1"/>
  <c r="AH51" i="1"/>
  <c r="AH59" i="1"/>
  <c r="AH230" i="1"/>
  <c r="AK11" i="1"/>
  <c r="AK19" i="1"/>
  <c r="AK27" i="1"/>
  <c r="AK35" i="1"/>
  <c r="AK43" i="1"/>
  <c r="AK51" i="1"/>
  <c r="AK59" i="1"/>
  <c r="AK230" i="1"/>
  <c r="AK13" i="1"/>
  <c r="AK21" i="1"/>
  <c r="AK29" i="1"/>
  <c r="AK37" i="1"/>
  <c r="AK45" i="1"/>
  <c r="AK53" i="1"/>
  <c r="AK61" i="1"/>
  <c r="AJ1" i="1"/>
  <c r="AC9" i="3"/>
  <c r="AC8" i="3"/>
  <c r="AH61" i="1"/>
  <c r="AI1" i="1"/>
  <c r="AH21" i="1"/>
  <c r="AF1" i="1"/>
  <c r="W6" i="3"/>
  <c r="AE1" i="1"/>
  <c r="C2" i="3"/>
  <c r="Z6" i="3"/>
  <c r="AF9" i="3"/>
  <c r="AN1" i="1"/>
  <c r="U1" i="1"/>
  <c r="AC7" i="3"/>
  <c r="F9" i="3"/>
  <c r="W8" i="3"/>
  <c r="W9" i="3"/>
  <c r="H2" i="3"/>
  <c r="AA2" i="3"/>
  <c r="AC6" i="3"/>
  <c r="AF8" i="3"/>
  <c r="Z5" i="3"/>
  <c r="AC5" i="3"/>
  <c r="AF7" i="3"/>
  <c r="AD2" i="3"/>
  <c r="AF6" i="3"/>
  <c r="F8" i="3"/>
  <c r="AE2" i="3"/>
  <c r="F7" i="3"/>
  <c r="W7" i="3"/>
  <c r="D2" i="3"/>
  <c r="U2" i="3"/>
  <c r="F6" i="3"/>
  <c r="F5" i="3"/>
  <c r="W5" i="3"/>
  <c r="Z7" i="3"/>
  <c r="G2" i="3"/>
  <c r="E2" i="3"/>
  <c r="V2" i="3"/>
  <c r="AF5" i="3"/>
  <c r="Q5" i="3"/>
  <c r="M8" i="3"/>
  <c r="N1" i="1"/>
  <c r="M9" i="3"/>
  <c r="X1" i="1"/>
  <c r="Y1" i="1"/>
  <c r="P6" i="3"/>
  <c r="Q7" i="3"/>
  <c r="M5" i="3"/>
  <c r="Q6" i="3"/>
  <c r="P9" i="3"/>
  <c r="M6" i="3"/>
  <c r="P5" i="3"/>
  <c r="M7" i="3"/>
  <c r="P8" i="3"/>
  <c r="Q9" i="3"/>
  <c r="K2" i="3"/>
  <c r="P7" i="3"/>
  <c r="Q8" i="3"/>
  <c r="L2" i="3"/>
  <c r="AH1" i="1" l="1"/>
  <c r="Z9" i="3"/>
  <c r="Y2" i="3"/>
  <c r="AK1" i="1"/>
  <c r="AB2" i="3"/>
  <c r="AC2" i="3" s="1"/>
  <c r="Z8" i="3"/>
  <c r="X2" i="3"/>
  <c r="F2" i="3"/>
  <c r="R5" i="3"/>
  <c r="AF2" i="3"/>
  <c r="P2" i="3"/>
  <c r="W2" i="3"/>
  <c r="R9" i="3"/>
  <c r="R7" i="3"/>
  <c r="Q2" i="3"/>
  <c r="M2" i="3"/>
  <c r="R8" i="3"/>
  <c r="R6" i="3"/>
  <c r="Z1" i="1"/>
  <c r="Z2" i="3" l="1"/>
  <c r="R2" i="3"/>
  <c r="Y6" i="1" l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5" i="1"/>
  <c r="Z5" i="1" s="1"/>
</calcChain>
</file>

<file path=xl/sharedStrings.xml><?xml version="1.0" encoding="utf-8"?>
<sst xmlns="http://schemas.openxmlformats.org/spreadsheetml/2006/main" count="2012" uniqueCount="480">
  <si>
    <t>Hub Name</t>
  </si>
  <si>
    <t>Distributor Name</t>
  </si>
  <si>
    <t>SAP Code</t>
  </si>
  <si>
    <t>Town Name</t>
  </si>
  <si>
    <t>SS Dist</t>
  </si>
  <si>
    <t>Type</t>
  </si>
  <si>
    <t>Status</t>
  </si>
  <si>
    <t>Replaced</t>
  </si>
  <si>
    <t>Dist Type</t>
  </si>
  <si>
    <t>DF Count</t>
  </si>
  <si>
    <t>FY-24</t>
  </si>
  <si>
    <t>FY-25</t>
  </si>
  <si>
    <t>New</t>
  </si>
  <si>
    <t xml:space="preserve">Secondary Booking </t>
  </si>
  <si>
    <t>Primary</t>
  </si>
  <si>
    <t>Distributor Storeage DF Count</t>
  </si>
  <si>
    <t>MKT CREDIT</t>
  </si>
  <si>
    <t>DB CLSOING STOCK</t>
  </si>
  <si>
    <t>Throughput</t>
  </si>
  <si>
    <t>OLD (before Jul'24)</t>
  </si>
  <si>
    <t>New ( After Jul'24)</t>
  </si>
  <si>
    <t>Dist Category</t>
  </si>
  <si>
    <t>North Kanara</t>
  </si>
  <si>
    <t>South Kanara</t>
  </si>
  <si>
    <t>Mysore</t>
  </si>
  <si>
    <t>Hubli</t>
  </si>
  <si>
    <t>Bangalore</t>
  </si>
  <si>
    <t>Mahalasa Enterprises, Yellapur</t>
  </si>
  <si>
    <t>A K Enterprises-Hangal</t>
  </si>
  <si>
    <t>Shree Mahamaya Distributors -Gokarn</t>
  </si>
  <si>
    <t>Mahalaxmi Distributors, Kumta</t>
  </si>
  <si>
    <t>Sneha Enterprises, Sirsi</t>
  </si>
  <si>
    <t>Shree Kamakshi Distributors- Bhatka</t>
  </si>
  <si>
    <t>Rushda's Cool Point Bhatkal</t>
  </si>
  <si>
    <t>Shree Honnaraka Enterprises- Ankola</t>
  </si>
  <si>
    <t>SV Enterprises - Karwar</t>
  </si>
  <si>
    <t>Shree Durga Distributors, Karwar</t>
  </si>
  <si>
    <t>Maruthi Agencies, Mundgod</t>
  </si>
  <si>
    <t>Poorvi Agencies, Haliyal</t>
  </si>
  <si>
    <t>Sri Siddivinayak Ent - Murudeshwar</t>
  </si>
  <si>
    <t>Vishwas Cream Parlour, Honnavara</t>
  </si>
  <si>
    <t>Kaiga Project Cons Co-Op Society Lt</t>
  </si>
  <si>
    <t>Sneha Venture - Siddhapura</t>
  </si>
  <si>
    <t>Sri Laxminarasimha Traders - Mlore</t>
  </si>
  <si>
    <t>Asa Enterprises, Mangalore</t>
  </si>
  <si>
    <t>Mangalore Distributors, Pandeshwar</t>
  </si>
  <si>
    <t>Oceanic Trading Corporation, Surath</t>
  </si>
  <si>
    <t>Oceanic Traders Deralkatte</t>
  </si>
  <si>
    <t>Oceanic Enterprises, Ganjimatha</t>
  </si>
  <si>
    <t>Balaji Enterprises, Karkala</t>
  </si>
  <si>
    <t>Ramanath Enterprises, Moodbidri</t>
  </si>
  <si>
    <t>Sharadha Ice Creams - Sringeri</t>
  </si>
  <si>
    <t>Mahalakshmi Traders, Hejamady</t>
  </si>
  <si>
    <t>Sri Sai Distributors, BC Road</t>
  </si>
  <si>
    <t>Ashlesha Enterprises  - Belthangadi</t>
  </si>
  <si>
    <t>Megashree Enterprises - Dharmasthal</t>
  </si>
  <si>
    <t>Padmavathi Enterprises, Guruvayanke</t>
  </si>
  <si>
    <t>Angel Enterprises Sullia</t>
  </si>
  <si>
    <t>Shine Marketing - Kadaba</t>
  </si>
  <si>
    <t>Venus Agencies, Puttur</t>
  </si>
  <si>
    <t>Akash Deep Enterprises, Nejar</t>
  </si>
  <si>
    <t>Santhrupthi Enterprises, Manipal</t>
  </si>
  <si>
    <t>Beera Enterprises, Udupi</t>
  </si>
  <si>
    <t>S A Enterprises Udupi</t>
  </si>
  <si>
    <t>Ashish Riya Traders, Kundapura</t>
  </si>
  <si>
    <t>Shri Krishna Enterprises, Gujjadi</t>
  </si>
  <si>
    <t>Shri Bhramaramba Enterprises Albadi</t>
  </si>
  <si>
    <t>Hangyo Gourmet Pvt Ltd - Udupi</t>
  </si>
  <si>
    <t>Hangyo Gourmet Pvt Ltd (Desart Bar)</t>
  </si>
  <si>
    <t>C T F Chill Thrill Frill - Udupi</t>
  </si>
  <si>
    <t>Hangyo Gourmet P Ltd - Besant Manga</t>
  </si>
  <si>
    <t>Ocean Pearl Bejai</t>
  </si>
  <si>
    <t>Radhika Enterprises  City Centre M'</t>
  </si>
  <si>
    <t>Trishathi Traders ( Nagesh Shet)</t>
  </si>
  <si>
    <t>Vivanta Mangalore</t>
  </si>
  <si>
    <t>Canara Integrated Services P Ltd</t>
  </si>
  <si>
    <t>Hangyo Gourmet PVR</t>
  </si>
  <si>
    <t>Harsham Hospitalities Pvt Ltd</t>
  </si>
  <si>
    <t>Ocean Pearl Mangalore</t>
  </si>
  <si>
    <t>Spade Integrated Services Pvt. Ltd.</t>
  </si>
  <si>
    <t>B Madhavraya Pai (Sumitra) - Mangal</t>
  </si>
  <si>
    <t>Ocean Pearl Hotels Private Limited</t>
  </si>
  <si>
    <t>Hangyo Gourmet Pvt Ltd - Mangalore</t>
  </si>
  <si>
    <t>CSP Distributors - Vitla</t>
  </si>
  <si>
    <t>Indian 360 Enterprise - Hassan</t>
  </si>
  <si>
    <t>M M Enterprises Yelwala</t>
  </si>
  <si>
    <t>S S Enteprises Arsikere</t>
  </si>
  <si>
    <t>Shanthala Enterprises -Tumkur</t>
  </si>
  <si>
    <t>S B S ENTERPRISES -TUMKUR</t>
  </si>
  <si>
    <t>Harsha Enterprises- Channarayapatna</t>
  </si>
  <si>
    <t>Om Shivasai Enterprises - Tiptur</t>
  </si>
  <si>
    <t>Vinayaka Agencies - Madikeri</t>
  </si>
  <si>
    <t>Katta Agencies - Sira</t>
  </si>
  <si>
    <t>M M Agencies - Kushalnagar</t>
  </si>
  <si>
    <t>V P Enterprises - Hassan</t>
  </si>
  <si>
    <t>Sukrutha Distributors - Hootagalli</t>
  </si>
  <si>
    <t>Harshi Distributors - Bannur</t>
  </si>
  <si>
    <t>Sri Ranga Traders - Bannur</t>
  </si>
  <si>
    <t>Gyanadev Agencies - Mysore</t>
  </si>
  <si>
    <t>Shree Raghavendra Enterprises Chamr</t>
  </si>
  <si>
    <t>Sri BhramarambaMallikarjunaSwamy En</t>
  </si>
  <si>
    <t>Srinivasa Enterprises, Chikmagalur</t>
  </si>
  <si>
    <t>Sri Vinayaka Enterprises - Ramanaga</t>
  </si>
  <si>
    <t>SVR Enterprises -Mandya</t>
  </si>
  <si>
    <t>Suprathi Enterprises -Channapatna</t>
  </si>
  <si>
    <t>Venkatadri Enterprises - pavagada</t>
  </si>
  <si>
    <t>Sri Vinayaka Enterprises - Mandya</t>
  </si>
  <si>
    <t xml:space="preserve"> GSK INCORPORATION MYSORE</t>
  </si>
  <si>
    <t>Vinay Agencies -Mandya</t>
  </si>
  <si>
    <t>5ZEE ENTERPRISES</t>
  </si>
  <si>
    <t>M V ENTERPRISES</t>
  </si>
  <si>
    <t>SRI MARUTHI ENTERPRISES -CHANNAPATNA</t>
  </si>
  <si>
    <t>Sri LakshmiVenkateshwara Ent Chinta</t>
  </si>
  <si>
    <t>A S J Enterprises -Whitefield</t>
  </si>
  <si>
    <t>Vayuputra Foods, Devanhalli, B'lore</t>
  </si>
  <si>
    <t>Yadhu Enterprises - K R Puram</t>
  </si>
  <si>
    <t>Sri Chowdeshwari Enterprises - Kola</t>
  </si>
  <si>
    <t>Vayuputra Enterprises Bangarpet</t>
  </si>
  <si>
    <t>Sree Venkateshwara Ent - Gouribidan</t>
  </si>
  <si>
    <t>Sri Battheshwara Enterprises - Hosk</t>
  </si>
  <si>
    <t>Anjanadri Enterprises - Devanahalli</t>
  </si>
  <si>
    <t>Days</t>
  </si>
  <si>
    <t>Sri Vinayaka Enterprises - Dasaraha</t>
  </si>
  <si>
    <t>Urban Basket</t>
  </si>
  <si>
    <t>Jai Maruthi Enterprises - Nelamanga</t>
  </si>
  <si>
    <t>S L R Enterprises -Kunigal</t>
  </si>
  <si>
    <t>Krina Enterprises - Yalahanka</t>
  </si>
  <si>
    <t>Hemanth Enterprises</t>
  </si>
  <si>
    <t>Guru Raghavendra Enterprises(RJ)</t>
  </si>
  <si>
    <t>Sri Shiva Enterprises</t>
  </si>
  <si>
    <t>M S Enterprises</t>
  </si>
  <si>
    <t>Sri Mahadeshwara Enterprises</t>
  </si>
  <si>
    <t>HEMANTH DISTRIBUTOR</t>
  </si>
  <si>
    <t>Eternal Traders - Banaswadi</t>
  </si>
  <si>
    <t>R R Enterprises</t>
  </si>
  <si>
    <t>S V S Enterprises</t>
  </si>
  <si>
    <t>Sree Lakshmi Enterprises</t>
  </si>
  <si>
    <t>JAI MARUTHI ENTERPRISES</t>
  </si>
  <si>
    <t>Sri Thibbadevi Ent - Koramangala</t>
  </si>
  <si>
    <t>C N R Enterprises</t>
  </si>
  <si>
    <t>CS Distributors</t>
  </si>
  <si>
    <t>S K ENTERPRISES</t>
  </si>
  <si>
    <t>Maruthi Enterprises - Doddaballapur</t>
  </si>
  <si>
    <t>JB ENTERPRIES</t>
  </si>
  <si>
    <t>Darsa Enterprises</t>
  </si>
  <si>
    <t>SHREE AISHWARYA ENTERPRISES</t>
  </si>
  <si>
    <t>ANUSHA ENTERPRISES</t>
  </si>
  <si>
    <t>SRS Enterprises</t>
  </si>
  <si>
    <t>ACCURATE MOBILE CENTER</t>
  </si>
  <si>
    <t>Hangyo Gourmet Pvt Ltd - Bangalore</t>
  </si>
  <si>
    <t>Sri Tripura Enterprises</t>
  </si>
  <si>
    <t>SLV ENTERPRISES</t>
  </si>
  <si>
    <t>Nidhi Marketing - Gulbarga</t>
  </si>
  <si>
    <t>Saptagiri Distributors - Afzalpur</t>
  </si>
  <si>
    <t>Shree Sangameshwar Agency - Shahabad</t>
  </si>
  <si>
    <t>Stylo Distributors - Aland</t>
  </si>
  <si>
    <t>A S ENTERPRISE - SHAHAPUR</t>
  </si>
  <si>
    <t>Sri Raghavendra Ent - Chitradurga</t>
  </si>
  <si>
    <t>Arjun Traders,Yadgir</t>
  </si>
  <si>
    <t>Sangeeta Enterprises  Jamkhandi</t>
  </si>
  <si>
    <t>Vithal Enterprises -Vijayapura</t>
  </si>
  <si>
    <t>L B R Agencies - Bijapura</t>
  </si>
  <si>
    <t>Lashkari Traders  - Nidagundi</t>
  </si>
  <si>
    <t>Shri NewRenuka Ice Cream Centre Tal</t>
  </si>
  <si>
    <t>Chaudhry Enterprises - Basavakalyan</t>
  </si>
  <si>
    <t>Fm Enterprises - Bhalki</t>
  </si>
  <si>
    <t>M S Enterprises - Bidar</t>
  </si>
  <si>
    <t>Modern Agency - Aurad</t>
  </si>
  <si>
    <t>Rajesh Distributors, Hubli</t>
  </si>
  <si>
    <t>Shri Rajeshwari Ent Navanagar Hubli</t>
  </si>
  <si>
    <t>Vishwa Enterprises, Hubli</t>
  </si>
  <si>
    <t>Tulajabhavani Enterprises - Savadat</t>
  </si>
  <si>
    <t>Naksh Enterprises - Dharwad</t>
  </si>
  <si>
    <t>R J Dealers - Dharwad</t>
  </si>
  <si>
    <t>Pragathi Enterprises, Gadag</t>
  </si>
  <si>
    <t>L V Distributors Dharwad</t>
  </si>
  <si>
    <t>Prathiksha Enterprise - Kerur, Baga</t>
  </si>
  <si>
    <t>Sidrameshwar Enterprises Bagalkot</t>
  </si>
  <si>
    <t>Badar Enterprises - Belgaum</t>
  </si>
  <si>
    <t>Darshan Enterprises - Khanpur, Belg</t>
  </si>
  <si>
    <t>Himalaya Agencies, Athani</t>
  </si>
  <si>
    <t>Mariya Enterprises - Terdal</t>
  </si>
  <si>
    <t>Sai Prasad Enterprises, Chikkodi</t>
  </si>
  <si>
    <t>D K Agency</t>
  </si>
  <si>
    <t>Abhinandan Enterprises</t>
  </si>
  <si>
    <t>M R Enterprises - Belagavi</t>
  </si>
  <si>
    <t>Bhavana Enterprises - Belgum</t>
  </si>
  <si>
    <t>Aradhana Enterprises - Davanagere</t>
  </si>
  <si>
    <t>SRI SAPTHAGIRI ENTERPRISES</t>
  </si>
  <si>
    <t>BR Enterprises - Huvina Hadagali Ba</t>
  </si>
  <si>
    <t>Sri Enterprises Davangere</t>
  </si>
  <si>
    <t>Achal Distributors  - Shiralakoppa</t>
  </si>
  <si>
    <t>Achal Enterprises - Shivamogga</t>
  </si>
  <si>
    <t>Lakshmi Enterprises - Ranebennur</t>
  </si>
  <si>
    <t>Samarth Enterprises - Guttal</t>
  </si>
  <si>
    <t>Surya Commercial Shimogga</t>
  </si>
  <si>
    <t>Katilu Shree Distributors, Sagara</t>
  </si>
  <si>
    <t>Sharma's Group- Thirthahalli</t>
  </si>
  <si>
    <t>K.Gopal Reddy Enterprises - Raichur</t>
  </si>
  <si>
    <t>GANESH ENTERPRISES</t>
  </si>
  <si>
    <t>Harsha Enterprises - Bellary</t>
  </si>
  <si>
    <t>S P Enterprises - Gangavathi</t>
  </si>
  <si>
    <t>Manikeshwari Enterprises-Humnabad</t>
  </si>
  <si>
    <t>Saanvi Agencies - Gulbarga</t>
  </si>
  <si>
    <t>Galaxy Enterprises - Belgum</t>
  </si>
  <si>
    <t>GANESH ENTERPRISES - Hospete</t>
  </si>
  <si>
    <t>PLUTUS ENTERPRISES</t>
  </si>
  <si>
    <t>SHIVABASAV TRADERS</t>
  </si>
  <si>
    <t>SHREE BAGODI BASAVESHWARA ENTERPRIS</t>
  </si>
  <si>
    <t>SHRI MAHALINGESHWAR MEDICAL AGENCIE</t>
  </si>
  <si>
    <t>ZAM ZAM ENTERPRISES</t>
  </si>
  <si>
    <t>Vanshi Enterprises - Gokak</t>
  </si>
  <si>
    <t>GLOBAL ENTERPRISES-BELLARY</t>
  </si>
  <si>
    <t>Sreenidhi Enterprises - Bidkalkatte</t>
  </si>
  <si>
    <t>Damodar Distributors</t>
  </si>
  <si>
    <t>Mahamaya Agency</t>
  </si>
  <si>
    <t>Shree Vidya Agency - Channarayapatn</t>
  </si>
  <si>
    <t>BKC Enterprises, Mandya</t>
  </si>
  <si>
    <t>A A Food Solutions</t>
  </si>
  <si>
    <t>Annamma Enterprises</t>
  </si>
  <si>
    <t>Jai Maruthi Enterprises - Mathikere</t>
  </si>
  <si>
    <t>Shivaganga Enterprises</t>
  </si>
  <si>
    <t>Kateeleshwari Enterprises</t>
  </si>
  <si>
    <t>Kavya Enterprises</t>
  </si>
  <si>
    <t>V Three Marketing - Attibele</t>
  </si>
  <si>
    <t>M R Enterprises - Nagarabhavi</t>
  </si>
  <si>
    <t>Kamadhenu Agencies-Afzalpur</t>
  </si>
  <si>
    <t>R A Super Bazaar - Hospet</t>
  </si>
  <si>
    <t>Atithi Enterprises - Ballari</t>
  </si>
  <si>
    <t>Poorvi Enterprises, Dharwad</t>
  </si>
  <si>
    <t>SHRI MAHALAXMI AGENCY -SHIGAON</t>
  </si>
  <si>
    <t>SNB ENTERPRISES - Chanraypatna</t>
  </si>
  <si>
    <t>ANU ENTERPRISES - MUDHOL</t>
  </si>
  <si>
    <t>Sri Veerabhadra Enterprises - Banga</t>
  </si>
  <si>
    <t>Vihanshi Marketing- Davanagere</t>
  </si>
  <si>
    <t>Daksh Enterprises - Belgum</t>
  </si>
  <si>
    <t>Sri Manjunatha Enterprises - Ballar</t>
  </si>
  <si>
    <t>CNG ENTERPRISES - HASSAN</t>
  </si>
  <si>
    <t>A AND A ENTERPRISES - DHARWAD</t>
  </si>
  <si>
    <t>Shri Lakshmi Agencies</t>
  </si>
  <si>
    <t>Abhijnan Enterprises</t>
  </si>
  <si>
    <t>Sri Gururagavendra Ent-Majestic</t>
  </si>
  <si>
    <t>SRI BALAJI ENTERPRISES-Bangalore</t>
  </si>
  <si>
    <t>MAITHREYA ENTERPRISES</t>
  </si>
  <si>
    <t>FALAAH AGENCY</t>
  </si>
  <si>
    <t>SRI SHIVASHANTAVEERA MILK PARLOUR - KOPPALA</t>
  </si>
  <si>
    <t>Om Traders - Harihar</t>
  </si>
  <si>
    <t>Vasuki Enterprises - Navoor</t>
  </si>
  <si>
    <t>Shri Ramalingeshwar Traders - Saund</t>
  </si>
  <si>
    <t>HUGAR BEVERAGES</t>
  </si>
  <si>
    <t>HANGYODIS127</t>
  </si>
  <si>
    <t>HANGYODIS032</t>
  </si>
  <si>
    <t>HANGYODIS027</t>
  </si>
  <si>
    <t>HANGYODIS116</t>
  </si>
  <si>
    <t>HANGYODIS047</t>
  </si>
  <si>
    <t>HANGYODIS220</t>
  </si>
  <si>
    <t>HANGYODIS211</t>
  </si>
  <si>
    <t>HANGYODIS073</t>
  </si>
  <si>
    <t>HANGYODIS107</t>
  </si>
  <si>
    <t>HANGYODIS210</t>
  </si>
  <si>
    <t>HANGYODIS013</t>
  </si>
  <si>
    <t>HANGYODIS017</t>
  </si>
  <si>
    <t>HANGYODIS219</t>
  </si>
  <si>
    <t>HANGYODIS216</t>
  </si>
  <si>
    <t>HANGYODIS300</t>
  </si>
  <si>
    <t>HANGYODIS213</t>
  </si>
  <si>
    <t>HANGYODIS208</t>
  </si>
  <si>
    <t>HANGYODIS230</t>
  </si>
  <si>
    <t>HANGYODIS255</t>
  </si>
  <si>
    <t>HANGYODIS062</t>
  </si>
  <si>
    <t>HANGYODIS083</t>
  </si>
  <si>
    <t>HANGYODIS095</t>
  </si>
  <si>
    <t>HANGYODIS120</t>
  </si>
  <si>
    <t>HANGYODIS002</t>
  </si>
  <si>
    <t>HANGYODIS263</t>
  </si>
  <si>
    <t>HANGYODIS014</t>
  </si>
  <si>
    <t>HANGYODIS022</t>
  </si>
  <si>
    <t>HANGYODIS048</t>
  </si>
  <si>
    <t>HANGYODIS059</t>
  </si>
  <si>
    <t>HANGYODIS052</t>
  </si>
  <si>
    <t>HANGYODIS074</t>
  </si>
  <si>
    <t>HANGYODIS036</t>
  </si>
  <si>
    <t>HANGYODIS090</t>
  </si>
  <si>
    <t>HANGYODIS146</t>
  </si>
  <si>
    <t>HANGYODIS040</t>
  </si>
  <si>
    <t>HANGYODIS046</t>
  </si>
  <si>
    <t>HANGYODIS151</t>
  </si>
  <si>
    <t>HANGYODIS274</t>
  </si>
  <si>
    <t>HANGYODIS290</t>
  </si>
  <si>
    <t>HANGYODIS231</t>
  </si>
  <si>
    <t>HANGYODIS259</t>
  </si>
  <si>
    <t>HANGYODIS258</t>
  </si>
  <si>
    <t>HANGYODIS293</t>
  </si>
  <si>
    <t>Yellapur</t>
  </si>
  <si>
    <t>Hangal</t>
  </si>
  <si>
    <t>Gokarna</t>
  </si>
  <si>
    <t>Kumta</t>
  </si>
  <si>
    <t>Sirsi</t>
  </si>
  <si>
    <t>Bhatkal</t>
  </si>
  <si>
    <t>Ankola</t>
  </si>
  <si>
    <t>Karwar</t>
  </si>
  <si>
    <t>Mundgod</t>
  </si>
  <si>
    <t>Haliyal</t>
  </si>
  <si>
    <t>Murudeshwar</t>
  </si>
  <si>
    <t>Honnavara</t>
  </si>
  <si>
    <t>Mangalore</t>
  </si>
  <si>
    <t>Surathkal</t>
  </si>
  <si>
    <t>Deralkatte</t>
  </si>
  <si>
    <t>Ganjimatha</t>
  </si>
  <si>
    <t>Karkala</t>
  </si>
  <si>
    <t>Moodbidri</t>
  </si>
  <si>
    <t>Sringeri</t>
  </si>
  <si>
    <t>Hejamady</t>
  </si>
  <si>
    <t>B C Road</t>
  </si>
  <si>
    <t>Belthangadi</t>
  </si>
  <si>
    <t>Dharmasthala</t>
  </si>
  <si>
    <t>Guruvayankere</t>
  </si>
  <si>
    <t>Sullia</t>
  </si>
  <si>
    <t>Kadaba</t>
  </si>
  <si>
    <t>Puttur</t>
  </si>
  <si>
    <t>Brahmavar</t>
  </si>
  <si>
    <t>Manipal</t>
  </si>
  <si>
    <t>Udupi</t>
  </si>
  <si>
    <t>Kundapura</t>
  </si>
  <si>
    <t>Gujjadi</t>
  </si>
  <si>
    <t>Albadi</t>
  </si>
  <si>
    <t>Hassan</t>
  </si>
  <si>
    <t>Yalwala</t>
  </si>
  <si>
    <t>Arsikere</t>
  </si>
  <si>
    <t>Tumkur</t>
  </si>
  <si>
    <t>Channarayapatna</t>
  </si>
  <si>
    <t>Tiptur</t>
  </si>
  <si>
    <t>Madikeri</t>
  </si>
  <si>
    <t>Sira</t>
  </si>
  <si>
    <t>Kushalnagara</t>
  </si>
  <si>
    <t>Bannur</t>
  </si>
  <si>
    <t>Chamarajanagar</t>
  </si>
  <si>
    <t>Chikmagalur</t>
  </si>
  <si>
    <t>Ramanagara</t>
  </si>
  <si>
    <t>Mandya</t>
  </si>
  <si>
    <t>Channapatna</t>
  </si>
  <si>
    <t xml:space="preserve"> Pavagada</t>
  </si>
  <si>
    <t>Chintamani</t>
  </si>
  <si>
    <t>Whitefield</t>
  </si>
  <si>
    <t>Devanhalli, B'lore</t>
  </si>
  <si>
    <t>K R Puram, Bangalore</t>
  </si>
  <si>
    <t>Kolar</t>
  </si>
  <si>
    <t>Bangarpete</t>
  </si>
  <si>
    <t>Gowribidanuru</t>
  </si>
  <si>
    <t>Hoskote</t>
  </si>
  <si>
    <t>Nagasandra</t>
  </si>
  <si>
    <t>T Dasarahalli, Bangalore</t>
  </si>
  <si>
    <t>R T Nagar</t>
  </si>
  <si>
    <t>Nelamangala</t>
  </si>
  <si>
    <t>Kunigal</t>
  </si>
  <si>
    <t>Yelahanka</t>
  </si>
  <si>
    <t>Mahalakshmi Layout</t>
  </si>
  <si>
    <t>Rajajinagar</t>
  </si>
  <si>
    <t>Uttarahalli</t>
  </si>
  <si>
    <t>J P Nagar</t>
  </si>
  <si>
    <t>Attibele</t>
  </si>
  <si>
    <t>BTM Layout</t>
  </si>
  <si>
    <t>Banasvadi</t>
  </si>
  <si>
    <t>Kengeri</t>
  </si>
  <si>
    <t>Vijayanagara</t>
  </si>
  <si>
    <t>Srinagara</t>
  </si>
  <si>
    <t>Electronic City</t>
  </si>
  <si>
    <t>Koramangala</t>
  </si>
  <si>
    <t>Tavarekere</t>
  </si>
  <si>
    <t>Bommasandra</t>
  </si>
  <si>
    <t xml:space="preserve"> Kumbalgudu</t>
  </si>
  <si>
    <t>Doddaballapura</t>
  </si>
  <si>
    <t>Rajanakunte</t>
  </si>
  <si>
    <t>Thanisandra</t>
  </si>
  <si>
    <t>Mathikere</t>
  </si>
  <si>
    <t>Peenya</t>
  </si>
  <si>
    <t xml:space="preserve"> Magadi</t>
  </si>
  <si>
    <t>Hebbal</t>
  </si>
  <si>
    <t>Majestic</t>
  </si>
  <si>
    <t>BTM</t>
  </si>
  <si>
    <t>Gulbarga</t>
  </si>
  <si>
    <t>Afzalpur</t>
  </si>
  <si>
    <t>Shahbad</t>
  </si>
  <si>
    <t>Aland</t>
  </si>
  <si>
    <t>Shahpur</t>
  </si>
  <si>
    <t>Chitradurga</t>
  </si>
  <si>
    <t>Yadgir</t>
  </si>
  <si>
    <t>Jamkhandi</t>
  </si>
  <si>
    <t>Bijapura</t>
  </si>
  <si>
    <t>Nidagundi</t>
  </si>
  <si>
    <t>Talikoti</t>
  </si>
  <si>
    <t>Basavakalyan</t>
  </si>
  <si>
    <t>Bhalki</t>
  </si>
  <si>
    <t>Bidar</t>
  </si>
  <si>
    <t>Aurad</t>
  </si>
  <si>
    <t>Savadatti</t>
  </si>
  <si>
    <t>Dharwad</t>
  </si>
  <si>
    <t>Gadag</t>
  </si>
  <si>
    <t>Kerur, Bagalkot</t>
  </si>
  <si>
    <t>Bagalkot</t>
  </si>
  <si>
    <t>Belgaum</t>
  </si>
  <si>
    <t>Khanpur</t>
  </si>
  <si>
    <t>Athani</t>
  </si>
  <si>
    <t>Terdal</t>
  </si>
  <si>
    <t>Chikkodi</t>
  </si>
  <si>
    <t>Nippani</t>
  </si>
  <si>
    <t>Baihongal</t>
  </si>
  <si>
    <t>Belgum</t>
  </si>
  <si>
    <t>Davanagere</t>
  </si>
  <si>
    <t>Huvina Hadagali</t>
  </si>
  <si>
    <t>Shiralkoppa</t>
  </si>
  <si>
    <t>Shivamogga</t>
  </si>
  <si>
    <t>Ranebennur</t>
  </si>
  <si>
    <t>Guttal</t>
  </si>
  <si>
    <t>Shimogga</t>
  </si>
  <si>
    <t>Sagara</t>
  </si>
  <si>
    <t>Theerthahalli</t>
  </si>
  <si>
    <t>Raichur</t>
  </si>
  <si>
    <t>Hospet</t>
  </si>
  <si>
    <t>Ballari</t>
  </si>
  <si>
    <t>Gangavathi</t>
  </si>
  <si>
    <t>Humnabad</t>
  </si>
  <si>
    <t>Sindhanur</t>
  </si>
  <si>
    <t>Gajendragad</t>
  </si>
  <si>
    <t>Kudachi</t>
  </si>
  <si>
    <t>Gokak</t>
  </si>
  <si>
    <t>Malur</t>
  </si>
  <si>
    <t>Hennur</t>
  </si>
  <si>
    <t>Nayandahalli</t>
  </si>
  <si>
    <t>Sedam</t>
  </si>
  <si>
    <t>Tataguni</t>
  </si>
  <si>
    <t>Chamarajpete</t>
  </si>
  <si>
    <t>Shivajinagar</t>
  </si>
  <si>
    <t>Direct</t>
  </si>
  <si>
    <t>Active</t>
  </si>
  <si>
    <t>OLD</t>
  </si>
  <si>
    <t>DIRECT</t>
  </si>
  <si>
    <t>Inactive</t>
  </si>
  <si>
    <t>Yes</t>
  </si>
  <si>
    <t>NEW</t>
  </si>
  <si>
    <t>No</t>
  </si>
  <si>
    <t>NS INC - Bangalore</t>
  </si>
  <si>
    <t>Vishwas Traders, Bangalore</t>
  </si>
  <si>
    <t>Under SS</t>
  </si>
  <si>
    <t>Vedh Agency-Gulbarga</t>
  </si>
  <si>
    <t>Indiranagar</t>
  </si>
  <si>
    <t>Kedarnath Enterprises - Belgum</t>
  </si>
  <si>
    <t>SHREE ANNAPOORNESHWARI TRADERS - GOWRIBIDANUR</t>
  </si>
  <si>
    <t>Siddivinayaka Sales - Mangalore</t>
  </si>
  <si>
    <t>SRI LAKSHMI NARASIMHA SWAMY GENERAL STORE</t>
  </si>
  <si>
    <t>HANGYODIS311</t>
  </si>
  <si>
    <t>1200 CFT</t>
  </si>
  <si>
    <t>Cold Room</t>
  </si>
  <si>
    <t>5000 CFT</t>
  </si>
  <si>
    <t>300 CFT</t>
  </si>
  <si>
    <t>A</t>
  </si>
  <si>
    <t>B</t>
  </si>
  <si>
    <t>C</t>
  </si>
  <si>
    <t>Others</t>
  </si>
  <si>
    <t>inactive</t>
  </si>
  <si>
    <t>G O L Y</t>
  </si>
  <si>
    <t>No of Active DB's</t>
  </si>
  <si>
    <t>Coldroom</t>
  </si>
  <si>
    <t>NEW DF (After Jul)</t>
  </si>
  <si>
    <t>OLD DF (Before Jul)</t>
  </si>
  <si>
    <t>OLD OL Secondary (Before Jul)</t>
  </si>
  <si>
    <t>NEW OL Secondary (After Jul)</t>
  </si>
  <si>
    <t>Shigoan</t>
  </si>
  <si>
    <t>Chanrayapatna</t>
  </si>
  <si>
    <t>Mudhol</t>
  </si>
  <si>
    <t>Madurai</t>
  </si>
  <si>
    <t>Navoor</t>
  </si>
  <si>
    <t>Surath</t>
  </si>
  <si>
    <t>Bellary</t>
  </si>
  <si>
    <t>Bellbry</t>
  </si>
  <si>
    <t>Koppala</t>
  </si>
  <si>
    <t>Vijayapura</t>
  </si>
  <si>
    <t>Remarks</t>
  </si>
  <si>
    <t>DB CLOSING STOCK</t>
  </si>
  <si>
    <t>Distributor Storage DF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</si>
</sst>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9" fontId="9" fillId="0" borderId="1" xfId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2" fillId="0" borderId="14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9" fontId="2" fillId="0" borderId="23" xfId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/>
    <xf numFmtId="9" fontId="2" fillId="0" borderId="24" xfId="1" applyFont="1" applyBorder="1" applyAlignment="1">
      <alignment horizontal="center" vertical="center"/>
    </xf>
    <xf numFmtId="0" fontId="3" fillId="5" borderId="25" xfId="0" applyFont="1" applyFill="1" applyBorder="1"/>
    <xf numFmtId="0" fontId="3" fillId="5" borderId="19" xfId="0" applyFont="1" applyFill="1" applyBorder="1"/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11" fillId="0" borderId="26" xfId="0" applyFont="1" applyBorder="1"/>
    <xf numFmtId="1" fontId="11" fillId="0" borderId="18" xfId="0" applyNumberFormat="1" applyFont="1" applyBorder="1" applyAlignment="1">
      <alignment horizontal="center"/>
    </xf>
    <xf numFmtId="9" fontId="9" fillId="0" borderId="18" xfId="1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9" fontId="9" fillId="0" borderId="27" xfId="1" applyFont="1" applyBorder="1" applyAlignment="1">
      <alignment horizontal="center" vertical="center"/>
    </xf>
    <xf numFmtId="0" fontId="10" fillId="5" borderId="28" xfId="0" applyFont="1" applyFill="1" applyBorder="1"/>
    <xf numFmtId="0" fontId="10" fillId="5" borderId="17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961A-AE4A-435B-8BDE-6AAD26F36D7C}">
  <sheetPr>
    <tabColor rgb="FFFFFF00"/>
  </sheetPr>
  <dimension ref="B1:AF9"/>
  <sheetViews>
    <sheetView tabSelected="1" topLeftCell="H1" workbookViewId="0">
      <selection activeCell="W13" sqref="W13"/>
    </sheetView>
  </sheetViews>
  <sheetFormatPr defaultRowHeight="14.5" x14ac:dyDescent="0.35"/>
  <cols>
    <col min="2" max="2" width="10" bestFit="1" customWidth="1"/>
    <col min="3" max="3" width="9" bestFit="1" customWidth="1"/>
    <col min="4" max="4" width="4.7265625" bestFit="1" customWidth="1"/>
    <col min="5" max="5" width="5.26953125" bestFit="1" customWidth="1"/>
    <col min="6" max="6" width="5.453125" bestFit="1" customWidth="1"/>
    <col min="7" max="7" width="7.1796875" bestFit="1" customWidth="1"/>
    <col min="8" max="8" width="4" bestFit="1" customWidth="1"/>
    <col min="9" max="9" width="5.81640625" bestFit="1" customWidth="1"/>
    <col min="10" max="10" width="7.453125" bestFit="1" customWidth="1"/>
    <col min="11" max="11" width="6.54296875" bestFit="1" customWidth="1"/>
    <col min="12" max="12" width="7.453125" bestFit="1" customWidth="1"/>
    <col min="13" max="13" width="5.453125" bestFit="1" customWidth="1"/>
    <col min="14" max="14" width="8.453125" bestFit="1" customWidth="1"/>
    <col min="15" max="15" width="7.81640625" bestFit="1" customWidth="1"/>
    <col min="16" max="17" width="4.7265625" bestFit="1" customWidth="1"/>
    <col min="18" max="18" width="5.453125" bestFit="1" customWidth="1"/>
    <col min="19" max="19" width="8.81640625" bestFit="1" customWidth="1"/>
    <col min="20" max="20" width="8.453125" bestFit="1" customWidth="1"/>
    <col min="21" max="22" width="7.453125" bestFit="1" customWidth="1"/>
    <col min="23" max="23" width="5.453125" bestFit="1" customWidth="1"/>
    <col min="24" max="25" width="4.7265625" bestFit="1" customWidth="1"/>
    <col min="26" max="26" width="5.453125" bestFit="1" customWidth="1"/>
    <col min="27" max="27" width="5.81640625" bestFit="1" customWidth="1"/>
    <col min="28" max="28" width="5.7265625" bestFit="1" customWidth="1"/>
    <col min="29" max="29" width="5.453125" bestFit="1" customWidth="1"/>
    <col min="30" max="31" width="5.7265625" bestFit="1" customWidth="1"/>
    <col min="32" max="32" width="5.453125" bestFit="1" customWidth="1"/>
  </cols>
  <sheetData>
    <row r="1" spans="2:32" ht="15" thickBot="1" x14ac:dyDescent="0.4"/>
    <row r="2" spans="2:32" s="63" customFormat="1" ht="12" x14ac:dyDescent="0.3">
      <c r="B2" s="65"/>
      <c r="C2" s="66">
        <f>SUM(C5:C9)</f>
        <v>157</v>
      </c>
      <c r="D2" s="66">
        <f>SUM(D5:D9)</f>
        <v>9108</v>
      </c>
      <c r="E2" s="66">
        <f>SUM(E5:E9)</f>
        <v>14180</v>
      </c>
      <c r="F2" s="67">
        <f>E2/D2-1</f>
        <v>0.55687307861220914</v>
      </c>
      <c r="G2" s="66">
        <f t="shared" ref="G2:L2" si="0">SUM(G5:G9)</f>
        <v>0</v>
      </c>
      <c r="H2" s="66">
        <f t="shared" si="0"/>
        <v>0</v>
      </c>
      <c r="I2" s="66">
        <f t="shared" si="0"/>
        <v>10620</v>
      </c>
      <c r="J2" s="66">
        <f t="shared" si="0"/>
        <v>3561</v>
      </c>
      <c r="K2" s="68">
        <f t="shared" si="0"/>
        <v>7425.2169168966066</v>
      </c>
      <c r="L2" s="68">
        <f t="shared" si="0"/>
        <v>13180.043233886854</v>
      </c>
      <c r="M2" s="67">
        <f>L2/K2-1</f>
        <v>0.77503814116120062</v>
      </c>
      <c r="N2" s="68">
        <f>SUM(N5:N9)</f>
        <v>9635.6293919999971</v>
      </c>
      <c r="O2" s="68">
        <f>SUM(O5:O9)</f>
        <v>2230.2992184</v>
      </c>
      <c r="P2" s="69">
        <f>IFERROR((K2/D2)/12,0)</f>
        <v>6.7936767282394658E-2</v>
      </c>
      <c r="Q2" s="69">
        <f>IFERROR((L2/E2)/12,0)</f>
        <v>7.745676559642016E-2</v>
      </c>
      <c r="R2" s="67">
        <f>Q2/P2-1</f>
        <v>0.14013028136080519</v>
      </c>
      <c r="S2" s="69">
        <f>IFERROR((N2/I2)/15,0)</f>
        <v>6.048731570621467E-2</v>
      </c>
      <c r="T2" s="69">
        <f>IFERROR((O2/J2)/9,0)</f>
        <v>6.9590290442759523E-2</v>
      </c>
      <c r="U2" s="68">
        <f>SUM(U5:U9)</f>
        <v>12028.854029599999</v>
      </c>
      <c r="V2" s="68">
        <f>SUM(V5:V9)</f>
        <v>13066.467877666695</v>
      </c>
      <c r="W2" s="67">
        <f>V2/U2-1</f>
        <v>8.6260407310071896E-2</v>
      </c>
      <c r="X2" s="66">
        <f>SUM(X5:X9)</f>
        <v>1352</v>
      </c>
      <c r="Y2" s="66">
        <f>SUM(Y5:Y9)</f>
        <v>1790</v>
      </c>
      <c r="Z2" s="67">
        <f>Y2/X2-1</f>
        <v>0.32396449704142016</v>
      </c>
      <c r="AA2" s="68">
        <f>SUM(AA5:AA9)</f>
        <v>413.52</v>
      </c>
      <c r="AB2" s="68">
        <f>SUM(AB5:AB9)</f>
        <v>597.15</v>
      </c>
      <c r="AC2" s="67">
        <f>AB2/AA2-1</f>
        <v>0.44406558328496804</v>
      </c>
      <c r="AD2" s="68">
        <f>SUM(AD5:AD9)</f>
        <v>195.45</v>
      </c>
      <c r="AE2" s="68">
        <f>SUM(AE5:AE9)</f>
        <v>272.02999999999997</v>
      </c>
      <c r="AF2" s="70">
        <f>AE2/AD2-1</f>
        <v>0.39181376311076987</v>
      </c>
    </row>
    <row r="3" spans="2:32" s="64" customFormat="1" ht="35.25" customHeight="1" thickBot="1" x14ac:dyDescent="0.4">
      <c r="B3" s="71"/>
      <c r="C3" s="72"/>
      <c r="D3" s="79" t="s">
        <v>9</v>
      </c>
      <c r="E3" s="79"/>
      <c r="F3" s="79"/>
      <c r="G3" s="79"/>
      <c r="H3" s="79"/>
      <c r="I3" s="79"/>
      <c r="J3" s="79"/>
      <c r="K3" s="79" t="s">
        <v>13</v>
      </c>
      <c r="L3" s="79"/>
      <c r="M3" s="79"/>
      <c r="N3" s="79"/>
      <c r="O3" s="79"/>
      <c r="P3" s="79" t="s">
        <v>18</v>
      </c>
      <c r="Q3" s="79"/>
      <c r="R3" s="79"/>
      <c r="S3" s="79"/>
      <c r="T3" s="79"/>
      <c r="U3" s="79" t="s">
        <v>14</v>
      </c>
      <c r="V3" s="79"/>
      <c r="W3" s="79"/>
      <c r="X3" s="79" t="s">
        <v>15</v>
      </c>
      <c r="Y3" s="79"/>
      <c r="Z3" s="79"/>
      <c r="AA3" s="79" t="s">
        <v>16</v>
      </c>
      <c r="AB3" s="79"/>
      <c r="AC3" s="79"/>
      <c r="AD3" s="79" t="s">
        <v>17</v>
      </c>
      <c r="AE3" s="79"/>
      <c r="AF3" s="80"/>
    </row>
    <row r="4" spans="2:32" ht="32" thickBot="1" x14ac:dyDescent="0.4">
      <c r="B4" s="18" t="s">
        <v>0</v>
      </c>
      <c r="C4" s="20" t="s">
        <v>461</v>
      </c>
      <c r="D4" s="20" t="s">
        <v>10</v>
      </c>
      <c r="E4" s="20" t="s">
        <v>11</v>
      </c>
      <c r="F4" s="20" t="s">
        <v>460</v>
      </c>
      <c r="G4" s="20" t="s">
        <v>7</v>
      </c>
      <c r="H4" s="20" t="s">
        <v>12</v>
      </c>
      <c r="I4" s="20" t="s">
        <v>464</v>
      </c>
      <c r="J4" s="20" t="s">
        <v>463</v>
      </c>
      <c r="K4" s="20" t="s">
        <v>10</v>
      </c>
      <c r="L4" s="20" t="s">
        <v>11</v>
      </c>
      <c r="M4" s="20" t="s">
        <v>460</v>
      </c>
      <c r="N4" s="20" t="s">
        <v>465</v>
      </c>
      <c r="O4" s="20" t="s">
        <v>466</v>
      </c>
      <c r="P4" s="20" t="s">
        <v>10</v>
      </c>
      <c r="Q4" s="20" t="s">
        <v>11</v>
      </c>
      <c r="R4" s="20" t="s">
        <v>460</v>
      </c>
      <c r="S4" s="20" t="s">
        <v>19</v>
      </c>
      <c r="T4" s="20" t="s">
        <v>20</v>
      </c>
      <c r="U4" s="20" t="s">
        <v>10</v>
      </c>
      <c r="V4" s="20" t="s">
        <v>11</v>
      </c>
      <c r="W4" s="20" t="s">
        <v>460</v>
      </c>
      <c r="X4" s="20" t="s">
        <v>10</v>
      </c>
      <c r="Y4" s="20" t="s">
        <v>11</v>
      </c>
      <c r="Z4" s="20" t="s">
        <v>460</v>
      </c>
      <c r="AA4" s="20" t="s">
        <v>10</v>
      </c>
      <c r="AB4" s="20" t="s">
        <v>11</v>
      </c>
      <c r="AC4" s="20" t="s">
        <v>460</v>
      </c>
      <c r="AD4" s="20" t="s">
        <v>10</v>
      </c>
      <c r="AE4" s="20" t="s">
        <v>11</v>
      </c>
      <c r="AF4" s="21" t="s">
        <v>460</v>
      </c>
    </row>
    <row r="5" spans="2:32" x14ac:dyDescent="0.35">
      <c r="B5" s="38" t="s">
        <v>26</v>
      </c>
      <c r="C5" s="10">
        <f>COUNTIFS(Data!I:I,"yes",Data!A:A,'Hub wise KA'!B5)</f>
        <v>35</v>
      </c>
      <c r="D5" s="10">
        <f>SUMIFS(Data!L:L,Data!$I:$I,"yes",Data!$A:$A,'Hub wise KA'!$B5)</f>
        <v>2109</v>
      </c>
      <c r="E5" s="10">
        <f>SUMIFS(Data!M:M,Data!$I:$I,"yes",Data!$A:$A,'Hub wise KA'!$B5)</f>
        <v>3919</v>
      </c>
      <c r="F5" s="23">
        <f>E5/D5-1</f>
        <v>0.85822664770033197</v>
      </c>
      <c r="G5" s="10">
        <f>SUMIFS(Data!O:O,Data!$A:$A,'Hub wise KA'!$B5)</f>
        <v>0</v>
      </c>
      <c r="H5" s="10">
        <f>SUMIFS(Data!P:P,Data!$A:$A,'Hub wise KA'!$B5)</f>
        <v>0</v>
      </c>
      <c r="I5" s="10">
        <f>SUMIFS(Data!Q:Q,Data!$I:$I,"yes",Data!$A:$A,'Hub wise KA'!$B5)</f>
        <v>2709</v>
      </c>
      <c r="J5" s="10">
        <f>SUMIFS(Data!R:R,Data!$I:$I,"yes",Data!$A:$A,'Hub wise KA'!$B5)</f>
        <v>1210</v>
      </c>
      <c r="K5" s="10">
        <f>SUMIFS(Data!S:S,Data!$I:$I,"yes",Data!$A:$A,'Hub wise KA'!$B5)</f>
        <v>1865.5360279067784</v>
      </c>
      <c r="L5" s="10">
        <f>SUMIFS(Data!T:T,Data!$I:$I,"yes",Data!$A:$A,'Hub wise KA'!$B5)</f>
        <v>2924.6578817340915</v>
      </c>
      <c r="M5" s="23">
        <f>L5/K5-1</f>
        <v>0.5677305814435003</v>
      </c>
      <c r="N5" s="22">
        <f>SUMIFS(Data!V:V,Data!$I:$I,"yes",Data!$A:$A,'Hub wise KA'!$B5)</f>
        <v>1974.0391674000002</v>
      </c>
      <c r="O5" s="22">
        <f>SUMIFS(Data!W:W,Data!$I:$I,"yes",Data!$A:$A,'Hub wise KA'!$B5)</f>
        <v>656.01255560000004</v>
      </c>
      <c r="P5" s="17">
        <f>IFERROR((K5/D5)/12,0)</f>
        <v>7.3713293342294081E-2</v>
      </c>
      <c r="Q5" s="17">
        <f>IFERROR((L5/E5)/12,0)</f>
        <v>6.2189714249682983E-2</v>
      </c>
      <c r="R5" s="23">
        <f>Q5/P5-1</f>
        <v>-0.15632972792438349</v>
      </c>
      <c r="S5" s="17">
        <f>IFERROR((N5/I5)/15,0)</f>
        <v>4.8579775252860842E-2</v>
      </c>
      <c r="T5" s="17">
        <f>IFERROR((O5/J5)/9,0)</f>
        <v>6.0239904095500459E-2</v>
      </c>
      <c r="U5" s="10">
        <f>SUMIFS(Data!AC:AC,Data!$I:$I,"yes",Data!$A:$A,'Hub wise KA'!$B5)</f>
        <v>1821.9599999999996</v>
      </c>
      <c r="V5" s="10">
        <f>SUMIFS(Data!AD:AD,Data!$I:$I,"yes",Data!$A:$A,'Hub wise KA'!$B5)</f>
        <v>2359.4073718067807</v>
      </c>
      <c r="W5" s="23">
        <f>V5/U5-1</f>
        <v>0.29498307965420834</v>
      </c>
      <c r="X5" s="10">
        <f>SUMIFS(Data!AF:AF,Data!$I:$I,"yes",Data!$A:$A,'Hub wise KA'!$B5)</f>
        <v>225</v>
      </c>
      <c r="Y5" s="10">
        <f>SUMIFS(Data!AG:AG,Data!$I:$I,"yes",Data!$A:$A,'Hub wise KA'!$B5)</f>
        <v>315</v>
      </c>
      <c r="Z5" s="23">
        <f>Y5/X5-1</f>
        <v>0.39999999999999991</v>
      </c>
      <c r="AA5" s="22">
        <f>SUMIFS(Data!AI:AI,Data!$I:$I,"yes",Data!$A:$A,'Hub wise KA'!$B5)</f>
        <v>89.42</v>
      </c>
      <c r="AB5" s="22">
        <f>SUMIFS(Data!AJ:AJ,Data!$I:$I,"yes",Data!$A:$A,'Hub wise KA'!$B5)</f>
        <v>121.25</v>
      </c>
      <c r="AC5" s="23">
        <f>AB5/AA5-1</f>
        <v>0.35596063520465226</v>
      </c>
      <c r="AD5" s="22">
        <f>SUMIFS(Data!AL:AL,Data!$I:$I,"yes",Data!$A:$A,'Hub wise KA'!$B5)</f>
        <v>44.400000000000006</v>
      </c>
      <c r="AE5" s="22">
        <f>SUMIFS(Data!AM:AM,Data!$I:$I,"yes",Data!$A:$A,'Hub wise KA'!$B5)</f>
        <v>54.679999999999993</v>
      </c>
      <c r="AF5" s="39">
        <f>AE5/AD5-1</f>
        <v>0.23153153153153117</v>
      </c>
    </row>
    <row r="6" spans="2:32" x14ac:dyDescent="0.35">
      <c r="B6" s="30" t="s">
        <v>25</v>
      </c>
      <c r="C6" s="2">
        <f>COUNTIFS(Data!I:I,"yes",Data!A:A,'Hub wise KA'!B6)</f>
        <v>61</v>
      </c>
      <c r="D6" s="2">
        <f>SUMIFS(Data!L:L,Data!$I:$I,"yes",Data!$A:$A,'Hub wise KA'!$B6)</f>
        <v>2426</v>
      </c>
      <c r="E6" s="2">
        <f>SUMIFS(Data!M:M,Data!$I:$I,"yes",Data!$A:$A,'Hub wise KA'!$B6)</f>
        <v>4102</v>
      </c>
      <c r="F6" s="24">
        <f t="shared" ref="F6:F9" si="1">E6/D6-1</f>
        <v>0.69084913437757622</v>
      </c>
      <c r="G6" s="2">
        <f>SUMIFS(Data!O:O,Data!$A:$A,'Hub wise KA'!$B6)</f>
        <v>0</v>
      </c>
      <c r="H6" s="2">
        <f>SUMIFS(Data!P:P,Data!$A:$A,'Hub wise KA'!$B6)</f>
        <v>0</v>
      </c>
      <c r="I6" s="2">
        <f>SUMIFS(Data!Q:Q,Data!$I:$I,"yes",Data!$A:$A,'Hub wise KA'!$B6)</f>
        <v>2932</v>
      </c>
      <c r="J6" s="2">
        <f>SUMIFS(Data!R:R,Data!$I:$I,"yes",Data!$A:$A,'Hub wise KA'!$B6)</f>
        <v>1171</v>
      </c>
      <c r="K6" s="2">
        <f>SUMIFS(Data!S:S,Data!$I:$I,"yes",Data!$A:$A,'Hub wise KA'!$B6)</f>
        <v>2617.5904960508465</v>
      </c>
      <c r="L6" s="2">
        <f>SUMIFS(Data!T:T,Data!$I:$I,"yes",Data!$A:$A,'Hub wise KA'!$B6)</f>
        <v>3807.0930183881992</v>
      </c>
      <c r="M6" s="24">
        <f t="shared" ref="M6:M9" si="2">L6/K6-1</f>
        <v>0.4544265132884433</v>
      </c>
      <c r="N6" s="29">
        <f>SUMIFS(Data!V:V,Data!$I:$I,"yes",Data!$A:$A,'Hub wise KA'!$B6)</f>
        <v>2636.2093891999984</v>
      </c>
      <c r="O6" s="29">
        <f>SUMIFS(Data!W:W,Data!$I:$I,"yes",Data!$A:$A,'Hub wise KA'!$B6)</f>
        <v>717.86849100000006</v>
      </c>
      <c r="P6" s="9">
        <f t="shared" ref="P6:P9" si="3">IFERROR((K6/D6)/12,0)</f>
        <v>8.9914485299905422E-2</v>
      </c>
      <c r="Q6" s="9">
        <f t="shared" ref="Q6:Q9" si="4">IFERROR((L6/E6)/12,0)</f>
        <v>7.7342211490090185E-2</v>
      </c>
      <c r="R6" s="24">
        <f t="shared" ref="R6:R9" si="5">Q6/P6-1</f>
        <v>-0.13982478760659112</v>
      </c>
      <c r="S6" s="9">
        <f t="shared" ref="S6:S9" si="6">IFERROR((N6/I6)/15,0)</f>
        <v>5.9941095707139576E-2</v>
      </c>
      <c r="T6" s="9">
        <f t="shared" ref="T6:T9" si="7">IFERROR((O6/J6)/9,0)</f>
        <v>6.8115427554796479E-2</v>
      </c>
      <c r="U6" s="2">
        <f>SUMIFS(Data!AC:AC,Data!$I:$I,"yes",Data!$A:$A,'Hub wise KA'!$B6)</f>
        <v>2929.1452758999994</v>
      </c>
      <c r="V6" s="2">
        <f>SUMIFS(Data!AD:AD,Data!$I:$I,"yes",Data!$A:$A,'Hub wise KA'!$B6)</f>
        <v>3350.3856722599148</v>
      </c>
      <c r="W6" s="24">
        <f t="shared" ref="W6:W9" si="8">V6/U6-1</f>
        <v>0.14381000485900675</v>
      </c>
      <c r="X6" s="2">
        <f>SUMIFS(Data!AF:AF,Data!$I:$I,"yes",Data!$A:$A,'Hub wise KA'!$B6)</f>
        <v>406</v>
      </c>
      <c r="Y6" s="2">
        <f>SUMIFS(Data!AG:AG,Data!$I:$I,"yes",Data!$A:$A,'Hub wise KA'!$B6)</f>
        <v>599</v>
      </c>
      <c r="Z6" s="24">
        <f t="shared" ref="Z6:Z9" si="9">Y6/X6-1</f>
        <v>0.47536945812807874</v>
      </c>
      <c r="AA6" s="29">
        <f>SUMIFS(Data!AI:AI,Data!$I:$I,"yes",Data!$A:$A,'Hub wise KA'!$B6)</f>
        <v>99.09999999999998</v>
      </c>
      <c r="AB6" s="29">
        <f>SUMIFS(Data!AJ:AJ,Data!$I:$I,"yes",Data!$A:$A,'Hub wise KA'!$B6)</f>
        <v>152.9</v>
      </c>
      <c r="AC6" s="24">
        <f t="shared" ref="AC6:AC9" si="10">AB6/AA6-1</f>
        <v>0.54288597376387515</v>
      </c>
      <c r="AD6" s="29">
        <f>SUMIFS(Data!AL:AL,Data!$I:$I,"yes",Data!$A:$A,'Hub wise KA'!$B6)</f>
        <v>55.7</v>
      </c>
      <c r="AE6" s="29">
        <f>SUMIFS(Data!AM:AM,Data!$I:$I,"yes",Data!$A:$A,'Hub wise KA'!$B6)</f>
        <v>78.999999999999986</v>
      </c>
      <c r="AF6" s="31">
        <f t="shared" ref="AF6:AF9" si="11">AE6/AD6-1</f>
        <v>0.41831238779174118</v>
      </c>
    </row>
    <row r="7" spans="2:32" x14ac:dyDescent="0.35">
      <c r="B7" s="30" t="s">
        <v>24</v>
      </c>
      <c r="C7" s="2">
        <f>COUNTIFS(Data!I:I,"yes",Data!A:A,'Hub wise KA'!B7)</f>
        <v>18</v>
      </c>
      <c r="D7" s="2">
        <f>SUMIFS(Data!L:L,Data!$I:$I,"yes",Data!$A:$A,'Hub wise KA'!$B7)</f>
        <v>1041</v>
      </c>
      <c r="E7" s="2">
        <f>SUMIFS(Data!M:M,Data!$I:$I,"yes",Data!$A:$A,'Hub wise KA'!$B7)</f>
        <v>1467</v>
      </c>
      <c r="F7" s="24">
        <f t="shared" si="1"/>
        <v>0.40922190201729114</v>
      </c>
      <c r="G7" s="2">
        <f>SUMIFS(Data!O:O,Data!$A:$A,'Hub wise KA'!$B7)</f>
        <v>0</v>
      </c>
      <c r="H7" s="2">
        <f>SUMIFS(Data!P:P,Data!$A:$A,'Hub wise KA'!$B7)</f>
        <v>0</v>
      </c>
      <c r="I7" s="2">
        <f>SUMIFS(Data!Q:Q,Data!$I:$I,"yes",Data!$A:$A,'Hub wise KA'!$B7)</f>
        <v>1218</v>
      </c>
      <c r="J7" s="2">
        <f>SUMIFS(Data!R:R,Data!$I:$I,"yes",Data!$A:$A,'Hub wise KA'!$B7)</f>
        <v>249</v>
      </c>
      <c r="K7" s="2">
        <f>SUMIFS(Data!S:S,Data!$I:$I,"yes",Data!$A:$A,'Hub wise KA'!$B7)</f>
        <v>812.7868400237287</v>
      </c>
      <c r="L7" s="2">
        <f>SUMIFS(Data!T:T,Data!$I:$I,"yes",Data!$A:$A,'Hub wise KA'!$B7)</f>
        <v>1439.1592239717588</v>
      </c>
      <c r="M7" s="24">
        <f t="shared" si="2"/>
        <v>0.77064779239012249</v>
      </c>
      <c r="N7" s="29">
        <f>SUMIFS(Data!V:V,Data!$I:$I,"yes",Data!$A:$A,'Hub wise KA'!$B7)</f>
        <v>1046.3830133999995</v>
      </c>
      <c r="O7" s="29">
        <f>SUMIFS(Data!W:W,Data!$I:$I,"yes",Data!$A:$A,'Hub wise KA'!$B7)</f>
        <v>220.89823600000003</v>
      </c>
      <c r="P7" s="9">
        <f t="shared" si="3"/>
        <v>6.5064588538562979E-2</v>
      </c>
      <c r="Q7" s="9">
        <f t="shared" si="4"/>
        <v>8.1751830491465505E-2</v>
      </c>
      <c r="R7" s="24">
        <f t="shared" si="5"/>
        <v>0.25647195083716245</v>
      </c>
      <c r="S7" s="9">
        <f t="shared" si="6"/>
        <v>5.7273290279146113E-2</v>
      </c>
      <c r="T7" s="9">
        <f t="shared" si="7"/>
        <v>9.8571278893351197E-2</v>
      </c>
      <c r="U7" s="2">
        <f>SUMIFS(Data!AC:AC,Data!$I:$I,"yes",Data!$A:$A,'Hub wise KA'!$B7)</f>
        <v>1131.55</v>
      </c>
      <c r="V7" s="2">
        <f>SUMIFS(Data!AD:AD,Data!$I:$I,"yes",Data!$A:$A,'Hub wise KA'!$B7)</f>
        <v>1192.095411</v>
      </c>
      <c r="W7" s="24">
        <f t="shared" si="8"/>
        <v>5.3506615704122629E-2</v>
      </c>
      <c r="X7" s="2">
        <f>SUMIFS(Data!AF:AF,Data!$I:$I,"yes",Data!$A:$A,'Hub wise KA'!$B7)</f>
        <v>171</v>
      </c>
      <c r="Y7" s="2">
        <f>SUMIFS(Data!AG:AG,Data!$I:$I,"yes",Data!$A:$A,'Hub wise KA'!$B7)</f>
        <v>215</v>
      </c>
      <c r="Z7" s="24">
        <f t="shared" si="9"/>
        <v>0.25730994152046782</v>
      </c>
      <c r="AA7" s="29">
        <f>SUMIFS(Data!AI:AI,Data!$I:$I,"yes",Data!$A:$A,'Hub wise KA'!$B7)</f>
        <v>50.5</v>
      </c>
      <c r="AB7" s="29">
        <f>SUMIFS(Data!AJ:AJ,Data!$I:$I,"yes",Data!$A:$A,'Hub wise KA'!$B7)</f>
        <v>96.5</v>
      </c>
      <c r="AC7" s="24">
        <f t="shared" si="10"/>
        <v>0.91089108910891081</v>
      </c>
      <c r="AD7" s="29">
        <f>SUMIFS(Data!AL:AL,Data!$I:$I,"yes",Data!$A:$A,'Hub wise KA'!$B7)</f>
        <v>27.849999999999998</v>
      </c>
      <c r="AE7" s="29">
        <f>SUMIFS(Data!AM:AM,Data!$I:$I,"yes",Data!$A:$A,'Hub wise KA'!$B7)</f>
        <v>41</v>
      </c>
      <c r="AF7" s="31">
        <f t="shared" si="11"/>
        <v>0.47217235188509887</v>
      </c>
    </row>
    <row r="8" spans="2:32" x14ac:dyDescent="0.35">
      <c r="B8" s="30" t="s">
        <v>22</v>
      </c>
      <c r="C8" s="2">
        <f>COUNTIFS(Data!I:I,"yes",Data!A:A,'Hub wise KA'!B8)</f>
        <v>16</v>
      </c>
      <c r="D8" s="2">
        <f>SUMIFS(Data!L:L,Data!$I:$I,"yes",Data!$A:$A,'Hub wise KA'!$B8)</f>
        <v>1313</v>
      </c>
      <c r="E8" s="2">
        <f>SUMIFS(Data!M:M,Data!$I:$I,"yes",Data!$A:$A,'Hub wise KA'!$B8)</f>
        <v>1793</v>
      </c>
      <c r="F8" s="24">
        <f t="shared" si="1"/>
        <v>0.36557501904036549</v>
      </c>
      <c r="G8" s="2">
        <f>SUMIFS(Data!O:O,Data!$A:$A,'Hub wise KA'!$B8)</f>
        <v>0</v>
      </c>
      <c r="H8" s="2">
        <f>SUMIFS(Data!P:P,Data!$A:$A,'Hub wise KA'!$B8)</f>
        <v>0</v>
      </c>
      <c r="I8" s="2">
        <f>SUMIFS(Data!Q:Q,Data!$I:$I,"yes",Data!$A:$A,'Hub wise KA'!$B8)</f>
        <v>1422</v>
      </c>
      <c r="J8" s="2">
        <f>SUMIFS(Data!R:R,Data!$I:$I,"yes",Data!$A:$A,'Hub wise KA'!$B8)</f>
        <v>371</v>
      </c>
      <c r="K8" s="2">
        <f>SUMIFS(Data!S:S,Data!$I:$I,"yes",Data!$A:$A,'Hub wise KA'!$B8)</f>
        <v>764.89897969999947</v>
      </c>
      <c r="L8" s="2">
        <f>SUMIFS(Data!T:T,Data!$I:$I,"yes",Data!$A:$A,'Hub wise KA'!$B8)</f>
        <v>1760.2099958803628</v>
      </c>
      <c r="M8" s="24">
        <f t="shared" si="2"/>
        <v>1.3012319830400787</v>
      </c>
      <c r="N8" s="29">
        <f>SUMIFS(Data!V:V,Data!$I:$I,"yes",Data!$A:$A,'Hub wise KA'!$B8)</f>
        <v>1366.9411332</v>
      </c>
      <c r="O8" s="29">
        <f>SUMIFS(Data!W:W,Data!$I:$I,"yes",Data!$A:$A,'Hub wise KA'!$B8)</f>
        <v>276.31391799999994</v>
      </c>
      <c r="P8" s="9">
        <f t="shared" si="3"/>
        <v>4.8546520671490186E-2</v>
      </c>
      <c r="Q8" s="9">
        <f t="shared" si="4"/>
        <v>8.1809350989048277E-2</v>
      </c>
      <c r="R8" s="24">
        <f t="shared" si="5"/>
        <v>0.68517434117770426</v>
      </c>
      <c r="S8" s="9">
        <f t="shared" si="6"/>
        <v>6.4085378959212375E-2</v>
      </c>
      <c r="T8" s="9">
        <f t="shared" si="7"/>
        <v>8.2753494459418972E-2</v>
      </c>
      <c r="U8" s="2">
        <f>SUMIFS(Data!AC:AC,Data!$I:$I,"yes",Data!$A:$A,'Hub wise KA'!$B8)</f>
        <v>2052.1595889999999</v>
      </c>
      <c r="V8" s="2">
        <f>SUMIFS(Data!AD:AD,Data!$I:$I,"yes",Data!$A:$A,'Hub wise KA'!$B8)</f>
        <v>2312.3725242</v>
      </c>
      <c r="W8" s="24">
        <f t="shared" si="8"/>
        <v>0.1267995611037247</v>
      </c>
      <c r="X8" s="2">
        <f>SUMIFS(Data!AF:AF,Data!$I:$I,"yes",Data!$A:$A,'Hub wise KA'!$B8)</f>
        <v>226</v>
      </c>
      <c r="Y8" s="2">
        <f>SUMIFS(Data!AG:AG,Data!$I:$I,"yes",Data!$A:$A,'Hub wise KA'!$B8)</f>
        <v>261</v>
      </c>
      <c r="Z8" s="24">
        <f t="shared" si="9"/>
        <v>0.15486725663716805</v>
      </c>
      <c r="AA8" s="29">
        <f>SUMIFS(Data!AI:AI,Data!$I:$I,"yes",Data!$A:$A,'Hub wise KA'!$B8)</f>
        <v>82</v>
      </c>
      <c r="AB8" s="29">
        <f>SUMIFS(Data!AJ:AJ,Data!$I:$I,"yes",Data!$A:$A,'Hub wise KA'!$B8)</f>
        <v>94</v>
      </c>
      <c r="AC8" s="24">
        <f t="shared" si="10"/>
        <v>0.14634146341463405</v>
      </c>
      <c r="AD8" s="29">
        <f>SUMIFS(Data!AL:AL,Data!$I:$I,"yes",Data!$A:$A,'Hub wise KA'!$B8)</f>
        <v>26.5</v>
      </c>
      <c r="AE8" s="29">
        <f>SUMIFS(Data!AM:AM,Data!$I:$I,"yes",Data!$A:$A,'Hub wise KA'!$B8)</f>
        <v>36.299999999999997</v>
      </c>
      <c r="AF8" s="31">
        <f t="shared" si="11"/>
        <v>0.3698113207547169</v>
      </c>
    </row>
    <row r="9" spans="2:32" ht="15" thickBot="1" x14ac:dyDescent="0.4">
      <c r="B9" s="32" t="s">
        <v>23</v>
      </c>
      <c r="C9" s="33">
        <f>COUNTIFS(Data!I:I,"yes",Data!A:A,'Hub wise KA'!B9)</f>
        <v>27</v>
      </c>
      <c r="D9" s="33">
        <f>SUMIFS(Data!L:L,Data!$I:$I,"yes",Data!$A:$A,'Hub wise KA'!$B9)</f>
        <v>2219</v>
      </c>
      <c r="E9" s="33">
        <f>SUMIFS(Data!M:M,Data!$I:$I,"yes",Data!$A:$A,'Hub wise KA'!$B9)</f>
        <v>2899</v>
      </c>
      <c r="F9" s="34">
        <f t="shared" si="1"/>
        <v>0.30644434429923395</v>
      </c>
      <c r="G9" s="33">
        <f>SUMIFS(Data!O:O,Data!$A:$A,'Hub wise KA'!$B9)</f>
        <v>0</v>
      </c>
      <c r="H9" s="33">
        <f>SUMIFS(Data!P:P,Data!$A:$A,'Hub wise KA'!$B9)</f>
        <v>0</v>
      </c>
      <c r="I9" s="33">
        <f>SUMIFS(Data!Q:Q,Data!$I:$I,"yes",Data!$A:$A,'Hub wise KA'!$B9)</f>
        <v>2339</v>
      </c>
      <c r="J9" s="33">
        <f>SUMIFS(Data!R:R,Data!$I:$I,"yes",Data!$A:$A,'Hub wise KA'!$B9)</f>
        <v>560</v>
      </c>
      <c r="K9" s="33">
        <f>SUMIFS(Data!S:S,Data!$I:$I,"yes",Data!$A:$A,'Hub wise KA'!$B9)</f>
        <v>1364.4045732152533</v>
      </c>
      <c r="L9" s="33">
        <f>SUMIFS(Data!T:T,Data!$I:$I,"yes",Data!$A:$A,'Hub wise KA'!$B9)</f>
        <v>3248.9231139124427</v>
      </c>
      <c r="M9" s="34">
        <f t="shared" si="2"/>
        <v>1.3812021578440437</v>
      </c>
      <c r="N9" s="35">
        <f>SUMIFS(Data!V:V,Data!$I:$I,"yes",Data!$A:$A,'Hub wise KA'!$B9)</f>
        <v>2612.0566887999998</v>
      </c>
      <c r="O9" s="35">
        <f>SUMIFS(Data!W:W,Data!$I:$I,"yes",Data!$A:$A,'Hub wise KA'!$B9)</f>
        <v>359.20601780000004</v>
      </c>
      <c r="P9" s="36">
        <f t="shared" si="3"/>
        <v>5.1239468725223579E-2</v>
      </c>
      <c r="Q9" s="36">
        <f t="shared" si="4"/>
        <v>9.3392063755100688E-2</v>
      </c>
      <c r="R9" s="34">
        <f t="shared" si="5"/>
        <v>0.82265870584889011</v>
      </c>
      <c r="S9" s="36">
        <f t="shared" si="6"/>
        <v>7.4449385458172992E-2</v>
      </c>
      <c r="T9" s="36">
        <f t="shared" si="7"/>
        <v>7.1271035277777783E-2</v>
      </c>
      <c r="U9" s="33">
        <f>SUMIFS(Data!AC:AC,Data!$I:$I,"yes",Data!$A:$A,'Hub wise KA'!$B9)</f>
        <v>4094.0391646999992</v>
      </c>
      <c r="V9" s="33">
        <f>SUMIFS(Data!AD:AD,Data!$I:$I,"yes",Data!$A:$A,'Hub wise KA'!$B9)</f>
        <v>3852.2068983999998</v>
      </c>
      <c r="W9" s="34">
        <f t="shared" si="8"/>
        <v>-5.9069358296605423E-2</v>
      </c>
      <c r="X9" s="33">
        <f>SUMIFS(Data!AF:AF,Data!$I:$I,"yes",Data!$A:$A,'Hub wise KA'!$B9)</f>
        <v>324</v>
      </c>
      <c r="Y9" s="33">
        <f>SUMIFS(Data!AG:AG,Data!$I:$I,"yes",Data!$A:$A,'Hub wise KA'!$B9)</f>
        <v>400</v>
      </c>
      <c r="Z9" s="34">
        <f t="shared" si="9"/>
        <v>0.23456790123456783</v>
      </c>
      <c r="AA9" s="35">
        <f>SUMIFS(Data!AI:AI,Data!$I:$I,"yes",Data!$A:$A,'Hub wise KA'!$B9)</f>
        <v>92.5</v>
      </c>
      <c r="AB9" s="35">
        <f>SUMIFS(Data!AJ:AJ,Data!$I:$I,"yes",Data!$A:$A,'Hub wise KA'!$B9)</f>
        <v>132.5</v>
      </c>
      <c r="AC9" s="34">
        <f t="shared" si="10"/>
        <v>0.43243243243243246</v>
      </c>
      <c r="AD9" s="35">
        <f>SUMIFS(Data!AL:AL,Data!$I:$I,"yes",Data!$A:$A,'Hub wise KA'!$B9)</f>
        <v>41</v>
      </c>
      <c r="AE9" s="35">
        <f>SUMIFS(Data!AM:AM,Data!$I:$I,"yes",Data!$A:$A,'Hub wise KA'!$B9)</f>
        <v>61.05</v>
      </c>
      <c r="AF9" s="37">
        <f t="shared" si="11"/>
        <v>0.48902439024390243</v>
      </c>
    </row>
  </sheetData>
  <mergeCells count="7">
    <mergeCell ref="K3:O3"/>
    <mergeCell ref="D3:J3"/>
    <mergeCell ref="AD3:AF3"/>
    <mergeCell ref="AA3:AC3"/>
    <mergeCell ref="X3:Z3"/>
    <mergeCell ref="U3:W3"/>
    <mergeCell ref="P3:T3"/>
  </mergeCells>
  <conditionalFormatting sqref="F5:F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BF70-2C33-4974-8443-4DDE57901AFD}">
  <sheetPr>
    <tabColor rgb="FF00B050"/>
  </sheetPr>
  <dimension ref="A1:AN233"/>
  <sheetViews>
    <sheetView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Z7" sqref="Z7"/>
    </sheetView>
  </sheetViews>
  <sheetFormatPr defaultColWidth="9.1796875" defaultRowHeight="10.5" x14ac:dyDescent="0.25"/>
  <cols>
    <col min="1" max="1" width="10" style="1" bestFit="1" customWidth="1"/>
    <col min="2" max="2" width="34.1796875" style="1" bestFit="1" customWidth="1"/>
    <col min="3" max="3" width="21.7265625" style="1" bestFit="1" customWidth="1"/>
    <col min="4" max="4" width="17.7265625" style="1" bestFit="1" customWidth="1"/>
    <col min="5" max="5" width="19.81640625" style="1" bestFit="1" customWidth="1"/>
    <col min="6" max="6" width="6.81640625" style="1" bestFit="1" customWidth="1"/>
    <col min="7" max="7" width="6.453125" style="1" bestFit="1" customWidth="1"/>
    <col min="8" max="8" width="7.1796875" style="1" bestFit="1" customWidth="1"/>
    <col min="9" max="9" width="7.1796875" style="1" customWidth="1"/>
    <col min="10" max="10" width="7" style="1" bestFit="1" customWidth="1"/>
    <col min="11" max="11" width="9.7265625" style="1" bestFit="1" customWidth="1"/>
    <col min="12" max="12" width="7" style="1" bestFit="1" customWidth="1"/>
    <col min="13" max="13" width="5.26953125" style="1" bestFit="1" customWidth="1"/>
    <col min="14" max="14" width="5.26953125" style="1" customWidth="1"/>
    <col min="15" max="15" width="7.1796875" style="1" bestFit="1" customWidth="1"/>
    <col min="16" max="16" width="4" style="1" bestFit="1" customWidth="1"/>
    <col min="17" max="18" width="8.81640625" style="1" customWidth="1"/>
    <col min="19" max="20" width="10.81640625" style="1" customWidth="1"/>
    <col min="21" max="21" width="5.26953125" style="1" customWidth="1"/>
    <col min="22" max="23" width="10" style="1" customWidth="1"/>
    <col min="24" max="25" width="6" style="1" bestFit="1" customWidth="1"/>
    <col min="26" max="26" width="5.26953125" style="1" customWidth="1"/>
    <col min="27" max="27" width="9.1796875" style="1" bestFit="1" customWidth="1"/>
    <col min="28" max="28" width="8.7265625" style="1" bestFit="1" customWidth="1"/>
    <col min="29" max="30" width="5.7265625" style="1" bestFit="1" customWidth="1"/>
    <col min="31" max="31" width="5.26953125" style="1" customWidth="1"/>
    <col min="32" max="32" width="4.7265625" style="1" bestFit="1" customWidth="1"/>
    <col min="33" max="33" width="8.1796875" style="1" bestFit="1" customWidth="1"/>
    <col min="34" max="34" width="5.26953125" style="1" customWidth="1"/>
    <col min="35" max="36" width="7.7265625" style="1" customWidth="1"/>
    <col min="37" max="37" width="5.26953125" style="1" customWidth="1"/>
    <col min="38" max="39" width="7.7265625" style="1" customWidth="1"/>
    <col min="40" max="40" width="5.26953125" style="1" customWidth="1"/>
    <col min="41" max="16384" width="9.1796875" style="1"/>
  </cols>
  <sheetData>
    <row r="1" spans="1:40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6">
        <f>SUBTOTAL(9,L5:L233)</f>
        <v>9525</v>
      </c>
      <c r="M1" s="26">
        <f>SUBTOTAL(9,M5:M233)</f>
        <v>14944</v>
      </c>
      <c r="N1" s="27">
        <f>IFERROR(M1/L1-1,0)</f>
        <v>0.56892388451443576</v>
      </c>
      <c r="O1" s="26">
        <f t="shared" ref="O1:T1" si="0">SUBTOTAL(9,O5:O233)</f>
        <v>0</v>
      </c>
      <c r="P1" s="26">
        <f t="shared" si="0"/>
        <v>0</v>
      </c>
      <c r="Q1" s="26">
        <f t="shared" si="0"/>
        <v>11098</v>
      </c>
      <c r="R1" s="26">
        <f t="shared" si="0"/>
        <v>3847</v>
      </c>
      <c r="S1" s="28">
        <f>SUBTOTAL(9,S5:S233)</f>
        <v>7877.3761998966093</v>
      </c>
      <c r="T1" s="28">
        <f t="shared" si="0"/>
        <v>13750.94809041404</v>
      </c>
      <c r="U1" s="27">
        <f>IFERROR(T1/S1-1,0)</f>
        <v>0.74562541402993054</v>
      </c>
      <c r="V1" s="28">
        <f>SUBTOTAL(9,V5:V233)</f>
        <v>10010.647025799995</v>
      </c>
      <c r="W1" s="28">
        <f>SUBTOTAL(9,W5:W233)</f>
        <v>2381.0254949999999</v>
      </c>
      <c r="X1" s="28">
        <f>IFERROR((S1/L1)/12,0)</f>
        <v>6.8918426945727113E-2</v>
      </c>
      <c r="Y1" s="28">
        <f>IFERROR((T1/M1)/12,0)</f>
        <v>7.6680429661926966E-2</v>
      </c>
      <c r="Z1" s="27">
        <f>IFERROR(Y1/X1-1,0)</f>
        <v>0.11262594142365412</v>
      </c>
      <c r="AA1" s="40">
        <f>IFERROR((V1/Q1)/15,0)</f>
        <v>6.0134841267495617E-2</v>
      </c>
      <c r="AB1" s="40">
        <f>IFERROR((W1/R1)/9,0)</f>
        <v>6.8770051555324493E-2</v>
      </c>
      <c r="AC1" s="26">
        <f>SUBTOTAL(9,AC5:AC233)</f>
        <v>14731.146707900007</v>
      </c>
      <c r="AD1" s="26">
        <f>SUBTOTAL(9,AD5:AD233)</f>
        <v>14623.166807880249</v>
      </c>
      <c r="AE1" s="27">
        <f>IFERROR(AD1/AC1-1,0)</f>
        <v>-7.3300403669085412E-3</v>
      </c>
      <c r="AF1" s="26">
        <f>SUBTOTAL(9,AF5:AF233)</f>
        <v>1405</v>
      </c>
      <c r="AG1" s="26">
        <f>SUBTOTAL(9,AG5:AG233)</f>
        <v>1848</v>
      </c>
      <c r="AH1" s="27">
        <f>IFERROR(AG1/AF1-1,0)</f>
        <v>0.31530249110320274</v>
      </c>
      <c r="AI1" s="26">
        <f>SUBTOTAL(9,AI5:AI233)</f>
        <v>422.82000000000011</v>
      </c>
      <c r="AJ1" s="28">
        <f>SUBTOTAL(9,AJ5:AJ233)</f>
        <v>615.65000000000009</v>
      </c>
      <c r="AK1" s="27">
        <f>IFERROR(AJ1/AI1-1,0)</f>
        <v>0.45605695094839405</v>
      </c>
      <c r="AL1" s="26">
        <f>SUBTOTAL(9,AL5:AL233)</f>
        <v>201.94999999999996</v>
      </c>
      <c r="AM1" s="26">
        <f>SUBTOTAL(9,AM5:AM233)</f>
        <v>280.03000000000009</v>
      </c>
      <c r="AN1" s="27">
        <f>IFERROR(AM1/AL1-1,0)</f>
        <v>0.38663035404803248</v>
      </c>
    </row>
    <row r="2" spans="1:40" ht="11" thickBot="1" x14ac:dyDescent="0.3"/>
    <row r="3" spans="1:40" ht="34.5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81" t="s">
        <v>9</v>
      </c>
      <c r="M3" s="82"/>
      <c r="N3" s="82"/>
      <c r="O3" s="82"/>
      <c r="P3" s="82"/>
      <c r="Q3" s="82"/>
      <c r="R3" s="83"/>
      <c r="S3" s="81" t="s">
        <v>13</v>
      </c>
      <c r="T3" s="82"/>
      <c r="U3" s="82"/>
      <c r="V3" s="82"/>
      <c r="W3" s="83"/>
      <c r="X3" s="81" t="s">
        <v>18</v>
      </c>
      <c r="Y3" s="82"/>
      <c r="Z3" s="82"/>
      <c r="AA3" s="82"/>
      <c r="AB3" s="83"/>
      <c r="AC3" s="81" t="s">
        <v>14</v>
      </c>
      <c r="AD3" s="82"/>
      <c r="AE3" s="83"/>
      <c r="AF3" s="81" t="s">
        <v>479</v>
      </c>
      <c r="AG3" s="82"/>
      <c r="AH3" s="83"/>
      <c r="AI3" s="81" t="s">
        <v>16</v>
      </c>
      <c r="AJ3" s="82"/>
      <c r="AK3" s="83"/>
      <c r="AL3" s="81" t="s">
        <v>478</v>
      </c>
      <c r="AM3" s="82"/>
      <c r="AN3" s="83"/>
    </row>
    <row r="4" spans="1:40" ht="32" thickBot="1" x14ac:dyDescent="0.3">
      <c r="A4" s="18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477</v>
      </c>
      <c r="J4" s="19" t="s">
        <v>8</v>
      </c>
      <c r="K4" s="73" t="s">
        <v>21</v>
      </c>
      <c r="L4" s="41" t="s">
        <v>10</v>
      </c>
      <c r="M4" s="20" t="s">
        <v>11</v>
      </c>
      <c r="N4" s="20" t="s">
        <v>460</v>
      </c>
      <c r="O4" s="20" t="s">
        <v>7</v>
      </c>
      <c r="P4" s="20" t="s">
        <v>12</v>
      </c>
      <c r="Q4" s="20" t="s">
        <v>464</v>
      </c>
      <c r="R4" s="21" t="s">
        <v>463</v>
      </c>
      <c r="S4" s="41" t="s">
        <v>10</v>
      </c>
      <c r="T4" s="20" t="s">
        <v>11</v>
      </c>
      <c r="U4" s="20" t="s">
        <v>460</v>
      </c>
      <c r="V4" s="20" t="s">
        <v>465</v>
      </c>
      <c r="W4" s="21" t="s">
        <v>466</v>
      </c>
      <c r="X4" s="41" t="s">
        <v>10</v>
      </c>
      <c r="Y4" s="20" t="s">
        <v>11</v>
      </c>
      <c r="Z4" s="20" t="s">
        <v>460</v>
      </c>
      <c r="AA4" s="20" t="s">
        <v>19</v>
      </c>
      <c r="AB4" s="21" t="s">
        <v>20</v>
      </c>
      <c r="AC4" s="41" t="s">
        <v>10</v>
      </c>
      <c r="AD4" s="20" t="s">
        <v>11</v>
      </c>
      <c r="AE4" s="21" t="s">
        <v>460</v>
      </c>
      <c r="AF4" s="41" t="s">
        <v>10</v>
      </c>
      <c r="AG4" s="20" t="s">
        <v>11</v>
      </c>
      <c r="AH4" s="21" t="s">
        <v>460</v>
      </c>
      <c r="AI4" s="41" t="s">
        <v>10</v>
      </c>
      <c r="AJ4" s="20" t="s">
        <v>11</v>
      </c>
      <c r="AK4" s="21" t="s">
        <v>460</v>
      </c>
      <c r="AL4" s="41" t="s">
        <v>10</v>
      </c>
      <c r="AM4" s="21" t="s">
        <v>11</v>
      </c>
      <c r="AN4" s="21" t="s">
        <v>460</v>
      </c>
    </row>
    <row r="5" spans="1:40" x14ac:dyDescent="0.25">
      <c r="A5" s="38" t="s">
        <v>22</v>
      </c>
      <c r="B5" s="11" t="s">
        <v>27</v>
      </c>
      <c r="C5" s="11">
        <v>1011000962</v>
      </c>
      <c r="D5" s="10" t="s">
        <v>293</v>
      </c>
      <c r="E5" s="12"/>
      <c r="F5" s="10" t="s">
        <v>433</v>
      </c>
      <c r="G5" s="13" t="s">
        <v>434</v>
      </c>
      <c r="H5" s="13"/>
      <c r="I5" s="13" t="s">
        <v>438</v>
      </c>
      <c r="J5" s="14" t="s">
        <v>435</v>
      </c>
      <c r="K5" s="74" t="s">
        <v>455</v>
      </c>
      <c r="L5" s="58">
        <v>95</v>
      </c>
      <c r="M5" s="15">
        <v>124</v>
      </c>
      <c r="N5" s="23">
        <f>IFERROR(M5/L5-1,0)</f>
        <v>0.3052631578947369</v>
      </c>
      <c r="O5" s="16"/>
      <c r="P5" s="16"/>
      <c r="Q5" s="15">
        <v>107</v>
      </c>
      <c r="R5" s="77">
        <v>17</v>
      </c>
      <c r="S5" s="42">
        <v>33.993530999999976</v>
      </c>
      <c r="T5" s="17">
        <v>75.675095925387524</v>
      </c>
      <c r="U5" s="23">
        <f>IFERROR(T5/S5-1,0)</f>
        <v>1.2261616754490015</v>
      </c>
      <c r="V5" s="17">
        <v>71.622001799999992</v>
      </c>
      <c r="W5" s="43">
        <v>5.2649130000000008</v>
      </c>
      <c r="X5" s="42">
        <f>IFERROR((S5/L5)/12,0)</f>
        <v>2.9818886842105239E-2</v>
      </c>
      <c r="Y5" s="17">
        <f t="shared" ref="Y5:Y68" si="1">IFERROR((T5/M5)/12,0)</f>
        <v>5.0856919304695915E-2</v>
      </c>
      <c r="Z5" s="23">
        <f>IFERROR(Y5/X5-1,0)</f>
        <v>0.7055270900617352</v>
      </c>
      <c r="AA5" s="17">
        <f>IFERROR((V5/Q5)/15,0)</f>
        <v>4.4624300186915884E-2</v>
      </c>
      <c r="AB5" s="43">
        <f>IFERROR((W5/R5)/9,0)</f>
        <v>3.4411196078431378E-2</v>
      </c>
      <c r="AC5" s="42">
        <v>135.71791389999999</v>
      </c>
      <c r="AD5" s="17">
        <v>121.57344629999999</v>
      </c>
      <c r="AE5" s="39">
        <f>IFERROR(AD5/AC5-1,0)</f>
        <v>-0.10421960663514152</v>
      </c>
      <c r="AF5" s="58">
        <v>14</v>
      </c>
      <c r="AG5" s="15">
        <v>16</v>
      </c>
      <c r="AH5" s="39">
        <f>IFERROR(AG5/AF5-1,0)</f>
        <v>0.14285714285714279</v>
      </c>
      <c r="AI5" s="42">
        <v>2</v>
      </c>
      <c r="AJ5" s="17">
        <v>2.5</v>
      </c>
      <c r="AK5" s="39">
        <f>IFERROR(AJ5/AI5-1,0)</f>
        <v>0.25</v>
      </c>
      <c r="AL5" s="42">
        <v>1.5</v>
      </c>
      <c r="AM5" s="17">
        <v>2</v>
      </c>
      <c r="AN5" s="39">
        <f>IFERROR(AM5/AL5-1,0)</f>
        <v>0.33333333333333326</v>
      </c>
    </row>
    <row r="6" spans="1:40" x14ac:dyDescent="0.25">
      <c r="A6" s="30" t="s">
        <v>22</v>
      </c>
      <c r="B6" s="3" t="s">
        <v>28</v>
      </c>
      <c r="C6" s="3">
        <v>1011000612</v>
      </c>
      <c r="D6" s="2" t="s">
        <v>294</v>
      </c>
      <c r="E6" s="4"/>
      <c r="F6" s="2" t="s">
        <v>433</v>
      </c>
      <c r="G6" s="5" t="s">
        <v>434</v>
      </c>
      <c r="H6" s="5"/>
      <c r="I6" s="13" t="s">
        <v>438</v>
      </c>
      <c r="J6" s="6" t="s">
        <v>435</v>
      </c>
      <c r="K6" s="75" t="s">
        <v>456</v>
      </c>
      <c r="L6" s="59">
        <v>33</v>
      </c>
      <c r="M6" s="15">
        <v>75</v>
      </c>
      <c r="N6" s="23">
        <f t="shared" ref="N6:N69" si="2">IFERROR(M6/L6-1,0)</f>
        <v>1.2727272727272729</v>
      </c>
      <c r="O6" s="7"/>
      <c r="P6" s="7"/>
      <c r="Q6" s="15">
        <v>41</v>
      </c>
      <c r="R6" s="77">
        <v>34</v>
      </c>
      <c r="S6" s="42">
        <v>12.752023299999996</v>
      </c>
      <c r="T6" s="17">
        <v>86.469473346736095</v>
      </c>
      <c r="U6" s="23">
        <f t="shared" ref="U6:U69" si="3">IFERROR(T6/S6-1,0)</f>
        <v>5.7808434248027227</v>
      </c>
      <c r="V6" s="17">
        <v>55.303295799999994</v>
      </c>
      <c r="W6" s="43">
        <v>30.337106600000006</v>
      </c>
      <c r="X6" s="42">
        <f t="shared" ref="X6:X68" si="4">IFERROR((S6/L6)/12,0)</f>
        <v>3.2202079040404029E-2</v>
      </c>
      <c r="Y6" s="17">
        <f t="shared" si="1"/>
        <v>9.6077192607484541E-2</v>
      </c>
      <c r="Z6" s="23">
        <f t="shared" ref="Z6:Z69" si="5">IFERROR(Y6/X6-1,0)</f>
        <v>1.9835711069131978</v>
      </c>
      <c r="AA6" s="17">
        <f t="shared" ref="AA6:AA69" si="6">IFERROR((V6/Q6)/15,0)</f>
        <v>8.9924058211382094E-2</v>
      </c>
      <c r="AB6" s="43">
        <f t="shared" ref="AB6:AB69" si="7">IFERROR((W6/R6)/9,0)</f>
        <v>9.9140871241830075E-2</v>
      </c>
      <c r="AC6" s="42">
        <v>17.394745199999999</v>
      </c>
      <c r="AD6" s="17">
        <v>69.429746399999999</v>
      </c>
      <c r="AE6" s="39">
        <f t="shared" ref="AE6:AE69" si="8">IFERROR(AD6/AC6-1,0)</f>
        <v>2.991420719402087</v>
      </c>
      <c r="AF6" s="58">
        <v>9</v>
      </c>
      <c r="AG6" s="15">
        <v>9</v>
      </c>
      <c r="AH6" s="39">
        <f t="shared" ref="AH6:AH69" si="9">IFERROR(AG6/AF6-1,0)</f>
        <v>0</v>
      </c>
      <c r="AI6" s="42">
        <v>1.5</v>
      </c>
      <c r="AJ6" s="17">
        <v>1.5</v>
      </c>
      <c r="AK6" s="39">
        <f t="shared" ref="AK6:AK69" si="10">IFERROR(AJ6/AI6-1,0)</f>
        <v>0</v>
      </c>
      <c r="AL6" s="61">
        <v>1</v>
      </c>
      <c r="AM6" s="17">
        <v>1</v>
      </c>
      <c r="AN6" s="39">
        <f t="shared" ref="AN6:AN69" si="11">IFERROR(AM6/AL6-1,0)</f>
        <v>0</v>
      </c>
    </row>
    <row r="7" spans="1:40" x14ac:dyDescent="0.25">
      <c r="A7" s="30" t="s">
        <v>22</v>
      </c>
      <c r="B7" s="3" t="s">
        <v>29</v>
      </c>
      <c r="C7" s="3">
        <v>1011001052</v>
      </c>
      <c r="D7" s="2" t="s">
        <v>295</v>
      </c>
      <c r="E7" s="4"/>
      <c r="F7" s="2" t="s">
        <v>433</v>
      </c>
      <c r="G7" s="5" t="s">
        <v>434</v>
      </c>
      <c r="H7" s="5"/>
      <c r="I7" s="13" t="s">
        <v>438</v>
      </c>
      <c r="J7" s="6" t="s">
        <v>435</v>
      </c>
      <c r="K7" s="75" t="s">
        <v>456</v>
      </c>
      <c r="L7" s="59">
        <v>90</v>
      </c>
      <c r="M7" s="15">
        <v>126</v>
      </c>
      <c r="N7" s="23">
        <f t="shared" si="2"/>
        <v>0.39999999999999991</v>
      </c>
      <c r="O7" s="7"/>
      <c r="P7" s="7"/>
      <c r="Q7" s="15">
        <v>96</v>
      </c>
      <c r="R7" s="77">
        <v>30</v>
      </c>
      <c r="S7" s="42">
        <v>43.065870699999991</v>
      </c>
      <c r="T7" s="17">
        <v>95.703293925723941</v>
      </c>
      <c r="U7" s="23">
        <f t="shared" si="3"/>
        <v>1.2222537793883257</v>
      </c>
      <c r="V7" s="17">
        <v>74.360636200000002</v>
      </c>
      <c r="W7" s="43">
        <v>23.298151599999997</v>
      </c>
      <c r="X7" s="42">
        <f t="shared" si="4"/>
        <v>3.9875806203703699E-2</v>
      </c>
      <c r="Y7" s="17">
        <f t="shared" si="1"/>
        <v>6.3295829315954996E-2</v>
      </c>
      <c r="Z7" s="23">
        <f t="shared" si="5"/>
        <v>0.58732412813451851</v>
      </c>
      <c r="AA7" s="17">
        <f t="shared" si="6"/>
        <v>5.1639330694444451E-2</v>
      </c>
      <c r="AB7" s="43">
        <f t="shared" si="7"/>
        <v>8.6289450370370349E-2</v>
      </c>
      <c r="AC7" s="42">
        <v>151.98467269999998</v>
      </c>
      <c r="AD7" s="17">
        <v>150.05731570000003</v>
      </c>
      <c r="AE7" s="39">
        <f t="shared" si="8"/>
        <v>-1.2681259009612922E-2</v>
      </c>
      <c r="AF7" s="58">
        <v>14</v>
      </c>
      <c r="AG7" s="15">
        <v>14</v>
      </c>
      <c r="AH7" s="39">
        <f t="shared" si="9"/>
        <v>0</v>
      </c>
      <c r="AI7" s="42">
        <v>3</v>
      </c>
      <c r="AJ7" s="17">
        <v>3</v>
      </c>
      <c r="AK7" s="39">
        <f t="shared" si="10"/>
        <v>0</v>
      </c>
      <c r="AL7" s="61">
        <v>2</v>
      </c>
      <c r="AM7" s="17">
        <v>2</v>
      </c>
      <c r="AN7" s="39">
        <f t="shared" si="11"/>
        <v>0</v>
      </c>
    </row>
    <row r="8" spans="1:40" x14ac:dyDescent="0.25">
      <c r="A8" s="30" t="s">
        <v>22</v>
      </c>
      <c r="B8" s="3" t="s">
        <v>30</v>
      </c>
      <c r="C8" s="3">
        <v>1011000076</v>
      </c>
      <c r="D8" s="2" t="s">
        <v>296</v>
      </c>
      <c r="E8" s="4"/>
      <c r="F8" s="2" t="s">
        <v>433</v>
      </c>
      <c r="G8" s="5" t="s">
        <v>434</v>
      </c>
      <c r="H8" s="5"/>
      <c r="I8" s="13" t="s">
        <v>438</v>
      </c>
      <c r="J8" s="6" t="s">
        <v>435</v>
      </c>
      <c r="K8" s="75" t="s">
        <v>456</v>
      </c>
      <c r="L8" s="59">
        <v>132</v>
      </c>
      <c r="M8" s="15">
        <v>171</v>
      </c>
      <c r="N8" s="23">
        <f t="shared" si="2"/>
        <v>0.29545454545454541</v>
      </c>
      <c r="O8" s="7"/>
      <c r="P8" s="7"/>
      <c r="Q8" s="15">
        <v>143</v>
      </c>
      <c r="R8" s="77">
        <v>28</v>
      </c>
      <c r="S8" s="42">
        <v>41.338188599999974</v>
      </c>
      <c r="T8" s="17">
        <v>135.04953989063546</v>
      </c>
      <c r="U8" s="23">
        <f t="shared" si="3"/>
        <v>2.2669438227546221</v>
      </c>
      <c r="V8" s="17">
        <v>115.5560316</v>
      </c>
      <c r="W8" s="43">
        <v>17.184840599999998</v>
      </c>
      <c r="X8" s="42">
        <f t="shared" si="4"/>
        <v>2.6097341287878772E-2</v>
      </c>
      <c r="Y8" s="17">
        <f t="shared" si="1"/>
        <v>6.581361593110889E-2</v>
      </c>
      <c r="Z8" s="23">
        <f t="shared" si="5"/>
        <v>1.5218513719509361</v>
      </c>
      <c r="AA8" s="17">
        <f t="shared" si="6"/>
        <v>5.3872275804195804E-2</v>
      </c>
      <c r="AB8" s="43">
        <f t="shared" si="7"/>
        <v>6.8193811904761897E-2</v>
      </c>
      <c r="AC8" s="42">
        <v>215.19165119999997</v>
      </c>
      <c r="AD8" s="17">
        <v>203.64940540000001</v>
      </c>
      <c r="AE8" s="39">
        <f t="shared" si="8"/>
        <v>-5.3637052067938007E-2</v>
      </c>
      <c r="AF8" s="58">
        <v>15</v>
      </c>
      <c r="AG8" s="15">
        <v>18</v>
      </c>
      <c r="AH8" s="39">
        <f t="shared" si="9"/>
        <v>0.19999999999999996</v>
      </c>
      <c r="AI8" s="42">
        <v>6</v>
      </c>
      <c r="AJ8" s="17">
        <v>9</v>
      </c>
      <c r="AK8" s="39">
        <f t="shared" si="10"/>
        <v>0.5</v>
      </c>
      <c r="AL8" s="61">
        <v>2</v>
      </c>
      <c r="AM8" s="17">
        <v>3</v>
      </c>
      <c r="AN8" s="39">
        <f t="shared" si="11"/>
        <v>0.5</v>
      </c>
    </row>
    <row r="9" spans="1:40" x14ac:dyDescent="0.25">
      <c r="A9" s="30" t="s">
        <v>22</v>
      </c>
      <c r="B9" s="3" t="s">
        <v>31</v>
      </c>
      <c r="C9" s="3">
        <v>1011001106</v>
      </c>
      <c r="D9" s="2" t="s">
        <v>297</v>
      </c>
      <c r="E9" s="4"/>
      <c r="F9" s="2" t="s">
        <v>433</v>
      </c>
      <c r="G9" s="5" t="s">
        <v>434</v>
      </c>
      <c r="H9" s="5"/>
      <c r="I9" s="13" t="s">
        <v>438</v>
      </c>
      <c r="J9" s="6" t="s">
        <v>435</v>
      </c>
      <c r="K9" s="75" t="s">
        <v>455</v>
      </c>
      <c r="L9" s="59">
        <v>89</v>
      </c>
      <c r="M9" s="15">
        <v>124</v>
      </c>
      <c r="N9" s="23">
        <f t="shared" si="2"/>
        <v>0.39325842696629221</v>
      </c>
      <c r="O9" s="7"/>
      <c r="P9" s="7"/>
      <c r="Q9" s="15">
        <v>97</v>
      </c>
      <c r="R9" s="77">
        <v>27</v>
      </c>
      <c r="S9" s="42">
        <v>32.295199199999992</v>
      </c>
      <c r="T9" s="17">
        <v>85.17660122693816</v>
      </c>
      <c r="U9" s="23">
        <f t="shared" si="3"/>
        <v>1.6374384842604774</v>
      </c>
      <c r="V9" s="17">
        <v>82.027415400000024</v>
      </c>
      <c r="W9" s="43">
        <v>13.9986446</v>
      </c>
      <c r="X9" s="42">
        <f t="shared" si="4"/>
        <v>3.0238950561797744E-2</v>
      </c>
      <c r="Y9" s="17">
        <f t="shared" si="1"/>
        <v>5.7242339534232634E-2</v>
      </c>
      <c r="Z9" s="23">
        <f t="shared" si="5"/>
        <v>0.89300020241276212</v>
      </c>
      <c r="AA9" s="17">
        <f t="shared" si="6"/>
        <v>5.6376230515463935E-2</v>
      </c>
      <c r="AB9" s="43">
        <f t="shared" si="7"/>
        <v>5.7607590946502057E-2</v>
      </c>
      <c r="AC9" s="42">
        <v>234.12367549999999</v>
      </c>
      <c r="AD9" s="17">
        <v>171.85337090000002</v>
      </c>
      <c r="AE9" s="39">
        <f t="shared" si="8"/>
        <v>-0.26597183931532797</v>
      </c>
      <c r="AF9" s="58">
        <v>15</v>
      </c>
      <c r="AG9" s="15">
        <v>18</v>
      </c>
      <c r="AH9" s="39">
        <f t="shared" si="9"/>
        <v>0.19999999999999996</v>
      </c>
      <c r="AI9" s="42">
        <v>5</v>
      </c>
      <c r="AJ9" s="17">
        <v>5</v>
      </c>
      <c r="AK9" s="39">
        <f t="shared" si="10"/>
        <v>0</v>
      </c>
      <c r="AL9" s="61">
        <v>2</v>
      </c>
      <c r="AM9" s="17">
        <v>2.5</v>
      </c>
      <c r="AN9" s="39">
        <f t="shared" si="11"/>
        <v>0.25</v>
      </c>
    </row>
    <row r="10" spans="1:40" x14ac:dyDescent="0.25">
      <c r="A10" s="30" t="s">
        <v>22</v>
      </c>
      <c r="B10" s="3" t="s">
        <v>32</v>
      </c>
      <c r="C10" s="3">
        <v>1011000253</v>
      </c>
      <c r="D10" s="2" t="s">
        <v>298</v>
      </c>
      <c r="E10" s="4"/>
      <c r="F10" s="2" t="s">
        <v>433</v>
      </c>
      <c r="G10" s="5" t="s">
        <v>434</v>
      </c>
      <c r="H10" s="5"/>
      <c r="I10" s="13" t="s">
        <v>438</v>
      </c>
      <c r="J10" s="6" t="s">
        <v>435</v>
      </c>
      <c r="K10" s="75" t="s">
        <v>455</v>
      </c>
      <c r="L10" s="59">
        <v>120</v>
      </c>
      <c r="M10" s="15">
        <v>136</v>
      </c>
      <c r="N10" s="23">
        <f t="shared" si="2"/>
        <v>0.1333333333333333</v>
      </c>
      <c r="O10" s="7"/>
      <c r="P10" s="7"/>
      <c r="Q10" s="15">
        <v>125</v>
      </c>
      <c r="R10" s="77">
        <v>11</v>
      </c>
      <c r="S10" s="42">
        <v>101.84401909999988</v>
      </c>
      <c r="T10" s="17">
        <v>175.88271935252962</v>
      </c>
      <c r="U10" s="23">
        <f t="shared" si="3"/>
        <v>0.72698132798384241</v>
      </c>
      <c r="V10" s="17">
        <v>141.03741379999997</v>
      </c>
      <c r="W10" s="43">
        <v>9.5783423999999968</v>
      </c>
      <c r="X10" s="42">
        <f t="shared" si="4"/>
        <v>7.0725013263888817E-2</v>
      </c>
      <c r="Y10" s="17">
        <f t="shared" si="1"/>
        <v>0.10777127411306962</v>
      </c>
      <c r="Z10" s="23">
        <f t="shared" si="5"/>
        <v>0.52380705410339035</v>
      </c>
      <c r="AA10" s="17">
        <f t="shared" si="6"/>
        <v>7.5219954026666647E-2</v>
      </c>
      <c r="AB10" s="43">
        <f t="shared" si="7"/>
        <v>9.6750933333333303E-2</v>
      </c>
      <c r="AC10" s="42">
        <v>95.02071149999999</v>
      </c>
      <c r="AD10" s="17">
        <v>233.81942899999999</v>
      </c>
      <c r="AE10" s="39">
        <f t="shared" si="8"/>
        <v>1.4607206714085699</v>
      </c>
      <c r="AF10" s="58">
        <v>20</v>
      </c>
      <c r="AG10" s="15">
        <v>23</v>
      </c>
      <c r="AH10" s="39">
        <f t="shared" si="9"/>
        <v>0.14999999999999991</v>
      </c>
      <c r="AI10" s="42">
        <v>8</v>
      </c>
      <c r="AJ10" s="17">
        <v>10</v>
      </c>
      <c r="AK10" s="39">
        <f t="shared" si="10"/>
        <v>0.25</v>
      </c>
      <c r="AL10" s="61">
        <v>1.75</v>
      </c>
      <c r="AM10" s="17">
        <v>3</v>
      </c>
      <c r="AN10" s="39">
        <f t="shared" si="11"/>
        <v>0.71428571428571419</v>
      </c>
    </row>
    <row r="11" spans="1:40" x14ac:dyDescent="0.25">
      <c r="A11" s="30" t="s">
        <v>22</v>
      </c>
      <c r="B11" s="3" t="s">
        <v>33</v>
      </c>
      <c r="C11" s="3">
        <v>1011000713</v>
      </c>
      <c r="D11" s="2" t="s">
        <v>298</v>
      </c>
      <c r="E11" s="4"/>
      <c r="F11" s="2" t="s">
        <v>433</v>
      </c>
      <c r="G11" s="5" t="s">
        <v>434</v>
      </c>
      <c r="H11" s="5"/>
      <c r="I11" s="13" t="s">
        <v>438</v>
      </c>
      <c r="J11" s="6" t="s">
        <v>435</v>
      </c>
      <c r="K11" s="75" t="s">
        <v>455</v>
      </c>
      <c r="L11" s="59">
        <v>72</v>
      </c>
      <c r="M11" s="15">
        <v>93</v>
      </c>
      <c r="N11" s="23">
        <f t="shared" si="2"/>
        <v>0.29166666666666674</v>
      </c>
      <c r="O11" s="7"/>
      <c r="P11" s="7"/>
      <c r="Q11" s="15">
        <v>80</v>
      </c>
      <c r="R11" s="77">
        <v>13</v>
      </c>
      <c r="S11" s="42">
        <v>40.397830999999982</v>
      </c>
      <c r="T11" s="17">
        <v>110.56197801115484</v>
      </c>
      <c r="U11" s="23">
        <f t="shared" si="3"/>
        <v>1.736829559269033</v>
      </c>
      <c r="V11" s="17">
        <v>88.04014100000002</v>
      </c>
      <c r="W11" s="43">
        <v>8.4135475999999993</v>
      </c>
      <c r="X11" s="42">
        <f t="shared" si="4"/>
        <v>4.6756748842592573E-2</v>
      </c>
      <c r="Y11" s="17">
        <f t="shared" si="1"/>
        <v>9.9069872769852005E-2</v>
      </c>
      <c r="Z11" s="23">
        <f t="shared" si="5"/>
        <v>1.1188357878211868</v>
      </c>
      <c r="AA11" s="17">
        <f t="shared" si="6"/>
        <v>7.3366784166666685E-2</v>
      </c>
      <c r="AB11" s="43">
        <f t="shared" si="7"/>
        <v>7.1910663247863243E-2</v>
      </c>
      <c r="AC11" s="42">
        <v>157.69471920000001</v>
      </c>
      <c r="AD11" s="17">
        <v>181.79961569999998</v>
      </c>
      <c r="AE11" s="39">
        <f t="shared" si="8"/>
        <v>0.15285798168947151</v>
      </c>
      <c r="AF11" s="58">
        <v>16</v>
      </c>
      <c r="AG11" s="15">
        <v>20</v>
      </c>
      <c r="AH11" s="39">
        <f t="shared" si="9"/>
        <v>0.25</v>
      </c>
      <c r="AI11" s="42">
        <v>6</v>
      </c>
      <c r="AJ11" s="17">
        <v>6</v>
      </c>
      <c r="AK11" s="39">
        <f t="shared" si="10"/>
        <v>0</v>
      </c>
      <c r="AL11" s="61">
        <v>1.5</v>
      </c>
      <c r="AM11" s="17">
        <v>2.5</v>
      </c>
      <c r="AN11" s="39">
        <f t="shared" si="11"/>
        <v>0.66666666666666674</v>
      </c>
    </row>
    <row r="12" spans="1:40" x14ac:dyDescent="0.25">
      <c r="A12" s="30" t="s">
        <v>22</v>
      </c>
      <c r="B12" s="3" t="s">
        <v>34</v>
      </c>
      <c r="C12" s="3">
        <v>1011000252</v>
      </c>
      <c r="D12" s="2" t="s">
        <v>299</v>
      </c>
      <c r="E12" s="4"/>
      <c r="F12" s="2" t="s">
        <v>433</v>
      </c>
      <c r="G12" s="5" t="s">
        <v>434</v>
      </c>
      <c r="H12" s="5"/>
      <c r="I12" s="13" t="s">
        <v>438</v>
      </c>
      <c r="J12" s="6" t="s">
        <v>435</v>
      </c>
      <c r="K12" s="75" t="s">
        <v>455</v>
      </c>
      <c r="L12" s="59">
        <v>99</v>
      </c>
      <c r="M12" s="15">
        <v>136</v>
      </c>
      <c r="N12" s="23">
        <f t="shared" si="2"/>
        <v>0.3737373737373737</v>
      </c>
      <c r="O12" s="7"/>
      <c r="P12" s="7"/>
      <c r="Q12" s="15">
        <v>105</v>
      </c>
      <c r="R12" s="77">
        <v>31</v>
      </c>
      <c r="S12" s="42">
        <v>27.140309799999976</v>
      </c>
      <c r="T12" s="17">
        <v>140.46066854430748</v>
      </c>
      <c r="U12" s="23">
        <f t="shared" si="3"/>
        <v>4.1753524399455308</v>
      </c>
      <c r="V12" s="17">
        <v>119.8538126</v>
      </c>
      <c r="W12" s="43">
        <v>25.426606800000002</v>
      </c>
      <c r="X12" s="42">
        <f t="shared" si="4"/>
        <v>2.2845378619528598E-2</v>
      </c>
      <c r="Y12" s="17">
        <f t="shared" si="1"/>
        <v>8.6066586117835464E-2</v>
      </c>
      <c r="Z12" s="23">
        <f t="shared" si="5"/>
        <v>2.7673521437838793</v>
      </c>
      <c r="AA12" s="17">
        <f t="shared" si="6"/>
        <v>7.6097658793650796E-2</v>
      </c>
      <c r="AB12" s="43">
        <f t="shared" si="7"/>
        <v>9.1134791397849468E-2</v>
      </c>
      <c r="AC12" s="42">
        <v>59.862160500000002</v>
      </c>
      <c r="AD12" s="17">
        <v>138.99964560000001</v>
      </c>
      <c r="AE12" s="39">
        <f t="shared" si="8"/>
        <v>1.3219951374792096</v>
      </c>
      <c r="AF12" s="58">
        <v>19</v>
      </c>
      <c r="AG12" s="15">
        <v>19</v>
      </c>
      <c r="AH12" s="39">
        <f t="shared" si="9"/>
        <v>0</v>
      </c>
      <c r="AI12" s="42">
        <v>5</v>
      </c>
      <c r="AJ12" s="17">
        <v>8</v>
      </c>
      <c r="AK12" s="39">
        <f t="shared" si="10"/>
        <v>0.60000000000000009</v>
      </c>
      <c r="AL12" s="61">
        <v>3.5</v>
      </c>
      <c r="AM12" s="17">
        <v>3.5</v>
      </c>
      <c r="AN12" s="39">
        <f t="shared" si="11"/>
        <v>0</v>
      </c>
    </row>
    <row r="13" spans="1:40" x14ac:dyDescent="0.25">
      <c r="A13" s="30" t="s">
        <v>22</v>
      </c>
      <c r="B13" s="3" t="s">
        <v>35</v>
      </c>
      <c r="C13" s="3">
        <v>1011000452</v>
      </c>
      <c r="D13" s="2" t="s">
        <v>300</v>
      </c>
      <c r="E13" s="4"/>
      <c r="F13" s="2" t="s">
        <v>433</v>
      </c>
      <c r="G13" s="5" t="s">
        <v>434</v>
      </c>
      <c r="H13" s="5"/>
      <c r="I13" s="13" t="s">
        <v>438</v>
      </c>
      <c r="J13" s="6" t="s">
        <v>435</v>
      </c>
      <c r="K13" s="75" t="s">
        <v>455</v>
      </c>
      <c r="L13" s="59">
        <v>105</v>
      </c>
      <c r="M13" s="15">
        <v>133</v>
      </c>
      <c r="N13" s="23">
        <f t="shared" si="2"/>
        <v>0.26666666666666661</v>
      </c>
      <c r="O13" s="7"/>
      <c r="P13" s="7"/>
      <c r="Q13" s="15">
        <v>108</v>
      </c>
      <c r="R13" s="77">
        <v>25</v>
      </c>
      <c r="S13" s="42">
        <v>72.947247699999934</v>
      </c>
      <c r="T13" s="17">
        <v>167.17038925331082</v>
      </c>
      <c r="U13" s="23">
        <f t="shared" si="3"/>
        <v>1.291661365221199</v>
      </c>
      <c r="V13" s="17">
        <v>121.83364599999997</v>
      </c>
      <c r="W13" s="43">
        <v>29.4357136</v>
      </c>
      <c r="X13" s="42">
        <f t="shared" si="4"/>
        <v>5.7894641031745984E-2</v>
      </c>
      <c r="Y13" s="17">
        <f t="shared" si="1"/>
        <v>0.10474335166247545</v>
      </c>
      <c r="Z13" s="23">
        <f t="shared" si="5"/>
        <v>0.80920634096410438</v>
      </c>
      <c r="AA13" s="17">
        <f t="shared" si="6"/>
        <v>7.5205954320987631E-2</v>
      </c>
      <c r="AB13" s="43">
        <f t="shared" si="7"/>
        <v>0.1308253937777778</v>
      </c>
      <c r="AC13" s="42">
        <v>177.2393366</v>
      </c>
      <c r="AD13" s="17">
        <v>171.901163</v>
      </c>
      <c r="AE13" s="39">
        <f t="shared" si="8"/>
        <v>-3.0118447193510867E-2</v>
      </c>
      <c r="AF13" s="58">
        <v>19</v>
      </c>
      <c r="AG13" s="15">
        <v>22</v>
      </c>
      <c r="AH13" s="39">
        <f t="shared" si="9"/>
        <v>0.15789473684210531</v>
      </c>
      <c r="AI13" s="42">
        <v>7</v>
      </c>
      <c r="AJ13" s="17">
        <v>8</v>
      </c>
      <c r="AK13" s="39">
        <f t="shared" si="10"/>
        <v>0.14285714285714279</v>
      </c>
      <c r="AL13" s="61">
        <v>1</v>
      </c>
      <c r="AM13" s="17">
        <v>2.5</v>
      </c>
      <c r="AN13" s="39">
        <f t="shared" si="11"/>
        <v>1.5</v>
      </c>
    </row>
    <row r="14" spans="1:40" x14ac:dyDescent="0.25">
      <c r="A14" s="30" t="s">
        <v>22</v>
      </c>
      <c r="B14" s="3" t="s">
        <v>36</v>
      </c>
      <c r="C14" s="3">
        <v>1011000451</v>
      </c>
      <c r="D14" s="2" t="s">
        <v>300</v>
      </c>
      <c r="E14" s="4"/>
      <c r="F14" s="2" t="s">
        <v>433</v>
      </c>
      <c r="G14" s="5" t="s">
        <v>434</v>
      </c>
      <c r="H14" s="5"/>
      <c r="I14" s="13" t="s">
        <v>438</v>
      </c>
      <c r="J14" s="6" t="s">
        <v>435</v>
      </c>
      <c r="K14" s="75" t="s">
        <v>455</v>
      </c>
      <c r="L14" s="59">
        <v>95</v>
      </c>
      <c r="M14" s="15">
        <v>105</v>
      </c>
      <c r="N14" s="23">
        <f t="shared" si="2"/>
        <v>0.10526315789473695</v>
      </c>
      <c r="O14" s="7"/>
      <c r="P14" s="7"/>
      <c r="Q14" s="15">
        <v>95</v>
      </c>
      <c r="R14" s="77">
        <v>10</v>
      </c>
      <c r="S14" s="42">
        <v>71.746177399999965</v>
      </c>
      <c r="T14" s="17">
        <v>146.95483769593611</v>
      </c>
      <c r="U14" s="23">
        <f t="shared" si="3"/>
        <v>1.0482601724776512</v>
      </c>
      <c r="V14" s="17">
        <v>112.38336239999997</v>
      </c>
      <c r="W14" s="43">
        <v>14.581992399999997</v>
      </c>
      <c r="X14" s="42">
        <f t="shared" si="4"/>
        <v>6.2935243333333307E-2</v>
      </c>
      <c r="Y14" s="17">
        <f t="shared" si="1"/>
        <v>0.11663082356820326</v>
      </c>
      <c r="Z14" s="23">
        <f t="shared" si="5"/>
        <v>0.85318777509882726</v>
      </c>
      <c r="AA14" s="17">
        <f t="shared" si="6"/>
        <v>7.8865517473684185E-2</v>
      </c>
      <c r="AB14" s="43">
        <f t="shared" si="7"/>
        <v>0.16202213777777774</v>
      </c>
      <c r="AC14" s="42">
        <v>161.79261030000001</v>
      </c>
      <c r="AD14" s="17">
        <v>164.73926599999999</v>
      </c>
      <c r="AE14" s="39">
        <f t="shared" si="8"/>
        <v>1.8212548116605776E-2</v>
      </c>
      <c r="AF14" s="58">
        <v>20</v>
      </c>
      <c r="AG14" s="15">
        <v>20</v>
      </c>
      <c r="AH14" s="39">
        <f t="shared" si="9"/>
        <v>0</v>
      </c>
      <c r="AI14" s="42">
        <v>8</v>
      </c>
      <c r="AJ14" s="17">
        <v>8</v>
      </c>
      <c r="AK14" s="39">
        <f t="shared" si="10"/>
        <v>0</v>
      </c>
      <c r="AL14" s="61">
        <v>2.5</v>
      </c>
      <c r="AM14" s="17">
        <v>2.5</v>
      </c>
      <c r="AN14" s="39">
        <f t="shared" si="11"/>
        <v>0</v>
      </c>
    </row>
    <row r="15" spans="1:40" x14ac:dyDescent="0.25">
      <c r="A15" s="30" t="s">
        <v>22</v>
      </c>
      <c r="B15" s="3" t="s">
        <v>37</v>
      </c>
      <c r="C15" s="3">
        <v>1011000092</v>
      </c>
      <c r="D15" s="2" t="s">
        <v>301</v>
      </c>
      <c r="E15" s="4"/>
      <c r="F15" s="2" t="s">
        <v>433</v>
      </c>
      <c r="G15" s="5" t="s">
        <v>434</v>
      </c>
      <c r="H15" s="5"/>
      <c r="I15" s="13" t="s">
        <v>438</v>
      </c>
      <c r="J15" s="6" t="s">
        <v>435</v>
      </c>
      <c r="K15" s="75" t="s">
        <v>457</v>
      </c>
      <c r="L15" s="59">
        <v>31</v>
      </c>
      <c r="M15" s="15">
        <v>44</v>
      </c>
      <c r="N15" s="23">
        <f t="shared" si="2"/>
        <v>0.41935483870967749</v>
      </c>
      <c r="O15" s="7"/>
      <c r="P15" s="7"/>
      <c r="Q15" s="15">
        <v>37</v>
      </c>
      <c r="R15" s="77">
        <v>7</v>
      </c>
      <c r="S15" s="42">
        <v>14.591928499999987</v>
      </c>
      <c r="T15" s="17">
        <v>36.744530235593125</v>
      </c>
      <c r="U15" s="23">
        <f t="shared" si="3"/>
        <v>1.518140781432225</v>
      </c>
      <c r="V15" s="17">
        <v>35.382144599999997</v>
      </c>
      <c r="W15" s="43">
        <v>3.1876666000000005</v>
      </c>
      <c r="X15" s="42">
        <f t="shared" si="4"/>
        <v>3.9225614247311795E-2</v>
      </c>
      <c r="Y15" s="17">
        <f t="shared" si="1"/>
        <v>6.9591913324986973E-2</v>
      </c>
      <c r="Z15" s="23">
        <f t="shared" si="5"/>
        <v>0.77414464146361306</v>
      </c>
      <c r="AA15" s="17">
        <f t="shared" si="6"/>
        <v>6.3751611891891879E-2</v>
      </c>
      <c r="AB15" s="43">
        <f t="shared" si="7"/>
        <v>5.0597882539682545E-2</v>
      </c>
      <c r="AC15" s="42">
        <v>62.915991799999993</v>
      </c>
      <c r="AD15" s="17">
        <v>50.329458999999993</v>
      </c>
      <c r="AE15" s="39">
        <f t="shared" si="8"/>
        <v>-0.20005299829033296</v>
      </c>
      <c r="AF15" s="58">
        <v>8</v>
      </c>
      <c r="AG15" s="15">
        <v>8</v>
      </c>
      <c r="AH15" s="39">
        <f t="shared" si="9"/>
        <v>0</v>
      </c>
      <c r="AI15" s="42">
        <v>1.5</v>
      </c>
      <c r="AJ15" s="17">
        <v>1.5</v>
      </c>
      <c r="AK15" s="39">
        <f t="shared" si="10"/>
        <v>0</v>
      </c>
      <c r="AL15" s="61">
        <v>0.8</v>
      </c>
      <c r="AM15" s="17">
        <v>0.8</v>
      </c>
      <c r="AN15" s="39">
        <f t="shared" si="11"/>
        <v>0</v>
      </c>
    </row>
    <row r="16" spans="1:40" x14ac:dyDescent="0.25">
      <c r="A16" s="30" t="s">
        <v>22</v>
      </c>
      <c r="B16" s="3" t="s">
        <v>38</v>
      </c>
      <c r="C16" s="3">
        <v>1011000631</v>
      </c>
      <c r="D16" s="2" t="s">
        <v>302</v>
      </c>
      <c r="E16" s="4"/>
      <c r="F16" s="2" t="s">
        <v>433</v>
      </c>
      <c r="G16" s="5" t="s">
        <v>434</v>
      </c>
      <c r="H16" s="5"/>
      <c r="I16" s="13" t="s">
        <v>438</v>
      </c>
      <c r="J16" s="6" t="s">
        <v>435</v>
      </c>
      <c r="K16" s="75" t="s">
        <v>456</v>
      </c>
      <c r="L16" s="59">
        <v>47</v>
      </c>
      <c r="M16" s="15">
        <v>83</v>
      </c>
      <c r="N16" s="23">
        <f t="shared" si="2"/>
        <v>0.76595744680851063</v>
      </c>
      <c r="O16" s="7"/>
      <c r="P16" s="7"/>
      <c r="Q16" s="15">
        <v>56</v>
      </c>
      <c r="R16" s="77">
        <v>27</v>
      </c>
      <c r="S16" s="42">
        <v>67.998074199999962</v>
      </c>
      <c r="T16" s="17">
        <v>143.08570832978657</v>
      </c>
      <c r="U16" s="23">
        <f t="shared" si="3"/>
        <v>1.1042611869997141</v>
      </c>
      <c r="V16" s="17">
        <v>87.692106199999998</v>
      </c>
      <c r="W16" s="43">
        <v>16.583612599999995</v>
      </c>
      <c r="X16" s="42">
        <f t="shared" si="4"/>
        <v>0.12056396134751766</v>
      </c>
      <c r="Y16" s="17">
        <f t="shared" si="1"/>
        <v>0.14366034972870137</v>
      </c>
      <c r="Z16" s="23">
        <f t="shared" si="5"/>
        <v>0.19156958781911526</v>
      </c>
      <c r="AA16" s="17">
        <f t="shared" si="6"/>
        <v>0.10439536452380953</v>
      </c>
      <c r="AB16" s="43">
        <f t="shared" si="7"/>
        <v>6.8245319341563762E-2</v>
      </c>
      <c r="AC16" s="42">
        <v>112.13630570000001</v>
      </c>
      <c r="AD16" s="17">
        <v>116.50780590000002</v>
      </c>
      <c r="AE16" s="39">
        <f t="shared" si="8"/>
        <v>3.8983807899781953E-2</v>
      </c>
      <c r="AF16" s="58">
        <v>12</v>
      </c>
      <c r="AG16" s="15">
        <v>15</v>
      </c>
      <c r="AH16" s="39">
        <f t="shared" si="9"/>
        <v>0.25</v>
      </c>
      <c r="AI16" s="42">
        <v>4</v>
      </c>
      <c r="AJ16" s="17">
        <v>4</v>
      </c>
      <c r="AK16" s="39">
        <f t="shared" si="10"/>
        <v>0</v>
      </c>
      <c r="AL16" s="61">
        <v>0.8</v>
      </c>
      <c r="AM16" s="17">
        <v>2</v>
      </c>
      <c r="AN16" s="39">
        <f t="shared" si="11"/>
        <v>1.5</v>
      </c>
    </row>
    <row r="17" spans="1:40" x14ac:dyDescent="0.25">
      <c r="A17" s="30" t="s">
        <v>22</v>
      </c>
      <c r="B17" s="3" t="s">
        <v>39</v>
      </c>
      <c r="C17" s="3">
        <v>1011000346</v>
      </c>
      <c r="D17" s="2" t="s">
        <v>303</v>
      </c>
      <c r="E17" s="4"/>
      <c r="F17" s="2" t="s">
        <v>433</v>
      </c>
      <c r="G17" s="5" t="s">
        <v>434</v>
      </c>
      <c r="H17" s="5"/>
      <c r="I17" s="13" t="s">
        <v>438</v>
      </c>
      <c r="J17" s="6" t="s">
        <v>435</v>
      </c>
      <c r="K17" s="75" t="s">
        <v>455</v>
      </c>
      <c r="L17" s="59">
        <v>115</v>
      </c>
      <c r="M17" s="15">
        <v>151</v>
      </c>
      <c r="N17" s="23">
        <f t="shared" si="2"/>
        <v>0.31304347826086953</v>
      </c>
      <c r="O17" s="7"/>
      <c r="P17" s="7"/>
      <c r="Q17" s="15">
        <v>120</v>
      </c>
      <c r="R17" s="77">
        <v>31</v>
      </c>
      <c r="S17" s="42">
        <v>96.10113989999995</v>
      </c>
      <c r="T17" s="17">
        <v>124.34771583505183</v>
      </c>
      <c r="U17" s="23">
        <f t="shared" si="3"/>
        <v>0.29392550353142988</v>
      </c>
      <c r="V17" s="17">
        <v>83.803718599999996</v>
      </c>
      <c r="W17" s="43">
        <v>18.117479599999996</v>
      </c>
      <c r="X17" s="42">
        <f t="shared" si="4"/>
        <v>6.9638507173913011E-2</v>
      </c>
      <c r="Y17" s="17">
        <f t="shared" si="1"/>
        <v>6.8624567237887332E-2</v>
      </c>
      <c r="Z17" s="23">
        <f t="shared" si="5"/>
        <v>-1.4560046979374408E-2</v>
      </c>
      <c r="AA17" s="17">
        <f t="shared" si="6"/>
        <v>4.655762144444444E-2</v>
      </c>
      <c r="AB17" s="43">
        <f t="shared" si="7"/>
        <v>6.4937202867383498E-2</v>
      </c>
      <c r="AC17" s="42">
        <v>220.63090990000003</v>
      </c>
      <c r="AD17" s="17">
        <v>222.16648089999998</v>
      </c>
      <c r="AE17" s="39">
        <f t="shared" si="8"/>
        <v>6.959908748488397E-3</v>
      </c>
      <c r="AF17" s="58">
        <v>19</v>
      </c>
      <c r="AG17" s="15">
        <v>22</v>
      </c>
      <c r="AH17" s="39">
        <f t="shared" si="9"/>
        <v>0.15789473684210531</v>
      </c>
      <c r="AI17" s="42">
        <v>14</v>
      </c>
      <c r="AJ17" s="17">
        <v>14</v>
      </c>
      <c r="AK17" s="39">
        <f t="shared" si="10"/>
        <v>0</v>
      </c>
      <c r="AL17" s="61">
        <v>1.1499999999999999</v>
      </c>
      <c r="AM17" s="17">
        <v>3</v>
      </c>
      <c r="AN17" s="39">
        <f t="shared" si="11"/>
        <v>1.6086956521739131</v>
      </c>
    </row>
    <row r="18" spans="1:40" x14ac:dyDescent="0.25">
      <c r="A18" s="30" t="s">
        <v>22</v>
      </c>
      <c r="B18" s="3" t="s">
        <v>40</v>
      </c>
      <c r="C18" s="3">
        <v>1011000435</v>
      </c>
      <c r="D18" s="2" t="s">
        <v>304</v>
      </c>
      <c r="E18" s="4"/>
      <c r="F18" s="2" t="s">
        <v>433</v>
      </c>
      <c r="G18" s="5" t="s">
        <v>434</v>
      </c>
      <c r="H18" s="5"/>
      <c r="I18" s="13" t="s">
        <v>438</v>
      </c>
      <c r="J18" s="6" t="s">
        <v>435</v>
      </c>
      <c r="K18" s="75" t="s">
        <v>455</v>
      </c>
      <c r="L18" s="59">
        <v>163</v>
      </c>
      <c r="M18" s="15">
        <v>198</v>
      </c>
      <c r="N18" s="23">
        <f t="shared" si="2"/>
        <v>0.21472392638036819</v>
      </c>
      <c r="O18" s="7"/>
      <c r="P18" s="7"/>
      <c r="Q18" s="15">
        <v>173</v>
      </c>
      <c r="R18" s="77">
        <v>25</v>
      </c>
      <c r="S18" s="42">
        <v>100.9765433</v>
      </c>
      <c r="T18" s="17">
        <v>182.41435702761055</v>
      </c>
      <c r="U18" s="23">
        <f t="shared" si="3"/>
        <v>0.80650229316782873</v>
      </c>
      <c r="V18" s="17">
        <v>145.51682120000001</v>
      </c>
      <c r="W18" s="43">
        <v>19.373025199999997</v>
      </c>
      <c r="X18" s="42">
        <f t="shared" si="4"/>
        <v>5.1623999642126793E-2</v>
      </c>
      <c r="Y18" s="17">
        <f t="shared" si="1"/>
        <v>7.6773719287714884E-2</v>
      </c>
      <c r="Z18" s="23">
        <f t="shared" si="5"/>
        <v>0.48717107972907114</v>
      </c>
      <c r="AA18" s="17">
        <f t="shared" si="6"/>
        <v>5.6075846319845864E-2</v>
      </c>
      <c r="AB18" s="43">
        <f t="shared" si="7"/>
        <v>8.6102334222222202E-2</v>
      </c>
      <c r="AC18" s="42">
        <v>239.16418499999997</v>
      </c>
      <c r="AD18" s="17">
        <v>243.16461200000003</v>
      </c>
      <c r="AE18" s="39">
        <f t="shared" si="8"/>
        <v>1.6726697603155261E-2</v>
      </c>
      <c r="AF18" s="58">
        <v>16</v>
      </c>
      <c r="AG18" s="15">
        <v>16</v>
      </c>
      <c r="AH18" s="39">
        <f t="shared" si="9"/>
        <v>0</v>
      </c>
      <c r="AI18" s="42">
        <v>9</v>
      </c>
      <c r="AJ18" s="17">
        <v>9</v>
      </c>
      <c r="AK18" s="39">
        <f t="shared" si="10"/>
        <v>0</v>
      </c>
      <c r="AL18" s="61">
        <v>2.5</v>
      </c>
      <c r="AM18" s="17">
        <v>2.5</v>
      </c>
      <c r="AN18" s="39">
        <f t="shared" si="11"/>
        <v>0</v>
      </c>
    </row>
    <row r="19" spans="1:40" x14ac:dyDescent="0.25">
      <c r="A19" s="30" t="s">
        <v>22</v>
      </c>
      <c r="B19" s="3" t="s">
        <v>41</v>
      </c>
      <c r="C19" s="3">
        <v>1011000935</v>
      </c>
      <c r="D19" s="2" t="s">
        <v>22</v>
      </c>
      <c r="E19" s="4"/>
      <c r="F19" s="2" t="s">
        <v>436</v>
      </c>
      <c r="G19" s="5" t="s">
        <v>434</v>
      </c>
      <c r="H19" s="5"/>
      <c r="I19" s="5"/>
      <c r="J19" s="6" t="s">
        <v>435</v>
      </c>
      <c r="K19" s="75" t="s">
        <v>458</v>
      </c>
      <c r="L19" s="59">
        <v>0</v>
      </c>
      <c r="M19" s="15">
        <v>0</v>
      </c>
      <c r="N19" s="23">
        <f t="shared" si="2"/>
        <v>0</v>
      </c>
      <c r="O19" s="7"/>
      <c r="P19" s="7"/>
      <c r="Q19" s="15">
        <v>0</v>
      </c>
      <c r="R19" s="77">
        <v>0</v>
      </c>
      <c r="S19" s="42">
        <v>0</v>
      </c>
      <c r="T19" s="17">
        <v>0</v>
      </c>
      <c r="U19" s="23">
        <f t="shared" si="3"/>
        <v>0</v>
      </c>
      <c r="V19" s="17">
        <v>0</v>
      </c>
      <c r="W19" s="43">
        <v>0</v>
      </c>
      <c r="X19" s="42">
        <f t="shared" si="4"/>
        <v>0</v>
      </c>
      <c r="Y19" s="17">
        <f t="shared" si="1"/>
        <v>0</v>
      </c>
      <c r="Z19" s="23">
        <f t="shared" si="5"/>
        <v>0</v>
      </c>
      <c r="AA19" s="17">
        <f t="shared" si="6"/>
        <v>0</v>
      </c>
      <c r="AB19" s="43">
        <f t="shared" si="7"/>
        <v>0</v>
      </c>
      <c r="AC19" s="42">
        <v>1.24</v>
      </c>
      <c r="AD19" s="17">
        <v>10.868238000000002</v>
      </c>
      <c r="AE19" s="39">
        <f t="shared" si="8"/>
        <v>7.7647080645161299</v>
      </c>
      <c r="AF19" s="58">
        <v>0</v>
      </c>
      <c r="AG19" s="15">
        <v>0</v>
      </c>
      <c r="AH19" s="39">
        <f t="shared" si="9"/>
        <v>0</v>
      </c>
      <c r="AI19" s="42">
        <v>0</v>
      </c>
      <c r="AJ19" s="17">
        <v>0</v>
      </c>
      <c r="AK19" s="39">
        <f t="shared" si="10"/>
        <v>0</v>
      </c>
      <c r="AL19" s="61">
        <v>0</v>
      </c>
      <c r="AM19" s="17">
        <v>0</v>
      </c>
      <c r="AN19" s="39">
        <f t="shared" si="11"/>
        <v>0</v>
      </c>
    </row>
    <row r="20" spans="1:40" x14ac:dyDescent="0.25">
      <c r="A20" s="30" t="s">
        <v>22</v>
      </c>
      <c r="B20" s="3" t="s">
        <v>42</v>
      </c>
      <c r="C20" s="3">
        <v>1011001201</v>
      </c>
      <c r="D20" s="2" t="s">
        <v>22</v>
      </c>
      <c r="E20" s="4"/>
      <c r="F20" s="2" t="s">
        <v>436</v>
      </c>
      <c r="G20" s="5" t="s">
        <v>434</v>
      </c>
      <c r="H20" s="5"/>
      <c r="I20" s="13" t="s">
        <v>438</v>
      </c>
      <c r="J20" s="6" t="s">
        <v>435</v>
      </c>
      <c r="K20" s="75" t="s">
        <v>455</v>
      </c>
      <c r="L20" s="59">
        <v>27</v>
      </c>
      <c r="M20" s="15">
        <v>38</v>
      </c>
      <c r="N20" s="23">
        <f t="shared" si="2"/>
        <v>0.40740740740740744</v>
      </c>
      <c r="O20" s="7"/>
      <c r="P20" s="7"/>
      <c r="Q20" s="15">
        <v>31</v>
      </c>
      <c r="R20" s="77">
        <v>7</v>
      </c>
      <c r="S20" s="42">
        <v>7.710896</v>
      </c>
      <c r="T20" s="17">
        <v>23.884811533898255</v>
      </c>
      <c r="U20" s="23">
        <f t="shared" si="3"/>
        <v>2.0975403550895062</v>
      </c>
      <c r="V20" s="17">
        <v>22.55400079999999</v>
      </c>
      <c r="W20" s="43">
        <v>5.5088116000000005</v>
      </c>
      <c r="X20" s="42">
        <f t="shared" si="4"/>
        <v>2.3799061728395063E-2</v>
      </c>
      <c r="Y20" s="17">
        <f t="shared" si="1"/>
        <v>5.2378972662057571E-2</v>
      </c>
      <c r="Z20" s="23">
        <f t="shared" si="5"/>
        <v>1.2008839365109649</v>
      </c>
      <c r="AA20" s="17">
        <f t="shared" si="6"/>
        <v>4.8503227526881701E-2</v>
      </c>
      <c r="AB20" s="43">
        <f t="shared" si="7"/>
        <v>8.7441453968253979E-2</v>
      </c>
      <c r="AC20" s="42">
        <v>11.29</v>
      </c>
      <c r="AD20" s="17">
        <v>50.325455599999998</v>
      </c>
      <c r="AE20" s="39">
        <f t="shared" si="8"/>
        <v>3.4575248538529673</v>
      </c>
      <c r="AF20" s="58">
        <v>10</v>
      </c>
      <c r="AG20" s="15">
        <v>10</v>
      </c>
      <c r="AH20" s="39">
        <f t="shared" si="9"/>
        <v>0</v>
      </c>
      <c r="AI20" s="42">
        <v>2</v>
      </c>
      <c r="AJ20" s="17">
        <v>2</v>
      </c>
      <c r="AK20" s="39">
        <f t="shared" si="10"/>
        <v>0</v>
      </c>
      <c r="AL20" s="61">
        <v>1.5</v>
      </c>
      <c r="AM20" s="17">
        <v>1.5</v>
      </c>
      <c r="AN20" s="39">
        <f t="shared" si="11"/>
        <v>0</v>
      </c>
    </row>
    <row r="21" spans="1:40" x14ac:dyDescent="0.25">
      <c r="A21" s="30" t="s">
        <v>23</v>
      </c>
      <c r="B21" s="3" t="s">
        <v>43</v>
      </c>
      <c r="C21" s="3">
        <v>1011000335</v>
      </c>
      <c r="D21" s="2" t="s">
        <v>305</v>
      </c>
      <c r="E21" s="4"/>
      <c r="F21" s="2" t="s">
        <v>433</v>
      </c>
      <c r="G21" s="5" t="s">
        <v>434</v>
      </c>
      <c r="H21" s="5"/>
      <c r="I21" s="13" t="s">
        <v>438</v>
      </c>
      <c r="J21" s="6" t="s">
        <v>435</v>
      </c>
      <c r="K21" s="75" t="s">
        <v>455</v>
      </c>
      <c r="L21" s="59">
        <v>125</v>
      </c>
      <c r="M21" s="15">
        <v>187</v>
      </c>
      <c r="N21" s="23">
        <f t="shared" si="2"/>
        <v>0.496</v>
      </c>
      <c r="O21" s="7"/>
      <c r="P21" s="7"/>
      <c r="Q21" s="15">
        <v>134</v>
      </c>
      <c r="R21" s="77">
        <v>53</v>
      </c>
      <c r="S21" s="42">
        <v>106.2024007152541</v>
      </c>
      <c r="T21" s="17">
        <v>160.08610441925654</v>
      </c>
      <c r="U21" s="23">
        <f t="shared" si="3"/>
        <v>0.50736803820916831</v>
      </c>
      <c r="V21" s="17">
        <v>112.3113352</v>
      </c>
      <c r="W21" s="43">
        <v>30.679462800000003</v>
      </c>
      <c r="X21" s="42">
        <f t="shared" si="4"/>
        <v>7.0801600476836063E-2</v>
      </c>
      <c r="Y21" s="17">
        <f t="shared" si="1"/>
        <v>7.1339618725158885E-2</v>
      </c>
      <c r="Z21" s="23">
        <f t="shared" si="5"/>
        <v>7.5989560221714214E-3</v>
      </c>
      <c r="AA21" s="17">
        <f t="shared" si="6"/>
        <v>5.587628616915423E-2</v>
      </c>
      <c r="AB21" s="43">
        <f t="shared" si="7"/>
        <v>6.4317532075471695E-2</v>
      </c>
      <c r="AC21" s="42">
        <v>187.91160550000001</v>
      </c>
      <c r="AD21" s="17">
        <v>143.0888564</v>
      </c>
      <c r="AE21" s="39">
        <f t="shared" si="8"/>
        <v>-0.23853103154929944</v>
      </c>
      <c r="AF21" s="58">
        <v>18</v>
      </c>
      <c r="AG21" s="15">
        <v>20</v>
      </c>
      <c r="AH21" s="39">
        <f t="shared" si="9"/>
        <v>0.11111111111111116</v>
      </c>
      <c r="AI21" s="42">
        <v>6</v>
      </c>
      <c r="AJ21" s="17">
        <v>9</v>
      </c>
      <c r="AK21" s="39">
        <f t="shared" si="10"/>
        <v>0.5</v>
      </c>
      <c r="AL21" s="61">
        <v>1.5</v>
      </c>
      <c r="AM21" s="17">
        <v>3.5</v>
      </c>
      <c r="AN21" s="39">
        <f t="shared" si="11"/>
        <v>1.3333333333333335</v>
      </c>
    </row>
    <row r="22" spans="1:40" x14ac:dyDescent="0.25">
      <c r="A22" s="30" t="s">
        <v>23</v>
      </c>
      <c r="B22" s="3" t="s">
        <v>448</v>
      </c>
      <c r="C22" s="3">
        <v>1011000267</v>
      </c>
      <c r="D22" s="2" t="s">
        <v>305</v>
      </c>
      <c r="E22" s="4"/>
      <c r="F22" s="2" t="s">
        <v>433</v>
      </c>
      <c r="G22" s="5" t="s">
        <v>434</v>
      </c>
      <c r="H22" s="5"/>
      <c r="I22" s="5"/>
      <c r="J22" s="6" t="s">
        <v>439</v>
      </c>
      <c r="K22" s="75" t="s">
        <v>458</v>
      </c>
      <c r="L22" s="59">
        <v>5</v>
      </c>
      <c r="M22" s="15">
        <v>6</v>
      </c>
      <c r="N22" s="23">
        <f t="shared" si="2"/>
        <v>0.19999999999999996</v>
      </c>
      <c r="O22" s="7"/>
      <c r="P22" s="7"/>
      <c r="Q22" s="15">
        <v>5</v>
      </c>
      <c r="R22" s="77">
        <v>1</v>
      </c>
      <c r="S22" s="42">
        <v>1.9623066999999992</v>
      </c>
      <c r="T22" s="17">
        <v>8.0094972960692203</v>
      </c>
      <c r="U22" s="23">
        <f t="shared" si="3"/>
        <v>3.0816745394943732</v>
      </c>
      <c r="V22" s="17">
        <v>7.4157351999999994</v>
      </c>
      <c r="W22" s="43">
        <v>2.5638331999999999</v>
      </c>
      <c r="X22" s="42">
        <f t="shared" si="4"/>
        <v>3.2705111666666654E-2</v>
      </c>
      <c r="Y22" s="17">
        <f t="shared" si="1"/>
        <v>0.11124301800096138</v>
      </c>
      <c r="Z22" s="23">
        <f t="shared" si="5"/>
        <v>2.401395449578644</v>
      </c>
      <c r="AA22" s="17">
        <f t="shared" si="6"/>
        <v>9.8876469333333328E-2</v>
      </c>
      <c r="AB22" s="43">
        <f t="shared" si="7"/>
        <v>0.28487035555555557</v>
      </c>
      <c r="AC22" s="42">
        <v>0</v>
      </c>
      <c r="AD22" s="17">
        <v>0</v>
      </c>
      <c r="AE22" s="39">
        <f t="shared" si="8"/>
        <v>0</v>
      </c>
      <c r="AF22" s="58">
        <v>0</v>
      </c>
      <c r="AG22" s="15" t="s">
        <v>452</v>
      </c>
      <c r="AH22" s="39">
        <f t="shared" si="9"/>
        <v>0</v>
      </c>
      <c r="AI22" s="42">
        <v>0</v>
      </c>
      <c r="AJ22" s="17">
        <v>0</v>
      </c>
      <c r="AK22" s="39">
        <f t="shared" si="10"/>
        <v>0</v>
      </c>
      <c r="AL22" s="61">
        <v>0</v>
      </c>
      <c r="AM22" s="17">
        <v>0</v>
      </c>
      <c r="AN22" s="39">
        <f t="shared" si="11"/>
        <v>0</v>
      </c>
    </row>
    <row r="23" spans="1:40" x14ac:dyDescent="0.25">
      <c r="A23" s="30" t="s">
        <v>23</v>
      </c>
      <c r="B23" s="3" t="s">
        <v>44</v>
      </c>
      <c r="C23" s="3">
        <v>1011000671</v>
      </c>
      <c r="D23" s="2" t="s">
        <v>305</v>
      </c>
      <c r="E23" s="4"/>
      <c r="F23" s="2" t="s">
        <v>433</v>
      </c>
      <c r="G23" s="5" t="s">
        <v>434</v>
      </c>
      <c r="H23" s="5"/>
      <c r="I23" s="13" t="s">
        <v>438</v>
      </c>
      <c r="J23" s="6" t="s">
        <v>435</v>
      </c>
      <c r="K23" s="75" t="s">
        <v>456</v>
      </c>
      <c r="L23" s="59">
        <v>119</v>
      </c>
      <c r="M23" s="15">
        <v>174</v>
      </c>
      <c r="N23" s="23">
        <f t="shared" si="2"/>
        <v>0.46218487394957974</v>
      </c>
      <c r="O23" s="7"/>
      <c r="P23" s="7"/>
      <c r="Q23" s="15">
        <v>134</v>
      </c>
      <c r="R23" s="77">
        <v>40</v>
      </c>
      <c r="S23" s="42">
        <v>71.69067699999998</v>
      </c>
      <c r="T23" s="17">
        <v>186.37472372617998</v>
      </c>
      <c r="U23" s="23">
        <f t="shared" si="3"/>
        <v>1.5997065661157035</v>
      </c>
      <c r="V23" s="17">
        <v>139.11640859999994</v>
      </c>
      <c r="W23" s="43">
        <v>22.531079399999996</v>
      </c>
      <c r="X23" s="42">
        <f t="shared" si="4"/>
        <v>5.0203555322128834E-2</v>
      </c>
      <c r="Y23" s="17">
        <f t="shared" si="1"/>
        <v>8.925992515621646E-2</v>
      </c>
      <c r="Z23" s="23">
        <f t="shared" si="5"/>
        <v>0.77796023774579703</v>
      </c>
      <c r="AA23" s="17">
        <f t="shared" si="6"/>
        <v>6.9212143582089533E-2</v>
      </c>
      <c r="AB23" s="43">
        <f t="shared" si="7"/>
        <v>6.2586331666666661E-2</v>
      </c>
      <c r="AC23" s="42">
        <v>172.24717490000003</v>
      </c>
      <c r="AD23" s="17">
        <v>164.74908969999996</v>
      </c>
      <c r="AE23" s="39">
        <f t="shared" si="8"/>
        <v>-4.353096185381955E-2</v>
      </c>
      <c r="AF23" s="58">
        <v>8</v>
      </c>
      <c r="AG23" s="15">
        <v>9</v>
      </c>
      <c r="AH23" s="39">
        <f t="shared" si="9"/>
        <v>0.125</v>
      </c>
      <c r="AI23" s="42">
        <v>4</v>
      </c>
      <c r="AJ23" s="17">
        <v>5</v>
      </c>
      <c r="AK23" s="39">
        <f t="shared" si="10"/>
        <v>0.25</v>
      </c>
      <c r="AL23" s="61">
        <v>1</v>
      </c>
      <c r="AM23" s="17">
        <v>2</v>
      </c>
      <c r="AN23" s="39">
        <f t="shared" si="11"/>
        <v>1</v>
      </c>
    </row>
    <row r="24" spans="1:40" x14ac:dyDescent="0.25">
      <c r="A24" s="30" t="s">
        <v>23</v>
      </c>
      <c r="B24" s="3" t="s">
        <v>45</v>
      </c>
      <c r="C24" s="3">
        <v>1011000078</v>
      </c>
      <c r="D24" s="2" t="s">
        <v>305</v>
      </c>
      <c r="E24" s="4"/>
      <c r="F24" s="2" t="s">
        <v>433</v>
      </c>
      <c r="G24" s="5" t="s">
        <v>434</v>
      </c>
      <c r="H24" s="5"/>
      <c r="I24" s="13" t="s">
        <v>438</v>
      </c>
      <c r="J24" s="6" t="s">
        <v>435</v>
      </c>
      <c r="K24" s="75" t="s">
        <v>455</v>
      </c>
      <c r="L24" s="59">
        <v>180</v>
      </c>
      <c r="M24" s="15">
        <v>241</v>
      </c>
      <c r="N24" s="23">
        <f t="shared" si="2"/>
        <v>0.3388888888888888</v>
      </c>
      <c r="O24" s="7"/>
      <c r="P24" s="7"/>
      <c r="Q24" s="15">
        <v>191</v>
      </c>
      <c r="R24" s="77">
        <v>50</v>
      </c>
      <c r="S24" s="42">
        <v>65.522835900000004</v>
      </c>
      <c r="T24" s="17">
        <v>204.18962971687685</v>
      </c>
      <c r="U24" s="23">
        <f t="shared" si="3"/>
        <v>2.1163124567518428</v>
      </c>
      <c r="V24" s="17">
        <v>173.3247088</v>
      </c>
      <c r="W24" s="43">
        <v>36.772704200000007</v>
      </c>
      <c r="X24" s="42">
        <f t="shared" si="4"/>
        <v>3.033464625E-2</v>
      </c>
      <c r="Y24" s="17">
        <f t="shared" si="1"/>
        <v>7.0604989528657278E-2</v>
      </c>
      <c r="Z24" s="23">
        <f t="shared" si="5"/>
        <v>1.327536274752414</v>
      </c>
      <c r="AA24" s="17">
        <f t="shared" si="6"/>
        <v>6.0497280558464227E-2</v>
      </c>
      <c r="AB24" s="43">
        <f t="shared" si="7"/>
        <v>8.1717120444444458E-2</v>
      </c>
      <c r="AC24" s="42">
        <v>273.52634559999996</v>
      </c>
      <c r="AD24" s="17">
        <v>257.31687140000003</v>
      </c>
      <c r="AE24" s="39">
        <f t="shared" si="8"/>
        <v>-5.926110760717862E-2</v>
      </c>
      <c r="AF24" s="58">
        <v>22</v>
      </c>
      <c r="AG24" s="15">
        <v>22</v>
      </c>
      <c r="AH24" s="39">
        <f t="shared" si="9"/>
        <v>0</v>
      </c>
      <c r="AI24" s="42">
        <v>12</v>
      </c>
      <c r="AJ24" s="17">
        <v>15</v>
      </c>
      <c r="AK24" s="39">
        <f t="shared" si="10"/>
        <v>0.25</v>
      </c>
      <c r="AL24" s="61">
        <v>4</v>
      </c>
      <c r="AM24" s="17">
        <v>4</v>
      </c>
      <c r="AN24" s="39">
        <f t="shared" si="11"/>
        <v>0</v>
      </c>
    </row>
    <row r="25" spans="1:40" x14ac:dyDescent="0.25">
      <c r="A25" s="30" t="s">
        <v>23</v>
      </c>
      <c r="B25" s="3" t="s">
        <v>46</v>
      </c>
      <c r="C25" s="3">
        <v>1011000619</v>
      </c>
      <c r="D25" s="2" t="s">
        <v>306</v>
      </c>
      <c r="E25" s="4"/>
      <c r="F25" s="2" t="s">
        <v>433</v>
      </c>
      <c r="G25" s="5" t="s">
        <v>434</v>
      </c>
      <c r="H25" s="5"/>
      <c r="I25" s="13" t="s">
        <v>438</v>
      </c>
      <c r="J25" s="6" t="s">
        <v>435</v>
      </c>
      <c r="K25" s="75" t="s">
        <v>455</v>
      </c>
      <c r="L25" s="59">
        <v>143</v>
      </c>
      <c r="M25" s="15">
        <v>172</v>
      </c>
      <c r="N25" s="23">
        <f t="shared" si="2"/>
        <v>0.2027972027972027</v>
      </c>
      <c r="O25" s="7"/>
      <c r="P25" s="7"/>
      <c r="Q25" s="15">
        <v>151</v>
      </c>
      <c r="R25" s="77">
        <v>21</v>
      </c>
      <c r="S25" s="42">
        <v>98.333446399999929</v>
      </c>
      <c r="T25" s="17">
        <v>215.46966706950232</v>
      </c>
      <c r="U25" s="23">
        <f t="shared" si="3"/>
        <v>1.1912144337239714</v>
      </c>
      <c r="V25" s="17">
        <v>169.21136940000005</v>
      </c>
      <c r="W25" s="43">
        <v>14.841209599999999</v>
      </c>
      <c r="X25" s="42">
        <f t="shared" si="4"/>
        <v>5.7303873193473152E-2</v>
      </c>
      <c r="Y25" s="17">
        <f t="shared" si="1"/>
        <v>0.10439421854142554</v>
      </c>
      <c r="Z25" s="23">
        <f t="shared" si="5"/>
        <v>0.82176548850306896</v>
      </c>
      <c r="AA25" s="17">
        <f t="shared" si="6"/>
        <v>7.4707006357615915E-2</v>
      </c>
      <c r="AB25" s="43">
        <f t="shared" si="7"/>
        <v>7.8524918518518519E-2</v>
      </c>
      <c r="AC25" s="42">
        <v>354.54201390000003</v>
      </c>
      <c r="AD25" s="17">
        <v>321.79484689999998</v>
      </c>
      <c r="AE25" s="39">
        <f t="shared" si="8"/>
        <v>-9.2364700701555003E-2</v>
      </c>
      <c r="AF25" s="58">
        <v>24</v>
      </c>
      <c r="AG25" s="15">
        <v>28</v>
      </c>
      <c r="AH25" s="39">
        <f t="shared" si="9"/>
        <v>0.16666666666666674</v>
      </c>
      <c r="AI25" s="42">
        <v>9</v>
      </c>
      <c r="AJ25" s="17">
        <v>12</v>
      </c>
      <c r="AK25" s="39">
        <f t="shared" si="10"/>
        <v>0.33333333333333326</v>
      </c>
      <c r="AL25" s="61">
        <v>1.5</v>
      </c>
      <c r="AM25" s="17">
        <v>4</v>
      </c>
      <c r="AN25" s="39">
        <f t="shared" si="11"/>
        <v>1.6666666666666665</v>
      </c>
    </row>
    <row r="26" spans="1:40" x14ac:dyDescent="0.25">
      <c r="A26" s="30" t="s">
        <v>23</v>
      </c>
      <c r="B26" s="3" t="s">
        <v>47</v>
      </c>
      <c r="C26" s="3">
        <v>1011000618</v>
      </c>
      <c r="D26" s="2" t="s">
        <v>307</v>
      </c>
      <c r="E26" s="4"/>
      <c r="F26" s="2" t="s">
        <v>433</v>
      </c>
      <c r="G26" s="5" t="s">
        <v>434</v>
      </c>
      <c r="H26" s="5"/>
      <c r="I26" s="13" t="s">
        <v>438</v>
      </c>
      <c r="J26" s="6" t="s">
        <v>435</v>
      </c>
      <c r="K26" s="75" t="s">
        <v>456</v>
      </c>
      <c r="L26" s="59">
        <v>125</v>
      </c>
      <c r="M26" s="15">
        <v>171</v>
      </c>
      <c r="N26" s="23">
        <f t="shared" si="2"/>
        <v>0.3680000000000001</v>
      </c>
      <c r="O26" s="7"/>
      <c r="P26" s="7"/>
      <c r="Q26" s="15">
        <v>138</v>
      </c>
      <c r="R26" s="77">
        <v>33</v>
      </c>
      <c r="S26" s="42">
        <v>85.267703899999916</v>
      </c>
      <c r="T26" s="17">
        <v>177.37393380688761</v>
      </c>
      <c r="U26" s="23">
        <f t="shared" si="3"/>
        <v>1.0802006585624477</v>
      </c>
      <c r="V26" s="17">
        <v>137.90400600000001</v>
      </c>
      <c r="W26" s="43">
        <v>20.590204200000002</v>
      </c>
      <c r="X26" s="42">
        <f t="shared" si="4"/>
        <v>5.6845135933333284E-2</v>
      </c>
      <c r="Y26" s="17">
        <f t="shared" si="1"/>
        <v>8.6439538892245427E-2</v>
      </c>
      <c r="Z26" s="23">
        <f t="shared" si="5"/>
        <v>0.52061451649301715</v>
      </c>
      <c r="AA26" s="17">
        <f t="shared" si="6"/>
        <v>6.6620292753623189E-2</v>
      </c>
      <c r="AB26" s="43">
        <f t="shared" si="7"/>
        <v>6.9327286868686888E-2</v>
      </c>
      <c r="AC26" s="42">
        <v>159.52909769999999</v>
      </c>
      <c r="AD26" s="17">
        <v>152.49977280000002</v>
      </c>
      <c r="AE26" s="39">
        <f t="shared" si="8"/>
        <v>-4.406296406953214E-2</v>
      </c>
      <c r="AF26" s="58">
        <v>14</v>
      </c>
      <c r="AG26" s="15">
        <v>14</v>
      </c>
      <c r="AH26" s="39">
        <f t="shared" si="9"/>
        <v>0</v>
      </c>
      <c r="AI26" s="42">
        <v>5</v>
      </c>
      <c r="AJ26" s="17">
        <v>7</v>
      </c>
      <c r="AK26" s="39">
        <f t="shared" si="10"/>
        <v>0.39999999999999991</v>
      </c>
      <c r="AL26" s="61">
        <v>2</v>
      </c>
      <c r="AM26" s="17">
        <v>2</v>
      </c>
      <c r="AN26" s="39">
        <f t="shared" si="11"/>
        <v>0</v>
      </c>
    </row>
    <row r="27" spans="1:40" x14ac:dyDescent="0.25">
      <c r="A27" s="30" t="s">
        <v>23</v>
      </c>
      <c r="B27" s="3" t="s">
        <v>48</v>
      </c>
      <c r="C27" s="3">
        <v>1011000617</v>
      </c>
      <c r="D27" s="2" t="s">
        <v>308</v>
      </c>
      <c r="E27" s="4"/>
      <c r="F27" s="2" t="s">
        <v>433</v>
      </c>
      <c r="G27" s="5" t="s">
        <v>434</v>
      </c>
      <c r="H27" s="5"/>
      <c r="I27" s="13" t="s">
        <v>438</v>
      </c>
      <c r="J27" s="6" t="s">
        <v>435</v>
      </c>
      <c r="K27" s="75" t="s">
        <v>456</v>
      </c>
      <c r="L27" s="59">
        <v>57</v>
      </c>
      <c r="M27" s="15">
        <v>69</v>
      </c>
      <c r="N27" s="23">
        <f t="shared" si="2"/>
        <v>0.21052631578947367</v>
      </c>
      <c r="O27" s="7"/>
      <c r="P27" s="7"/>
      <c r="Q27" s="15">
        <v>58</v>
      </c>
      <c r="R27" s="77">
        <v>11</v>
      </c>
      <c r="S27" s="42">
        <v>36.838638599999982</v>
      </c>
      <c r="T27" s="17">
        <v>109.64330342828393</v>
      </c>
      <c r="U27" s="23">
        <f t="shared" si="3"/>
        <v>1.9763125781820827</v>
      </c>
      <c r="V27" s="17">
        <v>84.764817199999982</v>
      </c>
      <c r="W27" s="43">
        <v>9.1617625999999994</v>
      </c>
      <c r="X27" s="42">
        <f t="shared" si="4"/>
        <v>5.3857658771929801E-2</v>
      </c>
      <c r="Y27" s="17">
        <f t="shared" si="1"/>
        <v>0.13241944858488397</v>
      </c>
      <c r="Z27" s="23">
        <f t="shared" si="5"/>
        <v>1.4586929993678073</v>
      </c>
      <c r="AA27" s="17">
        <f t="shared" si="6"/>
        <v>9.7430824367816068E-2</v>
      </c>
      <c r="AB27" s="43">
        <f t="shared" si="7"/>
        <v>9.2543056565656562E-2</v>
      </c>
      <c r="AC27" s="42">
        <v>102.37403459999999</v>
      </c>
      <c r="AD27" s="17">
        <v>104.706644</v>
      </c>
      <c r="AE27" s="39">
        <f t="shared" si="8"/>
        <v>2.2785166269104096E-2</v>
      </c>
      <c r="AF27" s="58">
        <v>12</v>
      </c>
      <c r="AG27" s="15">
        <v>12</v>
      </c>
      <c r="AH27" s="39">
        <f t="shared" si="9"/>
        <v>0</v>
      </c>
      <c r="AI27" s="42">
        <v>2</v>
      </c>
      <c r="AJ27" s="17">
        <v>2</v>
      </c>
      <c r="AK27" s="39">
        <f t="shared" si="10"/>
        <v>0</v>
      </c>
      <c r="AL27" s="61">
        <v>1</v>
      </c>
      <c r="AM27" s="17">
        <v>1</v>
      </c>
      <c r="AN27" s="39">
        <f t="shared" si="11"/>
        <v>0</v>
      </c>
    </row>
    <row r="28" spans="1:40" x14ac:dyDescent="0.25">
      <c r="A28" s="30" t="s">
        <v>23</v>
      </c>
      <c r="B28" s="3" t="s">
        <v>49</v>
      </c>
      <c r="C28" s="3">
        <v>1011000334</v>
      </c>
      <c r="D28" s="2" t="s">
        <v>309</v>
      </c>
      <c r="E28" s="4"/>
      <c r="F28" s="2" t="s">
        <v>433</v>
      </c>
      <c r="G28" s="5" t="s">
        <v>434</v>
      </c>
      <c r="H28" s="5"/>
      <c r="I28" s="13" t="s">
        <v>438</v>
      </c>
      <c r="J28" s="6" t="s">
        <v>435</v>
      </c>
      <c r="K28" s="75" t="s">
        <v>455</v>
      </c>
      <c r="L28" s="59">
        <v>89</v>
      </c>
      <c r="M28" s="15">
        <v>120</v>
      </c>
      <c r="N28" s="23">
        <f t="shared" si="2"/>
        <v>0.348314606741573</v>
      </c>
      <c r="O28" s="7"/>
      <c r="P28" s="7"/>
      <c r="Q28" s="15">
        <v>100</v>
      </c>
      <c r="R28" s="77">
        <v>20</v>
      </c>
      <c r="S28" s="42">
        <v>72.718732899999992</v>
      </c>
      <c r="T28" s="17">
        <v>127.46615900806539</v>
      </c>
      <c r="U28" s="23">
        <f t="shared" si="3"/>
        <v>0.75286551243064093</v>
      </c>
      <c r="V28" s="17">
        <v>106.8162382</v>
      </c>
      <c r="W28" s="43">
        <v>10.626333399999998</v>
      </c>
      <c r="X28" s="42">
        <f t="shared" si="4"/>
        <v>6.8088701217228459E-2</v>
      </c>
      <c r="Y28" s="17">
        <f t="shared" si="1"/>
        <v>8.8518165977823193E-2</v>
      </c>
      <c r="Z28" s="23">
        <f t="shared" si="5"/>
        <v>0.30004192171939192</v>
      </c>
      <c r="AA28" s="17">
        <f t="shared" si="6"/>
        <v>7.1210825466666655E-2</v>
      </c>
      <c r="AB28" s="43">
        <f t="shared" si="7"/>
        <v>5.903518555555555E-2</v>
      </c>
      <c r="AC28" s="42">
        <v>251.8228172</v>
      </c>
      <c r="AD28" s="17">
        <v>238.50820709999999</v>
      </c>
      <c r="AE28" s="39">
        <f t="shared" si="8"/>
        <v>-5.2872929657622803E-2</v>
      </c>
      <c r="AF28" s="58">
        <v>14</v>
      </c>
      <c r="AG28" s="15">
        <v>16</v>
      </c>
      <c r="AH28" s="39">
        <f t="shared" si="9"/>
        <v>0.14285714285714279</v>
      </c>
      <c r="AI28" s="42">
        <v>3</v>
      </c>
      <c r="AJ28" s="17">
        <v>4</v>
      </c>
      <c r="AK28" s="39">
        <f t="shared" si="10"/>
        <v>0.33333333333333326</v>
      </c>
      <c r="AL28" s="61">
        <v>1</v>
      </c>
      <c r="AM28" s="17">
        <v>2.5</v>
      </c>
      <c r="AN28" s="39">
        <f t="shared" si="11"/>
        <v>1.5</v>
      </c>
    </row>
    <row r="29" spans="1:40" x14ac:dyDescent="0.25">
      <c r="A29" s="30" t="s">
        <v>23</v>
      </c>
      <c r="B29" s="3" t="s">
        <v>50</v>
      </c>
      <c r="C29" s="3">
        <v>1011001027</v>
      </c>
      <c r="D29" s="2" t="s">
        <v>310</v>
      </c>
      <c r="E29" s="4"/>
      <c r="F29" s="2" t="s">
        <v>433</v>
      </c>
      <c r="G29" s="5" t="s">
        <v>434</v>
      </c>
      <c r="H29" s="5"/>
      <c r="I29" s="13" t="s">
        <v>438</v>
      </c>
      <c r="J29" s="6" t="s">
        <v>435</v>
      </c>
      <c r="K29" s="75" t="s">
        <v>455</v>
      </c>
      <c r="L29" s="59">
        <v>65</v>
      </c>
      <c r="M29" s="15">
        <v>80</v>
      </c>
      <c r="N29" s="23">
        <f t="shared" si="2"/>
        <v>0.23076923076923084</v>
      </c>
      <c r="O29" s="7"/>
      <c r="P29" s="7"/>
      <c r="Q29" s="15">
        <v>66</v>
      </c>
      <c r="R29" s="77">
        <v>14</v>
      </c>
      <c r="S29" s="42">
        <v>56.828711099999936</v>
      </c>
      <c r="T29" s="17">
        <v>94.828590180718635</v>
      </c>
      <c r="U29" s="23">
        <f t="shared" si="3"/>
        <v>0.66867395626572179</v>
      </c>
      <c r="V29" s="17">
        <v>72.616606199999978</v>
      </c>
      <c r="W29" s="43">
        <v>10.955971399999999</v>
      </c>
      <c r="X29" s="42">
        <f t="shared" si="4"/>
        <v>7.285732192307684E-2</v>
      </c>
      <c r="Y29" s="17">
        <f t="shared" si="1"/>
        <v>9.8779781438248573E-2</v>
      </c>
      <c r="Z29" s="23">
        <f t="shared" si="5"/>
        <v>0.3557975894658989</v>
      </c>
      <c r="AA29" s="17">
        <f t="shared" si="6"/>
        <v>7.3350107272727241E-2</v>
      </c>
      <c r="AB29" s="43">
        <f t="shared" si="7"/>
        <v>8.6952153968253967E-2</v>
      </c>
      <c r="AC29" s="42">
        <v>163.52314959999998</v>
      </c>
      <c r="AD29" s="17">
        <v>159.33788099999998</v>
      </c>
      <c r="AE29" s="39">
        <f t="shared" si="8"/>
        <v>-2.5594349241913061E-2</v>
      </c>
      <c r="AF29" s="58">
        <v>13</v>
      </c>
      <c r="AG29" s="15">
        <v>15</v>
      </c>
      <c r="AH29" s="39">
        <f t="shared" si="9"/>
        <v>0.15384615384615374</v>
      </c>
      <c r="AI29" s="42">
        <v>4</v>
      </c>
      <c r="AJ29" s="17">
        <v>5</v>
      </c>
      <c r="AK29" s="39">
        <f t="shared" si="10"/>
        <v>0.25</v>
      </c>
      <c r="AL29" s="61">
        <v>1</v>
      </c>
      <c r="AM29" s="17">
        <v>2.5</v>
      </c>
      <c r="AN29" s="39">
        <f t="shared" si="11"/>
        <v>1.5</v>
      </c>
    </row>
    <row r="30" spans="1:40" x14ac:dyDescent="0.25">
      <c r="A30" s="30" t="s">
        <v>23</v>
      </c>
      <c r="B30" s="3" t="s">
        <v>51</v>
      </c>
      <c r="C30" s="3">
        <v>1011001046</v>
      </c>
      <c r="D30" s="2" t="s">
        <v>311</v>
      </c>
      <c r="E30" s="4"/>
      <c r="F30" s="2" t="s">
        <v>433</v>
      </c>
      <c r="G30" s="5" t="s">
        <v>434</v>
      </c>
      <c r="H30" s="5"/>
      <c r="I30" s="13" t="s">
        <v>438</v>
      </c>
      <c r="J30" s="6" t="s">
        <v>435</v>
      </c>
      <c r="K30" s="75" t="s">
        <v>456</v>
      </c>
      <c r="L30" s="59">
        <v>46</v>
      </c>
      <c r="M30" s="15">
        <v>77</v>
      </c>
      <c r="N30" s="23">
        <f t="shared" si="2"/>
        <v>0.67391304347826098</v>
      </c>
      <c r="O30" s="7"/>
      <c r="P30" s="7"/>
      <c r="Q30" s="15">
        <v>46</v>
      </c>
      <c r="R30" s="77">
        <v>31</v>
      </c>
      <c r="S30" s="42">
        <v>4.988181499999996</v>
      </c>
      <c r="T30" s="17">
        <v>44.874057803534029</v>
      </c>
      <c r="U30" s="23">
        <f t="shared" si="3"/>
        <v>7.9960755845660518</v>
      </c>
      <c r="V30" s="17">
        <v>32.759186400000004</v>
      </c>
      <c r="W30" s="43">
        <v>18.212742599999995</v>
      </c>
      <c r="X30" s="42">
        <f t="shared" si="4"/>
        <v>9.0365606884057897E-3</v>
      </c>
      <c r="Y30" s="17">
        <f t="shared" si="1"/>
        <v>4.8564997622872329E-2</v>
      </c>
      <c r="Z30" s="23">
        <f t="shared" si="5"/>
        <v>4.3742789206498491</v>
      </c>
      <c r="AA30" s="17">
        <f t="shared" si="6"/>
        <v>4.7477081739130442E-2</v>
      </c>
      <c r="AB30" s="43">
        <f t="shared" si="7"/>
        <v>6.5278647311827934E-2</v>
      </c>
      <c r="AC30" s="42">
        <v>86.2464844</v>
      </c>
      <c r="AD30" s="17">
        <v>86.436351899999991</v>
      </c>
      <c r="AE30" s="39">
        <f t="shared" si="8"/>
        <v>2.2014520513022884E-3</v>
      </c>
      <c r="AF30" s="58">
        <v>8</v>
      </c>
      <c r="AG30" s="15">
        <v>8</v>
      </c>
      <c r="AH30" s="39">
        <f t="shared" si="9"/>
        <v>0</v>
      </c>
      <c r="AI30" s="42">
        <v>1.5</v>
      </c>
      <c r="AJ30" s="17">
        <v>2</v>
      </c>
      <c r="AK30" s="39">
        <f t="shared" si="10"/>
        <v>0.33333333333333326</v>
      </c>
      <c r="AL30" s="61">
        <v>2</v>
      </c>
      <c r="AM30" s="17">
        <v>2</v>
      </c>
      <c r="AN30" s="39">
        <f t="shared" si="11"/>
        <v>0</v>
      </c>
    </row>
    <row r="31" spans="1:40" x14ac:dyDescent="0.25">
      <c r="A31" s="30" t="s">
        <v>23</v>
      </c>
      <c r="B31" s="3" t="s">
        <v>52</v>
      </c>
      <c r="C31" s="3">
        <v>1011000074</v>
      </c>
      <c r="D31" s="2" t="s">
        <v>312</v>
      </c>
      <c r="E31" s="4"/>
      <c r="F31" s="2" t="s">
        <v>433</v>
      </c>
      <c r="G31" s="5" t="s">
        <v>434</v>
      </c>
      <c r="H31" s="5"/>
      <c r="I31" s="13" t="s">
        <v>438</v>
      </c>
      <c r="J31" s="6" t="s">
        <v>435</v>
      </c>
      <c r="K31" s="75" t="s">
        <v>455</v>
      </c>
      <c r="L31" s="59">
        <v>107</v>
      </c>
      <c r="M31" s="15">
        <v>133</v>
      </c>
      <c r="N31" s="23">
        <f t="shared" si="2"/>
        <v>0.2429906542056075</v>
      </c>
      <c r="O31" s="7"/>
      <c r="P31" s="7"/>
      <c r="Q31" s="15">
        <v>111</v>
      </c>
      <c r="R31" s="77">
        <v>22</v>
      </c>
      <c r="S31" s="42">
        <v>45.9100258</v>
      </c>
      <c r="T31" s="17">
        <v>114.59182467042911</v>
      </c>
      <c r="U31" s="23">
        <f t="shared" si="3"/>
        <v>1.4960087186539788</v>
      </c>
      <c r="V31" s="17">
        <v>82.257768199999987</v>
      </c>
      <c r="W31" s="43">
        <v>9.3370592000000006</v>
      </c>
      <c r="X31" s="42">
        <f t="shared" si="4"/>
        <v>3.5755471806853581E-2</v>
      </c>
      <c r="Y31" s="17">
        <f t="shared" si="1"/>
        <v>7.1799388891246305E-2</v>
      </c>
      <c r="Z31" s="23">
        <f t="shared" si="5"/>
        <v>1.0080671646313966</v>
      </c>
      <c r="AA31" s="17">
        <f t="shared" si="6"/>
        <v>4.9404064984984973E-2</v>
      </c>
      <c r="AB31" s="43">
        <f t="shared" si="7"/>
        <v>4.7156864646464652E-2</v>
      </c>
      <c r="AC31" s="42">
        <v>154.77110859999996</v>
      </c>
      <c r="AD31" s="17">
        <v>149.70477099999999</v>
      </c>
      <c r="AE31" s="39">
        <f t="shared" si="8"/>
        <v>-3.2734388516229673E-2</v>
      </c>
      <c r="AF31" s="58">
        <v>11</v>
      </c>
      <c r="AG31" s="15">
        <v>13</v>
      </c>
      <c r="AH31" s="39">
        <f t="shared" si="9"/>
        <v>0.18181818181818188</v>
      </c>
      <c r="AI31" s="42">
        <v>3</v>
      </c>
      <c r="AJ31" s="17">
        <v>3.5</v>
      </c>
      <c r="AK31" s="39">
        <f t="shared" si="10"/>
        <v>0.16666666666666674</v>
      </c>
      <c r="AL31" s="61">
        <v>0.8</v>
      </c>
      <c r="AM31" s="17">
        <v>2</v>
      </c>
      <c r="AN31" s="39">
        <f t="shared" si="11"/>
        <v>1.5</v>
      </c>
    </row>
    <row r="32" spans="1:40" x14ac:dyDescent="0.25">
      <c r="A32" s="30" t="s">
        <v>23</v>
      </c>
      <c r="B32" s="3" t="s">
        <v>53</v>
      </c>
      <c r="C32" s="3">
        <v>1011000343</v>
      </c>
      <c r="D32" s="2" t="s">
        <v>313</v>
      </c>
      <c r="E32" s="4"/>
      <c r="F32" s="2" t="s">
        <v>433</v>
      </c>
      <c r="G32" s="5" t="s">
        <v>434</v>
      </c>
      <c r="H32" s="5"/>
      <c r="I32" s="13" t="s">
        <v>438</v>
      </c>
      <c r="J32" s="6" t="s">
        <v>435</v>
      </c>
      <c r="K32" s="75" t="s">
        <v>455</v>
      </c>
      <c r="L32" s="59">
        <v>82</v>
      </c>
      <c r="M32" s="15">
        <v>105</v>
      </c>
      <c r="N32" s="23">
        <f t="shared" si="2"/>
        <v>0.28048780487804881</v>
      </c>
      <c r="O32" s="7"/>
      <c r="P32" s="7"/>
      <c r="Q32" s="15">
        <v>85</v>
      </c>
      <c r="R32" s="77">
        <v>20</v>
      </c>
      <c r="S32" s="42">
        <v>52.26274999999999</v>
      </c>
      <c r="T32" s="17">
        <v>119.16994235941799</v>
      </c>
      <c r="U32" s="23">
        <f t="shared" si="3"/>
        <v>1.2802080326698846</v>
      </c>
      <c r="V32" s="17">
        <v>97.512632799999992</v>
      </c>
      <c r="W32" s="43">
        <v>21.607768399999994</v>
      </c>
      <c r="X32" s="42">
        <f t="shared" si="4"/>
        <v>5.3112550813008121E-2</v>
      </c>
      <c r="Y32" s="17">
        <f t="shared" si="1"/>
        <v>9.4579319332871406E-2</v>
      </c>
      <c r="Z32" s="23">
        <f t="shared" si="5"/>
        <v>0.78073389218029066</v>
      </c>
      <c r="AA32" s="17">
        <f t="shared" si="6"/>
        <v>7.6480496313725485E-2</v>
      </c>
      <c r="AB32" s="43">
        <f t="shared" si="7"/>
        <v>0.12004315777777776</v>
      </c>
      <c r="AC32" s="42">
        <v>193.39926090000003</v>
      </c>
      <c r="AD32" s="17">
        <v>171.70437809999999</v>
      </c>
      <c r="AE32" s="39">
        <f t="shared" si="8"/>
        <v>-0.11217665827181056</v>
      </c>
      <c r="AF32" s="58">
        <v>20</v>
      </c>
      <c r="AG32" s="15">
        <v>20</v>
      </c>
      <c r="AH32" s="39">
        <f t="shared" si="9"/>
        <v>0</v>
      </c>
      <c r="AI32" s="42">
        <v>3</v>
      </c>
      <c r="AJ32" s="17">
        <v>4</v>
      </c>
      <c r="AK32" s="39">
        <f t="shared" si="10"/>
        <v>0.33333333333333326</v>
      </c>
      <c r="AL32" s="61">
        <v>3</v>
      </c>
      <c r="AM32" s="17">
        <v>3</v>
      </c>
      <c r="AN32" s="39">
        <f t="shared" si="11"/>
        <v>0</v>
      </c>
    </row>
    <row r="33" spans="1:40" x14ac:dyDescent="0.25">
      <c r="A33" s="30" t="s">
        <v>23</v>
      </c>
      <c r="B33" s="3" t="s">
        <v>54</v>
      </c>
      <c r="C33" s="3">
        <v>1011000707</v>
      </c>
      <c r="D33" s="2" t="s">
        <v>314</v>
      </c>
      <c r="E33" s="4"/>
      <c r="F33" s="2" t="s">
        <v>433</v>
      </c>
      <c r="G33" s="5" t="s">
        <v>437</v>
      </c>
      <c r="H33" s="5" t="s">
        <v>438</v>
      </c>
      <c r="I33" s="5"/>
      <c r="J33" s="6" t="s">
        <v>435</v>
      </c>
      <c r="K33" s="75" t="s">
        <v>459</v>
      </c>
      <c r="L33" s="59">
        <v>0</v>
      </c>
      <c r="M33" s="15">
        <v>0</v>
      </c>
      <c r="N33" s="23">
        <f t="shared" si="2"/>
        <v>0</v>
      </c>
      <c r="O33" s="7"/>
      <c r="P33" s="7"/>
      <c r="Q33" s="15">
        <v>0</v>
      </c>
      <c r="R33" s="77">
        <v>0</v>
      </c>
      <c r="S33" s="42">
        <v>0</v>
      </c>
      <c r="T33" s="17">
        <v>0</v>
      </c>
      <c r="U33" s="23">
        <f t="shared" si="3"/>
        <v>0</v>
      </c>
      <c r="V33" s="17">
        <v>0</v>
      </c>
      <c r="W33" s="43">
        <v>0</v>
      </c>
      <c r="X33" s="42">
        <f t="shared" si="4"/>
        <v>0</v>
      </c>
      <c r="Y33" s="17">
        <f t="shared" si="1"/>
        <v>0</v>
      </c>
      <c r="Z33" s="23">
        <f t="shared" si="5"/>
        <v>0</v>
      </c>
      <c r="AA33" s="17">
        <f t="shared" si="6"/>
        <v>0</v>
      </c>
      <c r="AB33" s="43">
        <f t="shared" si="7"/>
        <v>0</v>
      </c>
      <c r="AC33" s="42">
        <v>38.559261100000008</v>
      </c>
      <c r="AD33" s="17">
        <v>33.415659400000003</v>
      </c>
      <c r="AE33" s="39">
        <f t="shared" si="8"/>
        <v>-0.13339471642520673</v>
      </c>
      <c r="AF33" s="58">
        <v>0</v>
      </c>
      <c r="AG33" s="15">
        <v>0</v>
      </c>
      <c r="AH33" s="39">
        <f t="shared" si="9"/>
        <v>0</v>
      </c>
      <c r="AI33" s="42">
        <v>0</v>
      </c>
      <c r="AJ33" s="17">
        <v>0</v>
      </c>
      <c r="AK33" s="39">
        <f t="shared" si="10"/>
        <v>0</v>
      </c>
      <c r="AL33" s="61">
        <v>0</v>
      </c>
      <c r="AM33" s="17">
        <v>1</v>
      </c>
      <c r="AN33" s="39">
        <f t="shared" si="11"/>
        <v>0</v>
      </c>
    </row>
    <row r="34" spans="1:40" x14ac:dyDescent="0.25">
      <c r="A34" s="30" t="s">
        <v>23</v>
      </c>
      <c r="B34" s="3" t="s">
        <v>55</v>
      </c>
      <c r="C34" s="3">
        <v>1011000094</v>
      </c>
      <c r="D34" s="2" t="s">
        <v>315</v>
      </c>
      <c r="E34" s="4"/>
      <c r="F34" s="2" t="s">
        <v>433</v>
      </c>
      <c r="G34" s="5" t="s">
        <v>434</v>
      </c>
      <c r="H34" s="5"/>
      <c r="I34" s="13" t="s">
        <v>438</v>
      </c>
      <c r="J34" s="6" t="s">
        <v>435</v>
      </c>
      <c r="K34" s="75" t="s">
        <v>456</v>
      </c>
      <c r="L34" s="59">
        <v>17</v>
      </c>
      <c r="M34" s="15">
        <v>26</v>
      </c>
      <c r="N34" s="23">
        <f t="shared" si="2"/>
        <v>0.52941176470588225</v>
      </c>
      <c r="O34" s="7"/>
      <c r="P34" s="7"/>
      <c r="Q34" s="15">
        <v>19</v>
      </c>
      <c r="R34" s="77">
        <v>7</v>
      </c>
      <c r="S34" s="42">
        <v>7.3751492999999986</v>
      </c>
      <c r="T34" s="17">
        <v>34.714270145762647</v>
      </c>
      <c r="U34" s="23">
        <f t="shared" si="3"/>
        <v>3.7069243934848419</v>
      </c>
      <c r="V34" s="17">
        <v>31.252568799999995</v>
      </c>
      <c r="W34" s="43">
        <v>2.1887414000000001</v>
      </c>
      <c r="X34" s="42">
        <f t="shared" si="4"/>
        <v>3.6152692647058816E-2</v>
      </c>
      <c r="Y34" s="17">
        <f t="shared" si="1"/>
        <v>0.11126368636462387</v>
      </c>
      <c r="Z34" s="23">
        <f t="shared" si="5"/>
        <v>2.0776044111247041</v>
      </c>
      <c r="AA34" s="17">
        <f t="shared" si="6"/>
        <v>0.10965813614035086</v>
      </c>
      <c r="AB34" s="43">
        <f t="shared" si="7"/>
        <v>3.4741926984126988E-2</v>
      </c>
      <c r="AC34" s="42">
        <v>99.329966500000012</v>
      </c>
      <c r="AD34" s="17">
        <v>76.50780730000001</v>
      </c>
      <c r="AE34" s="39">
        <f t="shared" si="8"/>
        <v>-0.22976106812640473</v>
      </c>
      <c r="AF34" s="58">
        <v>12</v>
      </c>
      <c r="AG34" s="15">
        <v>12</v>
      </c>
      <c r="AH34" s="39">
        <f t="shared" si="9"/>
        <v>0</v>
      </c>
      <c r="AI34" s="42">
        <v>1.5</v>
      </c>
      <c r="AJ34" s="17">
        <v>1.5</v>
      </c>
      <c r="AK34" s="39">
        <f t="shared" si="10"/>
        <v>0</v>
      </c>
      <c r="AL34" s="61">
        <v>1.25</v>
      </c>
      <c r="AM34" s="17">
        <v>1.25</v>
      </c>
      <c r="AN34" s="39">
        <f t="shared" si="11"/>
        <v>0</v>
      </c>
    </row>
    <row r="35" spans="1:40" x14ac:dyDescent="0.25">
      <c r="A35" s="30" t="s">
        <v>23</v>
      </c>
      <c r="B35" s="3" t="s">
        <v>56</v>
      </c>
      <c r="C35" s="3">
        <v>1011000626</v>
      </c>
      <c r="D35" s="2" t="s">
        <v>316</v>
      </c>
      <c r="E35" s="4"/>
      <c r="F35" s="2" t="s">
        <v>433</v>
      </c>
      <c r="G35" s="5" t="s">
        <v>434</v>
      </c>
      <c r="H35" s="5"/>
      <c r="I35" s="13" t="s">
        <v>438</v>
      </c>
      <c r="J35" s="6" t="s">
        <v>435</v>
      </c>
      <c r="K35" s="75" t="s">
        <v>456</v>
      </c>
      <c r="L35" s="59">
        <v>87</v>
      </c>
      <c r="M35" s="15">
        <v>118</v>
      </c>
      <c r="N35" s="23">
        <f t="shared" si="2"/>
        <v>0.35632183908045967</v>
      </c>
      <c r="O35" s="7"/>
      <c r="P35" s="7"/>
      <c r="Q35" s="15">
        <v>90</v>
      </c>
      <c r="R35" s="77">
        <v>28</v>
      </c>
      <c r="S35" s="42">
        <v>61.538355399999965</v>
      </c>
      <c r="T35" s="17">
        <v>129.25599373441455</v>
      </c>
      <c r="U35" s="23">
        <f t="shared" si="3"/>
        <v>1.1004135208724577</v>
      </c>
      <c r="V35" s="17">
        <v>103.90284879999999</v>
      </c>
      <c r="W35" s="43">
        <v>14.569021000000001</v>
      </c>
      <c r="X35" s="42">
        <f t="shared" si="4"/>
        <v>5.8944784865900351E-2</v>
      </c>
      <c r="Y35" s="17">
        <f t="shared" si="1"/>
        <v>9.1282481450857725E-2</v>
      </c>
      <c r="Z35" s="23">
        <f t="shared" si="5"/>
        <v>0.54860996877884571</v>
      </c>
      <c r="AA35" s="17">
        <f t="shared" si="6"/>
        <v>7.6965073185185182E-2</v>
      </c>
      <c r="AB35" s="43">
        <f t="shared" si="7"/>
        <v>5.7813575396825398E-2</v>
      </c>
      <c r="AC35" s="42">
        <v>177.324737</v>
      </c>
      <c r="AD35" s="17">
        <v>145.72009710000003</v>
      </c>
      <c r="AE35" s="39">
        <f t="shared" si="8"/>
        <v>-0.17823029338540608</v>
      </c>
      <c r="AF35" s="58">
        <v>8</v>
      </c>
      <c r="AG35" s="15">
        <v>10</v>
      </c>
      <c r="AH35" s="39">
        <f t="shared" si="9"/>
        <v>0.25</v>
      </c>
      <c r="AI35" s="42">
        <v>3</v>
      </c>
      <c r="AJ35" s="17">
        <v>3</v>
      </c>
      <c r="AK35" s="39">
        <f t="shared" si="10"/>
        <v>0</v>
      </c>
      <c r="AL35" s="61">
        <v>0.7</v>
      </c>
      <c r="AM35" s="17">
        <v>1.5</v>
      </c>
      <c r="AN35" s="39">
        <f t="shared" si="11"/>
        <v>1.1428571428571428</v>
      </c>
    </row>
    <row r="36" spans="1:40" x14ac:dyDescent="0.25">
      <c r="A36" s="30" t="s">
        <v>23</v>
      </c>
      <c r="B36" s="3" t="s">
        <v>57</v>
      </c>
      <c r="C36" s="3">
        <v>1011000633</v>
      </c>
      <c r="D36" s="2" t="s">
        <v>317</v>
      </c>
      <c r="E36" s="4"/>
      <c r="F36" s="2" t="s">
        <v>433</v>
      </c>
      <c r="G36" s="5" t="s">
        <v>434</v>
      </c>
      <c r="H36" s="5"/>
      <c r="I36" s="13" t="s">
        <v>438</v>
      </c>
      <c r="J36" s="6" t="s">
        <v>435</v>
      </c>
      <c r="K36" s="75" t="s">
        <v>457</v>
      </c>
      <c r="L36" s="59">
        <v>58</v>
      </c>
      <c r="M36" s="15">
        <v>68</v>
      </c>
      <c r="N36" s="23">
        <f t="shared" si="2"/>
        <v>0.17241379310344818</v>
      </c>
      <c r="O36" s="7"/>
      <c r="P36" s="7"/>
      <c r="Q36" s="15">
        <v>60</v>
      </c>
      <c r="R36" s="77">
        <v>8</v>
      </c>
      <c r="S36" s="42">
        <v>32.689245</v>
      </c>
      <c r="T36" s="17">
        <v>88.523314643598681</v>
      </c>
      <c r="U36" s="23">
        <f t="shared" si="3"/>
        <v>1.7080256715503426</v>
      </c>
      <c r="V36" s="17">
        <v>79.066508800000022</v>
      </c>
      <c r="W36" s="43">
        <v>3.7883410000000004</v>
      </c>
      <c r="X36" s="42">
        <f t="shared" si="4"/>
        <v>4.6967306034482757E-2</v>
      </c>
      <c r="Y36" s="17">
        <f t="shared" si="1"/>
        <v>0.10848445422009644</v>
      </c>
      <c r="Z36" s="23">
        <f t="shared" si="5"/>
        <v>1.3097866022047042</v>
      </c>
      <c r="AA36" s="17">
        <f t="shared" si="6"/>
        <v>8.7851676444444457E-2</v>
      </c>
      <c r="AB36" s="43">
        <f t="shared" si="7"/>
        <v>5.2615847222222227E-2</v>
      </c>
      <c r="AC36" s="42">
        <v>115.44693319999999</v>
      </c>
      <c r="AD36" s="17">
        <v>98.743878200000026</v>
      </c>
      <c r="AE36" s="39">
        <f t="shared" si="8"/>
        <v>-0.14468166920522374</v>
      </c>
      <c r="AF36" s="58">
        <v>7</v>
      </c>
      <c r="AG36" s="15">
        <v>10</v>
      </c>
      <c r="AH36" s="39">
        <f t="shared" si="9"/>
        <v>0.4285714285714286</v>
      </c>
      <c r="AI36" s="42">
        <v>3</v>
      </c>
      <c r="AJ36" s="17">
        <v>4</v>
      </c>
      <c r="AK36" s="39">
        <f t="shared" si="10"/>
        <v>0.33333333333333326</v>
      </c>
      <c r="AL36" s="61">
        <v>0.9</v>
      </c>
      <c r="AM36" s="17">
        <v>2</v>
      </c>
      <c r="AN36" s="39">
        <f t="shared" si="11"/>
        <v>1.2222222222222223</v>
      </c>
    </row>
    <row r="37" spans="1:40" x14ac:dyDescent="0.25">
      <c r="A37" s="30" t="s">
        <v>23</v>
      </c>
      <c r="B37" s="3" t="s">
        <v>58</v>
      </c>
      <c r="C37" s="3">
        <v>1011001048</v>
      </c>
      <c r="D37" s="2" t="s">
        <v>318</v>
      </c>
      <c r="E37" s="4"/>
      <c r="F37" s="2" t="s">
        <v>433</v>
      </c>
      <c r="G37" s="5" t="s">
        <v>434</v>
      </c>
      <c r="H37" s="5"/>
      <c r="I37" s="13" t="s">
        <v>438</v>
      </c>
      <c r="J37" s="6" t="s">
        <v>435</v>
      </c>
      <c r="K37" s="75" t="s">
        <v>455</v>
      </c>
      <c r="L37" s="59">
        <v>57</v>
      </c>
      <c r="M37" s="15">
        <v>70</v>
      </c>
      <c r="N37" s="23">
        <f t="shared" si="2"/>
        <v>0.22807017543859653</v>
      </c>
      <c r="O37" s="7"/>
      <c r="P37" s="7"/>
      <c r="Q37" s="15">
        <v>58</v>
      </c>
      <c r="R37" s="77">
        <v>12</v>
      </c>
      <c r="S37" s="42">
        <v>55.548266599999977</v>
      </c>
      <c r="T37" s="17">
        <v>92.509309984060152</v>
      </c>
      <c r="U37" s="23">
        <f t="shared" si="3"/>
        <v>0.66538608036529068</v>
      </c>
      <c r="V37" s="17">
        <v>77.385698799999986</v>
      </c>
      <c r="W37" s="43">
        <v>7.0661358000000005</v>
      </c>
      <c r="X37" s="42">
        <f t="shared" si="4"/>
        <v>8.1210916081871309E-2</v>
      </c>
      <c r="Y37" s="17">
        <f t="shared" si="1"/>
        <v>0.11013013093340494</v>
      </c>
      <c r="Z37" s="23">
        <f t="shared" si="5"/>
        <v>0.3561000940117367</v>
      </c>
      <c r="AA37" s="17">
        <f t="shared" si="6"/>
        <v>8.894907908045975E-2</v>
      </c>
      <c r="AB37" s="43">
        <f t="shared" si="7"/>
        <v>6.5427183333333347E-2</v>
      </c>
      <c r="AC37" s="42">
        <v>122.75547569999999</v>
      </c>
      <c r="AD37" s="17">
        <v>122.87444139999999</v>
      </c>
      <c r="AE37" s="39">
        <f t="shared" si="8"/>
        <v>9.6912744072397139E-4</v>
      </c>
      <c r="AF37" s="58">
        <v>14</v>
      </c>
      <c r="AG37" s="15">
        <v>14</v>
      </c>
      <c r="AH37" s="39">
        <f t="shared" si="9"/>
        <v>0</v>
      </c>
      <c r="AI37" s="42">
        <v>3.5</v>
      </c>
      <c r="AJ37" s="17">
        <v>4</v>
      </c>
      <c r="AK37" s="39">
        <f t="shared" si="10"/>
        <v>0.14285714285714279</v>
      </c>
      <c r="AL37" s="61">
        <v>2.5</v>
      </c>
      <c r="AM37" s="17">
        <v>2.5</v>
      </c>
      <c r="AN37" s="39">
        <f t="shared" si="11"/>
        <v>0</v>
      </c>
    </row>
    <row r="38" spans="1:40" x14ac:dyDescent="0.25">
      <c r="A38" s="30" t="s">
        <v>23</v>
      </c>
      <c r="B38" s="3" t="s">
        <v>59</v>
      </c>
      <c r="C38" s="3">
        <v>1011001127</v>
      </c>
      <c r="D38" s="2" t="s">
        <v>319</v>
      </c>
      <c r="E38" s="4"/>
      <c r="F38" s="2" t="s">
        <v>433</v>
      </c>
      <c r="G38" s="5" t="s">
        <v>434</v>
      </c>
      <c r="H38" s="5"/>
      <c r="I38" s="13" t="s">
        <v>438</v>
      </c>
      <c r="J38" s="6" t="s">
        <v>435</v>
      </c>
      <c r="K38" s="75" t="s">
        <v>455</v>
      </c>
      <c r="L38" s="59">
        <v>119</v>
      </c>
      <c r="M38" s="15">
        <v>148</v>
      </c>
      <c r="N38" s="23">
        <f t="shared" si="2"/>
        <v>0.24369747899159666</v>
      </c>
      <c r="O38" s="7"/>
      <c r="P38" s="7"/>
      <c r="Q38" s="15">
        <v>125</v>
      </c>
      <c r="R38" s="77">
        <v>23</v>
      </c>
      <c r="S38" s="42">
        <v>96.626686599999914</v>
      </c>
      <c r="T38" s="17">
        <v>213.61891021193557</v>
      </c>
      <c r="U38" s="23">
        <f t="shared" si="3"/>
        <v>1.2107651387886436</v>
      </c>
      <c r="V38" s="17">
        <v>175.87792899999999</v>
      </c>
      <c r="W38" s="43">
        <v>22.217103399999999</v>
      </c>
      <c r="X38" s="42">
        <f t="shared" si="4"/>
        <v>6.766574691876745E-2</v>
      </c>
      <c r="Y38" s="17">
        <f t="shared" si="1"/>
        <v>0.12028091791212588</v>
      </c>
      <c r="Z38" s="23">
        <f t="shared" si="5"/>
        <v>0.77757467240438216</v>
      </c>
      <c r="AA38" s="17">
        <f t="shared" si="6"/>
        <v>9.3801562133333322E-2</v>
      </c>
      <c r="AB38" s="43">
        <f t="shared" si="7"/>
        <v>0.10732900193236715</v>
      </c>
      <c r="AC38" s="42">
        <v>267.4418857</v>
      </c>
      <c r="AD38" s="17">
        <v>257.69090260000002</v>
      </c>
      <c r="AE38" s="39">
        <f t="shared" si="8"/>
        <v>-3.6460194238003729E-2</v>
      </c>
      <c r="AF38" s="58">
        <v>27</v>
      </c>
      <c r="AG38" s="15">
        <v>27</v>
      </c>
      <c r="AH38" s="39">
        <f t="shared" si="9"/>
        <v>0</v>
      </c>
      <c r="AI38" s="42">
        <v>5</v>
      </c>
      <c r="AJ38" s="17">
        <v>7</v>
      </c>
      <c r="AK38" s="39">
        <f t="shared" si="10"/>
        <v>0.39999999999999991</v>
      </c>
      <c r="AL38" s="61">
        <v>4</v>
      </c>
      <c r="AM38" s="17">
        <v>4</v>
      </c>
      <c r="AN38" s="39">
        <f t="shared" si="11"/>
        <v>0</v>
      </c>
    </row>
    <row r="39" spans="1:40" x14ac:dyDescent="0.25">
      <c r="A39" s="30" t="s">
        <v>23</v>
      </c>
      <c r="B39" s="3" t="s">
        <v>60</v>
      </c>
      <c r="C39" s="3">
        <v>1011000062</v>
      </c>
      <c r="D39" s="2" t="s">
        <v>320</v>
      </c>
      <c r="E39" s="4"/>
      <c r="F39" s="2" t="s">
        <v>433</v>
      </c>
      <c r="G39" s="5" t="s">
        <v>434</v>
      </c>
      <c r="H39" s="5"/>
      <c r="I39" s="13" t="s">
        <v>438</v>
      </c>
      <c r="J39" s="6" t="s">
        <v>435</v>
      </c>
      <c r="K39" s="75" t="s">
        <v>455</v>
      </c>
      <c r="L39" s="59">
        <v>83</v>
      </c>
      <c r="M39" s="15">
        <v>116</v>
      </c>
      <c r="N39" s="23">
        <f t="shared" si="2"/>
        <v>0.39759036144578319</v>
      </c>
      <c r="O39" s="7"/>
      <c r="P39" s="7"/>
      <c r="Q39" s="15">
        <v>90</v>
      </c>
      <c r="R39" s="77">
        <v>26</v>
      </c>
      <c r="S39" s="42">
        <v>38.79838869999999</v>
      </c>
      <c r="T39" s="17">
        <v>113.41600416896225</v>
      </c>
      <c r="U39" s="23">
        <f t="shared" si="3"/>
        <v>1.9232142872201874</v>
      </c>
      <c r="V39" s="17">
        <v>95.98355819999999</v>
      </c>
      <c r="W39" s="43">
        <v>11.5221778</v>
      </c>
      <c r="X39" s="42">
        <f t="shared" si="4"/>
        <v>3.8954205522088343E-2</v>
      </c>
      <c r="Y39" s="17">
        <f t="shared" si="1"/>
        <v>8.1477014489197017E-2</v>
      </c>
      <c r="Z39" s="23">
        <f t="shared" si="5"/>
        <v>1.0916102227523754</v>
      </c>
      <c r="AA39" s="17">
        <f t="shared" si="6"/>
        <v>7.109893199999999E-2</v>
      </c>
      <c r="AB39" s="43">
        <f t="shared" si="7"/>
        <v>4.9240076068376069E-2</v>
      </c>
      <c r="AC39" s="42">
        <v>161.85201499999999</v>
      </c>
      <c r="AD39" s="17">
        <v>155.46503419999999</v>
      </c>
      <c r="AE39" s="39">
        <f t="shared" si="8"/>
        <v>-3.9461855325063522E-2</v>
      </c>
      <c r="AF39" s="58">
        <v>13</v>
      </c>
      <c r="AG39" s="15">
        <v>13</v>
      </c>
      <c r="AH39" s="39">
        <f t="shared" si="9"/>
        <v>0</v>
      </c>
      <c r="AI39" s="42">
        <v>1.5</v>
      </c>
      <c r="AJ39" s="17">
        <v>2</v>
      </c>
      <c r="AK39" s="39">
        <f t="shared" si="10"/>
        <v>0.33333333333333326</v>
      </c>
      <c r="AL39" s="61">
        <v>1.8</v>
      </c>
      <c r="AM39" s="17">
        <v>1.8</v>
      </c>
      <c r="AN39" s="39">
        <f t="shared" si="11"/>
        <v>0</v>
      </c>
    </row>
    <row r="40" spans="1:40" x14ac:dyDescent="0.25">
      <c r="A40" s="30" t="s">
        <v>23</v>
      </c>
      <c r="B40" s="3" t="s">
        <v>61</v>
      </c>
      <c r="C40" s="3">
        <v>1011000742</v>
      </c>
      <c r="D40" s="2" t="s">
        <v>321</v>
      </c>
      <c r="E40" s="4"/>
      <c r="F40" s="2" t="s">
        <v>433</v>
      </c>
      <c r="G40" s="5" t="s">
        <v>434</v>
      </c>
      <c r="H40" s="5"/>
      <c r="I40" s="13" t="s">
        <v>438</v>
      </c>
      <c r="J40" s="6" t="s">
        <v>435</v>
      </c>
      <c r="K40" s="75" t="s">
        <v>455</v>
      </c>
      <c r="L40" s="59">
        <v>96</v>
      </c>
      <c r="M40" s="15">
        <v>122</v>
      </c>
      <c r="N40" s="23">
        <f t="shared" si="2"/>
        <v>0.27083333333333326</v>
      </c>
      <c r="O40" s="7"/>
      <c r="P40" s="7"/>
      <c r="Q40" s="15">
        <v>100</v>
      </c>
      <c r="R40" s="77">
        <v>22</v>
      </c>
      <c r="S40" s="42">
        <v>67.060709399999979</v>
      </c>
      <c r="T40" s="17">
        <v>129.48206253014726</v>
      </c>
      <c r="U40" s="23">
        <f t="shared" si="3"/>
        <v>0.93081856259258866</v>
      </c>
      <c r="V40" s="17">
        <v>103.38343579999994</v>
      </c>
      <c r="W40" s="43">
        <v>12.592949600000003</v>
      </c>
      <c r="X40" s="42">
        <f t="shared" si="4"/>
        <v>5.8212421354166648E-2</v>
      </c>
      <c r="Y40" s="17">
        <f t="shared" si="1"/>
        <v>8.8444031782887469E-2</v>
      </c>
      <c r="Z40" s="23">
        <f t="shared" si="5"/>
        <v>0.51933263941711894</v>
      </c>
      <c r="AA40" s="17">
        <f t="shared" si="6"/>
        <v>6.8922290533333291E-2</v>
      </c>
      <c r="AB40" s="43">
        <f t="shared" si="7"/>
        <v>6.3600755555555569E-2</v>
      </c>
      <c r="AC40" s="42">
        <v>176.65074009999998</v>
      </c>
      <c r="AD40" s="17">
        <v>161.69284270000003</v>
      </c>
      <c r="AE40" s="39">
        <f t="shared" si="8"/>
        <v>-8.4674977254736938E-2</v>
      </c>
      <c r="AF40" s="58">
        <v>14</v>
      </c>
      <c r="AG40" s="15">
        <v>14</v>
      </c>
      <c r="AH40" s="39">
        <f t="shared" si="9"/>
        <v>0</v>
      </c>
      <c r="AI40" s="42">
        <v>6.5</v>
      </c>
      <c r="AJ40" s="17">
        <v>6.5</v>
      </c>
      <c r="AK40" s="39">
        <f t="shared" si="10"/>
        <v>0</v>
      </c>
      <c r="AL40" s="61">
        <v>1.8</v>
      </c>
      <c r="AM40" s="17">
        <v>1.8</v>
      </c>
      <c r="AN40" s="39">
        <f t="shared" si="11"/>
        <v>0</v>
      </c>
    </row>
    <row r="41" spans="1:40" x14ac:dyDescent="0.25">
      <c r="A41" s="30" t="s">
        <v>23</v>
      </c>
      <c r="B41" s="3" t="s">
        <v>62</v>
      </c>
      <c r="C41" s="3">
        <v>1011000446</v>
      </c>
      <c r="D41" s="2" t="s">
        <v>322</v>
      </c>
      <c r="E41" s="4"/>
      <c r="F41" s="2" t="s">
        <v>433</v>
      </c>
      <c r="G41" s="5" t="s">
        <v>434</v>
      </c>
      <c r="H41" s="5"/>
      <c r="I41" s="13" t="s">
        <v>438</v>
      </c>
      <c r="J41" s="6" t="s">
        <v>435</v>
      </c>
      <c r="K41" s="75" t="s">
        <v>455</v>
      </c>
      <c r="L41" s="59">
        <v>96</v>
      </c>
      <c r="M41" s="15">
        <v>110</v>
      </c>
      <c r="N41" s="23">
        <f t="shared" si="2"/>
        <v>0.14583333333333326</v>
      </c>
      <c r="O41" s="7"/>
      <c r="P41" s="7"/>
      <c r="Q41" s="15">
        <v>99</v>
      </c>
      <c r="R41" s="77">
        <v>11</v>
      </c>
      <c r="S41" s="42">
        <v>55.782040199999962</v>
      </c>
      <c r="T41" s="17">
        <v>157.89996032755096</v>
      </c>
      <c r="U41" s="23">
        <f t="shared" si="3"/>
        <v>1.8306594696325047</v>
      </c>
      <c r="V41" s="17">
        <v>133.85474420000006</v>
      </c>
      <c r="W41" s="43">
        <v>9.5085607999999997</v>
      </c>
      <c r="X41" s="42">
        <f t="shared" si="4"/>
        <v>4.8421909895833302E-2</v>
      </c>
      <c r="Y41" s="17">
        <f t="shared" si="1"/>
        <v>0.11962118206632648</v>
      </c>
      <c r="Z41" s="23">
        <f t="shared" si="5"/>
        <v>1.4703937189520042</v>
      </c>
      <c r="AA41" s="17">
        <f t="shared" si="6"/>
        <v>9.0137874882154911E-2</v>
      </c>
      <c r="AB41" s="43">
        <f t="shared" si="7"/>
        <v>9.6046068686868685E-2</v>
      </c>
      <c r="AC41" s="42">
        <v>160.20585600000001</v>
      </c>
      <c r="AD41" s="17">
        <v>162.97672209999999</v>
      </c>
      <c r="AE41" s="39">
        <f t="shared" si="8"/>
        <v>1.7295660528164225E-2</v>
      </c>
      <c r="AF41" s="58">
        <v>12</v>
      </c>
      <c r="AG41" s="15">
        <v>15</v>
      </c>
      <c r="AH41" s="39">
        <f t="shared" si="9"/>
        <v>0.25</v>
      </c>
      <c r="AI41" s="42">
        <v>4.5</v>
      </c>
      <c r="AJ41" s="17">
        <v>4.5</v>
      </c>
      <c r="AK41" s="39">
        <f t="shared" si="10"/>
        <v>0</v>
      </c>
      <c r="AL41" s="61">
        <v>0.9</v>
      </c>
      <c r="AM41" s="17">
        <v>2</v>
      </c>
      <c r="AN41" s="39">
        <f t="shared" si="11"/>
        <v>1.2222222222222223</v>
      </c>
    </row>
    <row r="42" spans="1:40" x14ac:dyDescent="0.25">
      <c r="A42" s="30" t="s">
        <v>23</v>
      </c>
      <c r="B42" s="3" t="s">
        <v>63</v>
      </c>
      <c r="C42" s="3">
        <v>1011000714</v>
      </c>
      <c r="D42" s="2" t="s">
        <v>322</v>
      </c>
      <c r="E42" s="4"/>
      <c r="F42" s="2" t="s">
        <v>433</v>
      </c>
      <c r="G42" s="5" t="s">
        <v>434</v>
      </c>
      <c r="H42" s="5"/>
      <c r="I42" s="13" t="s">
        <v>438</v>
      </c>
      <c r="J42" s="6" t="s">
        <v>435</v>
      </c>
      <c r="K42" s="75" t="s">
        <v>455</v>
      </c>
      <c r="L42" s="59">
        <v>102</v>
      </c>
      <c r="M42" s="15">
        <v>117</v>
      </c>
      <c r="N42" s="23">
        <f t="shared" si="2"/>
        <v>0.14705882352941169</v>
      </c>
      <c r="O42" s="7"/>
      <c r="P42" s="7"/>
      <c r="Q42" s="15">
        <v>103</v>
      </c>
      <c r="R42" s="77">
        <v>14</v>
      </c>
      <c r="S42" s="42">
        <v>44.662537799999981</v>
      </c>
      <c r="T42" s="17">
        <v>105.46668183415049</v>
      </c>
      <c r="U42" s="23">
        <f t="shared" si="3"/>
        <v>1.3614126520627439</v>
      </c>
      <c r="V42" s="17">
        <v>88.602889599999969</v>
      </c>
      <c r="W42" s="43">
        <v>5.9064020000000008</v>
      </c>
      <c r="X42" s="42">
        <f t="shared" si="4"/>
        <v>3.6489001470588221E-2</v>
      </c>
      <c r="Y42" s="17">
        <f t="shared" si="1"/>
        <v>7.5118719255092947E-2</v>
      </c>
      <c r="Z42" s="23">
        <f t="shared" si="5"/>
        <v>1.058667440259828</v>
      </c>
      <c r="AA42" s="17">
        <f t="shared" si="6"/>
        <v>5.7348148608414216E-2</v>
      </c>
      <c r="AB42" s="43">
        <f t="shared" si="7"/>
        <v>4.6876206349206355E-2</v>
      </c>
      <c r="AC42" s="42">
        <v>175.71630180000002</v>
      </c>
      <c r="AD42" s="17">
        <v>177.6320068</v>
      </c>
      <c r="AE42" s="39">
        <f t="shared" si="8"/>
        <v>1.0902261090040666E-2</v>
      </c>
      <c r="AF42" s="58">
        <v>15</v>
      </c>
      <c r="AG42" s="15">
        <v>15</v>
      </c>
      <c r="AH42" s="39">
        <f t="shared" si="9"/>
        <v>0</v>
      </c>
      <c r="AI42" s="42">
        <v>3.5</v>
      </c>
      <c r="AJ42" s="17">
        <v>4.5</v>
      </c>
      <c r="AK42" s="39">
        <f t="shared" si="10"/>
        <v>0.28571428571428581</v>
      </c>
      <c r="AL42" s="61">
        <v>2.2000000000000002</v>
      </c>
      <c r="AM42" s="17">
        <v>2.2000000000000002</v>
      </c>
      <c r="AN42" s="39">
        <f t="shared" si="11"/>
        <v>0</v>
      </c>
    </row>
    <row r="43" spans="1:40" x14ac:dyDescent="0.25">
      <c r="A43" s="30" t="s">
        <v>23</v>
      </c>
      <c r="B43" s="3" t="s">
        <v>64</v>
      </c>
      <c r="C43" s="3">
        <v>1011000706</v>
      </c>
      <c r="D43" s="2" t="s">
        <v>323</v>
      </c>
      <c r="E43" s="4"/>
      <c r="F43" s="2" t="s">
        <v>433</v>
      </c>
      <c r="G43" s="5" t="s">
        <v>434</v>
      </c>
      <c r="H43" s="5"/>
      <c r="I43" s="13" t="s">
        <v>438</v>
      </c>
      <c r="J43" s="6" t="s">
        <v>435</v>
      </c>
      <c r="K43" s="75" t="s">
        <v>455</v>
      </c>
      <c r="L43" s="59">
        <v>143</v>
      </c>
      <c r="M43" s="15">
        <v>170</v>
      </c>
      <c r="N43" s="23">
        <f t="shared" si="2"/>
        <v>0.18881118881118875</v>
      </c>
      <c r="O43" s="7"/>
      <c r="P43" s="7"/>
      <c r="Q43" s="15">
        <v>154</v>
      </c>
      <c r="R43" s="77">
        <v>16</v>
      </c>
      <c r="S43" s="42">
        <v>84.570082899999917</v>
      </c>
      <c r="T43" s="17">
        <v>268.70212332889656</v>
      </c>
      <c r="U43" s="23">
        <f t="shared" si="3"/>
        <v>2.1772716085264334</v>
      </c>
      <c r="V43" s="17">
        <v>232.78644779999991</v>
      </c>
      <c r="W43" s="43">
        <v>11.4687202</v>
      </c>
      <c r="X43" s="42">
        <f t="shared" si="4"/>
        <v>4.9283265093240047E-2</v>
      </c>
      <c r="Y43" s="17">
        <f t="shared" si="1"/>
        <v>0.13171672712200813</v>
      </c>
      <c r="Z43" s="23">
        <f t="shared" si="5"/>
        <v>1.6726461177604706</v>
      </c>
      <c r="AA43" s="17">
        <f t="shared" si="6"/>
        <v>0.100773354025974</v>
      </c>
      <c r="AB43" s="43">
        <f t="shared" si="7"/>
        <v>7.9643890277777782E-2</v>
      </c>
      <c r="AC43" s="42">
        <v>253.21213160000002</v>
      </c>
      <c r="AD43" s="17">
        <v>229.71458419999999</v>
      </c>
      <c r="AE43" s="39">
        <f t="shared" si="8"/>
        <v>-9.2797873670283582E-2</v>
      </c>
      <c r="AF43" s="58">
        <v>14</v>
      </c>
      <c r="AG43" s="15">
        <v>15</v>
      </c>
      <c r="AH43" s="39">
        <f t="shared" si="9"/>
        <v>7.1428571428571397E-2</v>
      </c>
      <c r="AI43" s="42">
        <v>3.5</v>
      </c>
      <c r="AJ43" s="17">
        <v>4.5</v>
      </c>
      <c r="AK43" s="39">
        <f t="shared" si="10"/>
        <v>0.28571428571428581</v>
      </c>
      <c r="AL43" s="61">
        <v>1</v>
      </c>
      <c r="AM43" s="17">
        <v>2</v>
      </c>
      <c r="AN43" s="39">
        <f t="shared" si="11"/>
        <v>1</v>
      </c>
    </row>
    <row r="44" spans="1:40" x14ac:dyDescent="0.25">
      <c r="A44" s="30" t="s">
        <v>23</v>
      </c>
      <c r="B44" s="3" t="s">
        <v>65</v>
      </c>
      <c r="C44" s="3">
        <v>1011001101</v>
      </c>
      <c r="D44" s="2" t="s">
        <v>324</v>
      </c>
      <c r="E44" s="4"/>
      <c r="F44" s="2" t="s">
        <v>433</v>
      </c>
      <c r="G44" s="5" t="s">
        <v>434</v>
      </c>
      <c r="H44" s="5"/>
      <c r="I44" s="13" t="s">
        <v>438</v>
      </c>
      <c r="J44" s="6" t="s">
        <v>435</v>
      </c>
      <c r="K44" s="75" t="s">
        <v>455</v>
      </c>
      <c r="L44" s="59">
        <v>99</v>
      </c>
      <c r="M44" s="15">
        <v>124</v>
      </c>
      <c r="N44" s="23">
        <f t="shared" si="2"/>
        <v>0.2525252525252526</v>
      </c>
      <c r="O44" s="7"/>
      <c r="P44" s="7"/>
      <c r="Q44" s="15">
        <v>100</v>
      </c>
      <c r="R44" s="77">
        <v>24</v>
      </c>
      <c r="S44" s="42">
        <v>64.987059899999949</v>
      </c>
      <c r="T44" s="17">
        <v>201.7743119827978</v>
      </c>
      <c r="U44" s="23">
        <f t="shared" si="3"/>
        <v>2.1048382907809922</v>
      </c>
      <c r="V44" s="17">
        <v>157.31807119999991</v>
      </c>
      <c r="W44" s="43">
        <v>18.355236400000003</v>
      </c>
      <c r="X44" s="42">
        <f t="shared" si="4"/>
        <v>5.4702912373737332E-2</v>
      </c>
      <c r="Y44" s="17">
        <f t="shared" si="1"/>
        <v>0.13560101611747163</v>
      </c>
      <c r="Z44" s="23">
        <f t="shared" si="5"/>
        <v>1.4788628289299854</v>
      </c>
      <c r="AA44" s="17">
        <f t="shared" si="6"/>
        <v>0.10487871413333326</v>
      </c>
      <c r="AB44" s="43">
        <f t="shared" si="7"/>
        <v>8.4977946296296306E-2</v>
      </c>
      <c r="AC44" s="42">
        <v>187.65163379999998</v>
      </c>
      <c r="AD44" s="17">
        <v>178.75061339999999</v>
      </c>
      <c r="AE44" s="39">
        <f t="shared" si="8"/>
        <v>-4.7433748482503146E-2</v>
      </c>
      <c r="AF44" s="58">
        <v>14</v>
      </c>
      <c r="AG44" s="15">
        <v>15</v>
      </c>
      <c r="AH44" s="39">
        <f t="shared" si="9"/>
        <v>7.1428571428571397E-2</v>
      </c>
      <c r="AI44" s="42">
        <v>3</v>
      </c>
      <c r="AJ44" s="17">
        <v>3.5</v>
      </c>
      <c r="AK44" s="39">
        <f t="shared" si="10"/>
        <v>0.16666666666666674</v>
      </c>
      <c r="AL44" s="61">
        <v>1</v>
      </c>
      <c r="AM44" s="17">
        <v>2</v>
      </c>
      <c r="AN44" s="39">
        <f t="shared" si="11"/>
        <v>1</v>
      </c>
    </row>
    <row r="45" spans="1:40" x14ac:dyDescent="0.25">
      <c r="A45" s="30" t="s">
        <v>23</v>
      </c>
      <c r="B45" s="3" t="s">
        <v>66</v>
      </c>
      <c r="C45" s="3">
        <v>1011000260</v>
      </c>
      <c r="D45" s="2" t="s">
        <v>325</v>
      </c>
      <c r="E45" s="4"/>
      <c r="F45" s="2" t="s">
        <v>433</v>
      </c>
      <c r="G45" s="5" t="s">
        <v>434</v>
      </c>
      <c r="H45" s="5"/>
      <c r="I45" s="13" t="s">
        <v>438</v>
      </c>
      <c r="J45" s="6" t="s">
        <v>435</v>
      </c>
      <c r="K45" s="75" t="s">
        <v>456</v>
      </c>
      <c r="L45" s="59">
        <v>58</v>
      </c>
      <c r="M45" s="15">
        <v>79</v>
      </c>
      <c r="N45" s="23">
        <f t="shared" si="2"/>
        <v>0.36206896551724133</v>
      </c>
      <c r="O45" s="7"/>
      <c r="P45" s="7"/>
      <c r="Q45" s="15">
        <v>58</v>
      </c>
      <c r="R45" s="77">
        <v>21</v>
      </c>
      <c r="S45" s="42">
        <v>16.895444900000008</v>
      </c>
      <c r="T45" s="17">
        <v>58.463967358420298</v>
      </c>
      <c r="U45" s="23">
        <f t="shared" si="3"/>
        <v>2.4603390265514862</v>
      </c>
      <c r="V45" s="17">
        <v>50.079013600000025</v>
      </c>
      <c r="W45" s="43">
        <v>12.303693000000003</v>
      </c>
      <c r="X45" s="42">
        <f t="shared" si="4"/>
        <v>2.4275064511494263E-2</v>
      </c>
      <c r="Y45" s="17">
        <f t="shared" si="1"/>
        <v>6.167085164390327E-2</v>
      </c>
      <c r="Z45" s="23">
        <f t="shared" si="5"/>
        <v>1.5405020701264078</v>
      </c>
      <c r="AA45" s="17">
        <f t="shared" si="6"/>
        <v>5.756208459770118E-2</v>
      </c>
      <c r="AB45" s="43">
        <f t="shared" si="7"/>
        <v>6.5098904761904774E-2</v>
      </c>
      <c r="AC45" s="42">
        <v>96.558395399999995</v>
      </c>
      <c r="AD45" s="17">
        <v>94.491080099999991</v>
      </c>
      <c r="AE45" s="39">
        <f t="shared" si="8"/>
        <v>-2.1410000564280329E-2</v>
      </c>
      <c r="AF45" s="58">
        <v>10</v>
      </c>
      <c r="AG45" s="15">
        <v>10</v>
      </c>
      <c r="AH45" s="39">
        <f t="shared" si="9"/>
        <v>0</v>
      </c>
      <c r="AI45" s="42">
        <v>1.5</v>
      </c>
      <c r="AJ45" s="17">
        <v>2</v>
      </c>
      <c r="AK45" s="39">
        <f t="shared" si="10"/>
        <v>0.33333333333333326</v>
      </c>
      <c r="AL45" s="61">
        <v>1.5</v>
      </c>
      <c r="AM45" s="17">
        <v>1.5</v>
      </c>
      <c r="AN45" s="39">
        <f t="shared" si="11"/>
        <v>0</v>
      </c>
    </row>
    <row r="46" spans="1:40" x14ac:dyDescent="0.25">
      <c r="A46" s="30" t="s">
        <v>23</v>
      </c>
      <c r="B46" s="3" t="s">
        <v>67</v>
      </c>
      <c r="C46" s="3">
        <v>1011000137</v>
      </c>
      <c r="D46" s="2" t="s">
        <v>23</v>
      </c>
      <c r="E46" s="4"/>
      <c r="F46" s="2" t="s">
        <v>436</v>
      </c>
      <c r="G46" s="5" t="s">
        <v>434</v>
      </c>
      <c r="H46" s="5"/>
      <c r="I46" s="5"/>
      <c r="J46" s="6" t="s">
        <v>435</v>
      </c>
      <c r="K46" s="75" t="s">
        <v>458</v>
      </c>
      <c r="L46" s="59">
        <v>0</v>
      </c>
      <c r="M46" s="15">
        <v>0</v>
      </c>
      <c r="N46" s="23">
        <f t="shared" si="2"/>
        <v>0</v>
      </c>
      <c r="O46" s="7"/>
      <c r="P46" s="7"/>
      <c r="Q46" s="15">
        <v>0</v>
      </c>
      <c r="R46" s="77">
        <v>0</v>
      </c>
      <c r="S46" s="42">
        <v>0</v>
      </c>
      <c r="T46" s="17">
        <v>0</v>
      </c>
      <c r="U46" s="23">
        <f t="shared" si="3"/>
        <v>0</v>
      </c>
      <c r="V46" s="17">
        <v>0</v>
      </c>
      <c r="W46" s="43">
        <v>0</v>
      </c>
      <c r="X46" s="42">
        <f t="shared" si="4"/>
        <v>0</v>
      </c>
      <c r="Y46" s="17">
        <f t="shared" si="1"/>
        <v>0</v>
      </c>
      <c r="Z46" s="23">
        <f t="shared" si="5"/>
        <v>0</v>
      </c>
      <c r="AA46" s="17">
        <f t="shared" si="6"/>
        <v>0</v>
      </c>
      <c r="AB46" s="43">
        <f t="shared" si="7"/>
        <v>0</v>
      </c>
      <c r="AC46" s="42">
        <v>5.48</v>
      </c>
      <c r="AD46" s="17">
        <v>15.141072400000002</v>
      </c>
      <c r="AE46" s="39">
        <f t="shared" si="8"/>
        <v>1.7629694160583944</v>
      </c>
      <c r="AF46" s="58">
        <v>0</v>
      </c>
      <c r="AG46" s="15">
        <v>0</v>
      </c>
      <c r="AH46" s="39">
        <f t="shared" si="9"/>
        <v>0</v>
      </c>
      <c r="AI46" s="42">
        <v>0</v>
      </c>
      <c r="AJ46" s="17">
        <v>0</v>
      </c>
      <c r="AK46" s="39">
        <f t="shared" si="10"/>
        <v>0</v>
      </c>
      <c r="AL46" s="61">
        <v>0</v>
      </c>
      <c r="AM46" s="17">
        <v>0</v>
      </c>
      <c r="AN46" s="39">
        <f t="shared" si="11"/>
        <v>0</v>
      </c>
    </row>
    <row r="47" spans="1:40" x14ac:dyDescent="0.25">
      <c r="A47" s="30" t="s">
        <v>23</v>
      </c>
      <c r="B47" s="3" t="s">
        <v>68</v>
      </c>
      <c r="C47" s="3">
        <v>1011000138</v>
      </c>
      <c r="D47" s="2" t="s">
        <v>23</v>
      </c>
      <c r="E47" s="4"/>
      <c r="F47" s="2" t="s">
        <v>436</v>
      </c>
      <c r="G47" s="5" t="s">
        <v>434</v>
      </c>
      <c r="H47" s="5"/>
      <c r="I47" s="5"/>
      <c r="J47" s="6" t="s">
        <v>435</v>
      </c>
      <c r="K47" s="75" t="s">
        <v>458</v>
      </c>
      <c r="L47" s="59">
        <v>0</v>
      </c>
      <c r="M47" s="15">
        <v>0</v>
      </c>
      <c r="N47" s="23">
        <f t="shared" si="2"/>
        <v>0</v>
      </c>
      <c r="O47" s="7"/>
      <c r="P47" s="7"/>
      <c r="Q47" s="15">
        <v>0</v>
      </c>
      <c r="R47" s="77">
        <v>0</v>
      </c>
      <c r="S47" s="42">
        <v>0</v>
      </c>
      <c r="T47" s="17">
        <v>0</v>
      </c>
      <c r="U47" s="23">
        <f t="shared" si="3"/>
        <v>0</v>
      </c>
      <c r="V47" s="17">
        <v>0</v>
      </c>
      <c r="W47" s="43">
        <v>0</v>
      </c>
      <c r="X47" s="42">
        <f t="shared" si="4"/>
        <v>0</v>
      </c>
      <c r="Y47" s="17">
        <f t="shared" si="1"/>
        <v>0</v>
      </c>
      <c r="Z47" s="23">
        <f t="shared" si="5"/>
        <v>0</v>
      </c>
      <c r="AA47" s="17">
        <f t="shared" si="6"/>
        <v>0</v>
      </c>
      <c r="AB47" s="43">
        <f t="shared" si="7"/>
        <v>0</v>
      </c>
      <c r="AC47" s="42">
        <v>2.8200000000000003</v>
      </c>
      <c r="AD47" s="17">
        <v>26.094035399999999</v>
      </c>
      <c r="AE47" s="39">
        <f t="shared" si="8"/>
        <v>8.2532040425531896</v>
      </c>
      <c r="AF47" s="58">
        <v>0</v>
      </c>
      <c r="AG47" s="15">
        <v>0</v>
      </c>
      <c r="AH47" s="39">
        <f t="shared" si="9"/>
        <v>0</v>
      </c>
      <c r="AI47" s="42">
        <v>0</v>
      </c>
      <c r="AJ47" s="17">
        <v>0</v>
      </c>
      <c r="AK47" s="39">
        <f t="shared" si="10"/>
        <v>0</v>
      </c>
      <c r="AL47" s="61">
        <v>0</v>
      </c>
      <c r="AM47" s="17">
        <v>0</v>
      </c>
      <c r="AN47" s="39">
        <f t="shared" si="11"/>
        <v>0</v>
      </c>
    </row>
    <row r="48" spans="1:40" x14ac:dyDescent="0.25">
      <c r="A48" s="30" t="s">
        <v>23</v>
      </c>
      <c r="B48" s="3" t="s">
        <v>69</v>
      </c>
      <c r="C48" s="3">
        <v>1011000521</v>
      </c>
      <c r="D48" s="2" t="s">
        <v>23</v>
      </c>
      <c r="E48" s="4"/>
      <c r="F48" s="2" t="s">
        <v>436</v>
      </c>
      <c r="G48" s="5" t="s">
        <v>434</v>
      </c>
      <c r="H48" s="5"/>
      <c r="I48" s="5"/>
      <c r="J48" s="6" t="s">
        <v>435</v>
      </c>
      <c r="K48" s="75" t="s">
        <v>458</v>
      </c>
      <c r="L48" s="59">
        <v>0</v>
      </c>
      <c r="M48" s="15">
        <v>0</v>
      </c>
      <c r="N48" s="23">
        <f t="shared" si="2"/>
        <v>0</v>
      </c>
      <c r="O48" s="7"/>
      <c r="P48" s="7"/>
      <c r="Q48" s="15">
        <v>0</v>
      </c>
      <c r="R48" s="77">
        <v>0</v>
      </c>
      <c r="S48" s="42">
        <v>0</v>
      </c>
      <c r="T48" s="17">
        <v>0</v>
      </c>
      <c r="U48" s="23">
        <f t="shared" si="3"/>
        <v>0</v>
      </c>
      <c r="V48" s="17">
        <v>0</v>
      </c>
      <c r="W48" s="43">
        <v>0</v>
      </c>
      <c r="X48" s="42">
        <f t="shared" si="4"/>
        <v>0</v>
      </c>
      <c r="Y48" s="17">
        <f t="shared" si="1"/>
        <v>0</v>
      </c>
      <c r="Z48" s="23">
        <f t="shared" si="5"/>
        <v>0</v>
      </c>
      <c r="AA48" s="17">
        <f t="shared" si="6"/>
        <v>0</v>
      </c>
      <c r="AB48" s="43">
        <f t="shared" si="7"/>
        <v>0</v>
      </c>
      <c r="AC48" s="42">
        <v>1.9300000000000002</v>
      </c>
      <c r="AD48" s="17">
        <v>10.404858999999998</v>
      </c>
      <c r="AE48" s="39">
        <f t="shared" si="8"/>
        <v>4.3911186528497392</v>
      </c>
      <c r="AF48" s="58">
        <v>0</v>
      </c>
      <c r="AG48" s="15">
        <v>0</v>
      </c>
      <c r="AH48" s="39">
        <f t="shared" si="9"/>
        <v>0</v>
      </c>
      <c r="AI48" s="42">
        <v>0</v>
      </c>
      <c r="AJ48" s="17">
        <v>0</v>
      </c>
      <c r="AK48" s="39">
        <f t="shared" si="10"/>
        <v>0</v>
      </c>
      <c r="AL48" s="61">
        <v>0</v>
      </c>
      <c r="AM48" s="17">
        <v>0</v>
      </c>
      <c r="AN48" s="39">
        <f t="shared" si="11"/>
        <v>0</v>
      </c>
    </row>
    <row r="49" spans="1:40" x14ac:dyDescent="0.25">
      <c r="A49" s="30" t="s">
        <v>23</v>
      </c>
      <c r="B49" s="3" t="s">
        <v>70</v>
      </c>
      <c r="C49" s="3">
        <v>1011000578</v>
      </c>
      <c r="D49" s="2" t="s">
        <v>23</v>
      </c>
      <c r="E49" s="4"/>
      <c r="F49" s="2" t="s">
        <v>458</v>
      </c>
      <c r="G49" s="5" t="s">
        <v>437</v>
      </c>
      <c r="H49" s="5"/>
      <c r="I49" s="5"/>
      <c r="J49" s="6" t="s">
        <v>435</v>
      </c>
      <c r="K49" s="75" t="s">
        <v>458</v>
      </c>
      <c r="L49" s="59">
        <v>0</v>
      </c>
      <c r="M49" s="15">
        <v>0</v>
      </c>
      <c r="N49" s="23">
        <f t="shared" si="2"/>
        <v>0</v>
      </c>
      <c r="O49" s="7"/>
      <c r="P49" s="7"/>
      <c r="Q49" s="15">
        <v>0</v>
      </c>
      <c r="R49" s="77">
        <v>0</v>
      </c>
      <c r="S49" s="42">
        <v>0</v>
      </c>
      <c r="T49" s="17">
        <v>0</v>
      </c>
      <c r="U49" s="23">
        <f t="shared" si="3"/>
        <v>0</v>
      </c>
      <c r="V49" s="17">
        <v>0</v>
      </c>
      <c r="W49" s="43">
        <v>0</v>
      </c>
      <c r="X49" s="42">
        <f t="shared" si="4"/>
        <v>0</v>
      </c>
      <c r="Y49" s="17">
        <f t="shared" si="1"/>
        <v>0</v>
      </c>
      <c r="Z49" s="23">
        <f t="shared" si="5"/>
        <v>0</v>
      </c>
      <c r="AA49" s="17">
        <f t="shared" si="6"/>
        <v>0</v>
      </c>
      <c r="AB49" s="43">
        <f t="shared" si="7"/>
        <v>0</v>
      </c>
      <c r="AC49" s="42">
        <v>3.2</v>
      </c>
      <c r="AD49" s="17">
        <v>3.3330522000000005</v>
      </c>
      <c r="AE49" s="39">
        <f t="shared" si="8"/>
        <v>4.1578812500000062E-2</v>
      </c>
      <c r="AF49" s="58">
        <v>0</v>
      </c>
      <c r="AG49" s="15">
        <v>0</v>
      </c>
      <c r="AH49" s="39">
        <f t="shared" si="9"/>
        <v>0</v>
      </c>
      <c r="AI49" s="42">
        <v>0</v>
      </c>
      <c r="AJ49" s="17">
        <v>0</v>
      </c>
      <c r="AK49" s="39">
        <f t="shared" si="10"/>
        <v>0</v>
      </c>
      <c r="AL49" s="61">
        <v>0</v>
      </c>
      <c r="AM49" s="17">
        <v>0</v>
      </c>
      <c r="AN49" s="39">
        <f t="shared" si="11"/>
        <v>0</v>
      </c>
    </row>
    <row r="50" spans="1:40" x14ac:dyDescent="0.25">
      <c r="A50" s="30" t="s">
        <v>23</v>
      </c>
      <c r="B50" s="3" t="s">
        <v>71</v>
      </c>
      <c r="C50" s="3">
        <v>1011001011</v>
      </c>
      <c r="D50" s="2" t="s">
        <v>23</v>
      </c>
      <c r="E50" s="4"/>
      <c r="F50" s="2" t="s">
        <v>436</v>
      </c>
      <c r="G50" s="5" t="s">
        <v>434</v>
      </c>
      <c r="H50" s="5"/>
      <c r="I50" s="5"/>
      <c r="J50" s="6" t="s">
        <v>435</v>
      </c>
      <c r="K50" s="75" t="s">
        <v>458</v>
      </c>
      <c r="L50" s="59">
        <v>0</v>
      </c>
      <c r="M50" s="15">
        <v>0</v>
      </c>
      <c r="N50" s="23">
        <f t="shared" si="2"/>
        <v>0</v>
      </c>
      <c r="O50" s="7"/>
      <c r="P50" s="7"/>
      <c r="Q50" s="15">
        <v>0</v>
      </c>
      <c r="R50" s="77">
        <v>0</v>
      </c>
      <c r="S50" s="42">
        <v>0</v>
      </c>
      <c r="T50" s="17">
        <v>0</v>
      </c>
      <c r="U50" s="23">
        <f t="shared" si="3"/>
        <v>0</v>
      </c>
      <c r="V50" s="17">
        <v>0</v>
      </c>
      <c r="W50" s="43">
        <v>0</v>
      </c>
      <c r="X50" s="42">
        <f t="shared" si="4"/>
        <v>0</v>
      </c>
      <c r="Y50" s="17">
        <f t="shared" si="1"/>
        <v>0</v>
      </c>
      <c r="Z50" s="23">
        <f t="shared" si="5"/>
        <v>0</v>
      </c>
      <c r="AA50" s="17">
        <f t="shared" si="6"/>
        <v>0</v>
      </c>
      <c r="AB50" s="43">
        <f t="shared" si="7"/>
        <v>0</v>
      </c>
      <c r="AC50" s="42">
        <v>0.08</v>
      </c>
      <c r="AD50" s="17">
        <v>1.2216958999999998</v>
      </c>
      <c r="AE50" s="39">
        <f t="shared" si="8"/>
        <v>14.271198749999998</v>
      </c>
      <c r="AF50" s="58">
        <v>0</v>
      </c>
      <c r="AG50" s="15">
        <v>0</v>
      </c>
      <c r="AH50" s="39">
        <f t="shared" si="9"/>
        <v>0</v>
      </c>
      <c r="AI50" s="42">
        <v>0</v>
      </c>
      <c r="AJ50" s="17">
        <v>0</v>
      </c>
      <c r="AK50" s="39">
        <f t="shared" si="10"/>
        <v>0</v>
      </c>
      <c r="AL50" s="61">
        <v>0</v>
      </c>
      <c r="AM50" s="17">
        <v>0</v>
      </c>
      <c r="AN50" s="39">
        <f t="shared" si="11"/>
        <v>0</v>
      </c>
    </row>
    <row r="51" spans="1:40" x14ac:dyDescent="0.25">
      <c r="A51" s="30" t="s">
        <v>23</v>
      </c>
      <c r="B51" s="3" t="s">
        <v>72</v>
      </c>
      <c r="C51" s="3">
        <v>1011001024</v>
      </c>
      <c r="D51" s="2" t="s">
        <v>23</v>
      </c>
      <c r="E51" s="4"/>
      <c r="F51" s="2" t="s">
        <v>436</v>
      </c>
      <c r="G51" s="5" t="s">
        <v>434</v>
      </c>
      <c r="H51" s="5"/>
      <c r="I51" s="5"/>
      <c r="J51" s="6" t="s">
        <v>435</v>
      </c>
      <c r="K51" s="75" t="s">
        <v>458</v>
      </c>
      <c r="L51" s="59">
        <v>0</v>
      </c>
      <c r="M51" s="15">
        <v>0</v>
      </c>
      <c r="N51" s="23">
        <f t="shared" si="2"/>
        <v>0</v>
      </c>
      <c r="O51" s="7"/>
      <c r="P51" s="7"/>
      <c r="Q51" s="15">
        <v>0</v>
      </c>
      <c r="R51" s="77">
        <v>0</v>
      </c>
      <c r="S51" s="42">
        <v>0</v>
      </c>
      <c r="T51" s="17">
        <v>0</v>
      </c>
      <c r="U51" s="23">
        <f t="shared" si="3"/>
        <v>0</v>
      </c>
      <c r="V51" s="17">
        <v>0</v>
      </c>
      <c r="W51" s="43">
        <v>0</v>
      </c>
      <c r="X51" s="42">
        <f t="shared" si="4"/>
        <v>0</v>
      </c>
      <c r="Y51" s="17">
        <f t="shared" si="1"/>
        <v>0</v>
      </c>
      <c r="Z51" s="23">
        <f t="shared" si="5"/>
        <v>0</v>
      </c>
      <c r="AA51" s="17">
        <f t="shared" si="6"/>
        <v>0</v>
      </c>
      <c r="AB51" s="43">
        <f t="shared" si="7"/>
        <v>0</v>
      </c>
      <c r="AC51" s="42">
        <v>1</v>
      </c>
      <c r="AD51" s="17">
        <v>7.3707097999999993</v>
      </c>
      <c r="AE51" s="39">
        <f t="shared" si="8"/>
        <v>6.3707097999999993</v>
      </c>
      <c r="AF51" s="58">
        <v>0</v>
      </c>
      <c r="AG51" s="15">
        <v>0</v>
      </c>
      <c r="AH51" s="39">
        <f t="shared" si="9"/>
        <v>0</v>
      </c>
      <c r="AI51" s="42">
        <v>0</v>
      </c>
      <c r="AJ51" s="17">
        <v>0</v>
      </c>
      <c r="AK51" s="39">
        <f t="shared" si="10"/>
        <v>0</v>
      </c>
      <c r="AL51" s="61">
        <v>0</v>
      </c>
      <c r="AM51" s="17">
        <v>0</v>
      </c>
      <c r="AN51" s="39">
        <f t="shared" si="11"/>
        <v>0</v>
      </c>
    </row>
    <row r="52" spans="1:40" x14ac:dyDescent="0.25">
      <c r="A52" s="30" t="s">
        <v>23</v>
      </c>
      <c r="B52" s="3" t="s">
        <v>73</v>
      </c>
      <c r="C52" s="3">
        <v>1011001119</v>
      </c>
      <c r="D52" s="2" t="s">
        <v>23</v>
      </c>
      <c r="E52" s="4"/>
      <c r="F52" s="2" t="s">
        <v>436</v>
      </c>
      <c r="G52" s="5" t="s">
        <v>434</v>
      </c>
      <c r="H52" s="5"/>
      <c r="I52" s="5"/>
      <c r="J52" s="6" t="s">
        <v>435</v>
      </c>
      <c r="K52" s="75" t="s">
        <v>458</v>
      </c>
      <c r="L52" s="59">
        <v>0</v>
      </c>
      <c r="M52" s="15">
        <v>0</v>
      </c>
      <c r="N52" s="23">
        <f t="shared" si="2"/>
        <v>0</v>
      </c>
      <c r="O52" s="7"/>
      <c r="P52" s="7"/>
      <c r="Q52" s="15">
        <v>0</v>
      </c>
      <c r="R52" s="77">
        <v>0</v>
      </c>
      <c r="S52" s="42">
        <v>0</v>
      </c>
      <c r="T52" s="17">
        <v>0</v>
      </c>
      <c r="U52" s="23">
        <f t="shared" si="3"/>
        <v>0</v>
      </c>
      <c r="V52" s="17">
        <v>0</v>
      </c>
      <c r="W52" s="43">
        <v>0</v>
      </c>
      <c r="X52" s="42">
        <f t="shared" si="4"/>
        <v>0</v>
      </c>
      <c r="Y52" s="17">
        <f t="shared" si="1"/>
        <v>0</v>
      </c>
      <c r="Z52" s="23">
        <f t="shared" si="5"/>
        <v>0</v>
      </c>
      <c r="AA52" s="17">
        <f t="shared" si="6"/>
        <v>0</v>
      </c>
      <c r="AB52" s="43">
        <f t="shared" si="7"/>
        <v>0</v>
      </c>
      <c r="AC52" s="42">
        <v>8.870000000000001</v>
      </c>
      <c r="AD52" s="17">
        <v>38.659268000000004</v>
      </c>
      <c r="AE52" s="39">
        <f t="shared" si="8"/>
        <v>3.3584293122886137</v>
      </c>
      <c r="AF52" s="58">
        <v>0</v>
      </c>
      <c r="AG52" s="15">
        <v>0</v>
      </c>
      <c r="AH52" s="39">
        <f t="shared" si="9"/>
        <v>0</v>
      </c>
      <c r="AI52" s="42">
        <v>0</v>
      </c>
      <c r="AJ52" s="17">
        <v>0</v>
      </c>
      <c r="AK52" s="39">
        <f t="shared" si="10"/>
        <v>0</v>
      </c>
      <c r="AL52" s="61">
        <v>0</v>
      </c>
      <c r="AM52" s="17">
        <v>0</v>
      </c>
      <c r="AN52" s="39">
        <f t="shared" si="11"/>
        <v>0</v>
      </c>
    </row>
    <row r="53" spans="1:40" x14ac:dyDescent="0.25">
      <c r="A53" s="30" t="s">
        <v>23</v>
      </c>
      <c r="B53" s="3" t="s">
        <v>74</v>
      </c>
      <c r="C53" s="3">
        <v>1011001131</v>
      </c>
      <c r="D53" s="2" t="s">
        <v>23</v>
      </c>
      <c r="E53" s="4"/>
      <c r="F53" s="2" t="s">
        <v>458</v>
      </c>
      <c r="G53" s="5" t="s">
        <v>437</v>
      </c>
      <c r="H53" s="5"/>
      <c r="I53" s="5"/>
      <c r="J53" s="6" t="s">
        <v>435</v>
      </c>
      <c r="K53" s="75" t="s">
        <v>458</v>
      </c>
      <c r="L53" s="59">
        <v>0</v>
      </c>
      <c r="M53" s="15">
        <v>0</v>
      </c>
      <c r="N53" s="23">
        <f t="shared" si="2"/>
        <v>0</v>
      </c>
      <c r="O53" s="7"/>
      <c r="P53" s="7"/>
      <c r="Q53" s="15">
        <v>0</v>
      </c>
      <c r="R53" s="77">
        <v>0</v>
      </c>
      <c r="S53" s="42">
        <v>0</v>
      </c>
      <c r="T53" s="17">
        <v>0</v>
      </c>
      <c r="U53" s="23">
        <f t="shared" si="3"/>
        <v>0</v>
      </c>
      <c r="V53" s="17">
        <v>0</v>
      </c>
      <c r="W53" s="43">
        <v>0</v>
      </c>
      <c r="X53" s="42">
        <f t="shared" si="4"/>
        <v>0</v>
      </c>
      <c r="Y53" s="17">
        <f t="shared" si="1"/>
        <v>0</v>
      </c>
      <c r="Z53" s="23">
        <f t="shared" si="5"/>
        <v>0</v>
      </c>
      <c r="AA53" s="17">
        <f t="shared" si="6"/>
        <v>0</v>
      </c>
      <c r="AB53" s="43">
        <f t="shared" si="7"/>
        <v>0</v>
      </c>
      <c r="AC53" s="42">
        <v>0.25</v>
      </c>
      <c r="AD53" s="17">
        <v>0.1184689</v>
      </c>
      <c r="AE53" s="39">
        <f t="shared" si="8"/>
        <v>-0.52612440000000005</v>
      </c>
      <c r="AF53" s="58">
        <v>0</v>
      </c>
      <c r="AG53" s="15">
        <v>0</v>
      </c>
      <c r="AH53" s="39">
        <f t="shared" si="9"/>
        <v>0</v>
      </c>
      <c r="AI53" s="42">
        <v>0</v>
      </c>
      <c r="AJ53" s="17">
        <v>0</v>
      </c>
      <c r="AK53" s="39">
        <f t="shared" si="10"/>
        <v>0</v>
      </c>
      <c r="AL53" s="61">
        <v>0</v>
      </c>
      <c r="AM53" s="17">
        <v>0</v>
      </c>
      <c r="AN53" s="39">
        <f t="shared" si="11"/>
        <v>0</v>
      </c>
    </row>
    <row r="54" spans="1:40" x14ac:dyDescent="0.25">
      <c r="A54" s="30" t="s">
        <v>23</v>
      </c>
      <c r="B54" s="3" t="s">
        <v>75</v>
      </c>
      <c r="C54" s="3">
        <v>1011001149</v>
      </c>
      <c r="D54" s="2" t="s">
        <v>23</v>
      </c>
      <c r="E54" s="4"/>
      <c r="F54" s="2" t="s">
        <v>436</v>
      </c>
      <c r="G54" s="5" t="s">
        <v>434</v>
      </c>
      <c r="H54" s="5"/>
      <c r="I54" s="5"/>
      <c r="J54" s="6" t="s">
        <v>435</v>
      </c>
      <c r="K54" s="75" t="s">
        <v>458</v>
      </c>
      <c r="L54" s="59">
        <v>0</v>
      </c>
      <c r="M54" s="15">
        <v>0</v>
      </c>
      <c r="N54" s="23">
        <f t="shared" si="2"/>
        <v>0</v>
      </c>
      <c r="O54" s="7"/>
      <c r="P54" s="7"/>
      <c r="Q54" s="15">
        <v>0</v>
      </c>
      <c r="R54" s="77">
        <v>0</v>
      </c>
      <c r="S54" s="42">
        <v>0</v>
      </c>
      <c r="T54" s="17">
        <v>0</v>
      </c>
      <c r="U54" s="23">
        <f t="shared" si="3"/>
        <v>0</v>
      </c>
      <c r="V54" s="17">
        <v>0</v>
      </c>
      <c r="W54" s="43">
        <v>0</v>
      </c>
      <c r="X54" s="42">
        <f t="shared" si="4"/>
        <v>0</v>
      </c>
      <c r="Y54" s="17">
        <f t="shared" si="1"/>
        <v>0</v>
      </c>
      <c r="Z54" s="23">
        <f t="shared" si="5"/>
        <v>0</v>
      </c>
      <c r="AA54" s="17">
        <f t="shared" si="6"/>
        <v>0</v>
      </c>
      <c r="AB54" s="43">
        <f t="shared" si="7"/>
        <v>0</v>
      </c>
      <c r="AC54" s="42">
        <v>0.62</v>
      </c>
      <c r="AD54" s="17">
        <v>2.0847954000000004</v>
      </c>
      <c r="AE54" s="39">
        <f t="shared" si="8"/>
        <v>2.3625732258064525</v>
      </c>
      <c r="AF54" s="58">
        <v>0</v>
      </c>
      <c r="AG54" s="15">
        <v>0</v>
      </c>
      <c r="AH54" s="39">
        <f t="shared" si="9"/>
        <v>0</v>
      </c>
      <c r="AI54" s="42">
        <v>0</v>
      </c>
      <c r="AJ54" s="17">
        <v>0</v>
      </c>
      <c r="AK54" s="39">
        <f t="shared" si="10"/>
        <v>0</v>
      </c>
      <c r="AL54" s="61">
        <v>0</v>
      </c>
      <c r="AM54" s="17">
        <v>0</v>
      </c>
      <c r="AN54" s="39">
        <f t="shared" si="11"/>
        <v>0</v>
      </c>
    </row>
    <row r="55" spans="1:40" x14ac:dyDescent="0.25">
      <c r="A55" s="30" t="s">
        <v>23</v>
      </c>
      <c r="B55" s="3" t="s">
        <v>76</v>
      </c>
      <c r="C55" s="3">
        <v>1011001179</v>
      </c>
      <c r="D55" s="2" t="s">
        <v>23</v>
      </c>
      <c r="E55" s="4"/>
      <c r="F55" s="2" t="s">
        <v>436</v>
      </c>
      <c r="G55" s="5" t="s">
        <v>434</v>
      </c>
      <c r="H55" s="5"/>
      <c r="I55" s="5"/>
      <c r="J55" s="6" t="s">
        <v>435</v>
      </c>
      <c r="K55" s="75" t="s">
        <v>458</v>
      </c>
      <c r="L55" s="59">
        <v>0</v>
      </c>
      <c r="M55" s="15">
        <v>0</v>
      </c>
      <c r="N55" s="23">
        <f t="shared" si="2"/>
        <v>0</v>
      </c>
      <c r="O55" s="7"/>
      <c r="P55" s="7"/>
      <c r="Q55" s="15">
        <v>0</v>
      </c>
      <c r="R55" s="77">
        <v>0</v>
      </c>
      <c r="S55" s="42">
        <v>0</v>
      </c>
      <c r="T55" s="17">
        <v>0</v>
      </c>
      <c r="U55" s="23">
        <f t="shared" si="3"/>
        <v>0</v>
      </c>
      <c r="V55" s="17">
        <v>0</v>
      </c>
      <c r="W55" s="43">
        <v>0</v>
      </c>
      <c r="X55" s="42">
        <f t="shared" si="4"/>
        <v>0</v>
      </c>
      <c r="Y55" s="17">
        <f t="shared" si="1"/>
        <v>0</v>
      </c>
      <c r="Z55" s="23">
        <f t="shared" si="5"/>
        <v>0</v>
      </c>
      <c r="AA55" s="17">
        <f t="shared" si="6"/>
        <v>0</v>
      </c>
      <c r="AB55" s="43">
        <f t="shared" si="7"/>
        <v>0</v>
      </c>
      <c r="AC55" s="42">
        <v>0.97</v>
      </c>
      <c r="AD55" s="17">
        <v>7.0319330000000004</v>
      </c>
      <c r="AE55" s="39">
        <f t="shared" si="8"/>
        <v>6.2494154639175266</v>
      </c>
      <c r="AF55" s="58">
        <v>0</v>
      </c>
      <c r="AG55" s="15">
        <v>0</v>
      </c>
      <c r="AH55" s="39">
        <f t="shared" si="9"/>
        <v>0</v>
      </c>
      <c r="AI55" s="42">
        <v>0</v>
      </c>
      <c r="AJ55" s="17">
        <v>0</v>
      </c>
      <c r="AK55" s="39">
        <f t="shared" si="10"/>
        <v>0</v>
      </c>
      <c r="AL55" s="61">
        <v>0</v>
      </c>
      <c r="AM55" s="17">
        <v>0</v>
      </c>
      <c r="AN55" s="39">
        <f t="shared" si="11"/>
        <v>0</v>
      </c>
    </row>
    <row r="56" spans="1:40" x14ac:dyDescent="0.25">
      <c r="A56" s="30" t="s">
        <v>23</v>
      </c>
      <c r="B56" s="3" t="s">
        <v>77</v>
      </c>
      <c r="C56" s="3">
        <v>1011001211</v>
      </c>
      <c r="D56" s="2" t="s">
        <v>23</v>
      </c>
      <c r="E56" s="4"/>
      <c r="F56" s="2" t="s">
        <v>436</v>
      </c>
      <c r="G56" s="5" t="s">
        <v>434</v>
      </c>
      <c r="H56" s="5"/>
      <c r="I56" s="5"/>
      <c r="J56" s="6" t="s">
        <v>435</v>
      </c>
      <c r="K56" s="75" t="s">
        <v>458</v>
      </c>
      <c r="L56" s="59">
        <v>0</v>
      </c>
      <c r="M56" s="15">
        <v>0</v>
      </c>
      <c r="N56" s="23">
        <f t="shared" si="2"/>
        <v>0</v>
      </c>
      <c r="O56" s="7"/>
      <c r="P56" s="7"/>
      <c r="Q56" s="15">
        <v>0</v>
      </c>
      <c r="R56" s="77">
        <v>0</v>
      </c>
      <c r="S56" s="42">
        <v>0</v>
      </c>
      <c r="T56" s="17">
        <v>0</v>
      </c>
      <c r="U56" s="23">
        <f t="shared" si="3"/>
        <v>0</v>
      </c>
      <c r="V56" s="17">
        <v>0</v>
      </c>
      <c r="W56" s="43">
        <v>0</v>
      </c>
      <c r="X56" s="42">
        <f t="shared" si="4"/>
        <v>0</v>
      </c>
      <c r="Y56" s="17">
        <f t="shared" si="1"/>
        <v>0</v>
      </c>
      <c r="Z56" s="23">
        <f t="shared" si="5"/>
        <v>0</v>
      </c>
      <c r="AA56" s="17">
        <f t="shared" si="6"/>
        <v>0</v>
      </c>
      <c r="AB56" s="43">
        <f t="shared" si="7"/>
        <v>0</v>
      </c>
      <c r="AC56" s="42">
        <v>0.53</v>
      </c>
      <c r="AD56" s="17">
        <v>7.7505817999999991</v>
      </c>
      <c r="AE56" s="39">
        <f t="shared" si="8"/>
        <v>13.623739245283016</v>
      </c>
      <c r="AF56" s="58">
        <v>0</v>
      </c>
      <c r="AG56" s="15">
        <v>0</v>
      </c>
      <c r="AH56" s="39">
        <f t="shared" si="9"/>
        <v>0</v>
      </c>
      <c r="AI56" s="42">
        <v>0</v>
      </c>
      <c r="AJ56" s="17">
        <v>0</v>
      </c>
      <c r="AK56" s="39">
        <f t="shared" si="10"/>
        <v>0</v>
      </c>
      <c r="AL56" s="61">
        <v>0</v>
      </c>
      <c r="AM56" s="17">
        <v>0</v>
      </c>
      <c r="AN56" s="39">
        <f t="shared" si="11"/>
        <v>0</v>
      </c>
    </row>
    <row r="57" spans="1:40" x14ac:dyDescent="0.25">
      <c r="A57" s="30" t="s">
        <v>23</v>
      </c>
      <c r="B57" s="3" t="s">
        <v>78</v>
      </c>
      <c r="C57" s="3">
        <v>1011001214</v>
      </c>
      <c r="D57" s="2" t="s">
        <v>23</v>
      </c>
      <c r="E57" s="4"/>
      <c r="F57" s="2" t="s">
        <v>436</v>
      </c>
      <c r="G57" s="5" t="s">
        <v>434</v>
      </c>
      <c r="H57" s="5"/>
      <c r="I57" s="5"/>
      <c r="J57" s="6" t="s">
        <v>435</v>
      </c>
      <c r="K57" s="75" t="s">
        <v>458</v>
      </c>
      <c r="L57" s="59">
        <v>0</v>
      </c>
      <c r="M57" s="15">
        <v>0</v>
      </c>
      <c r="N57" s="23">
        <f t="shared" si="2"/>
        <v>0</v>
      </c>
      <c r="O57" s="7"/>
      <c r="P57" s="7"/>
      <c r="Q57" s="15">
        <v>0</v>
      </c>
      <c r="R57" s="77">
        <v>0</v>
      </c>
      <c r="S57" s="42">
        <v>0</v>
      </c>
      <c r="T57" s="17">
        <v>0</v>
      </c>
      <c r="U57" s="23">
        <f t="shared" si="3"/>
        <v>0</v>
      </c>
      <c r="V57" s="17">
        <v>0</v>
      </c>
      <c r="W57" s="43">
        <v>0</v>
      </c>
      <c r="X57" s="42">
        <f t="shared" si="4"/>
        <v>0</v>
      </c>
      <c r="Y57" s="17">
        <f t="shared" si="1"/>
        <v>0</v>
      </c>
      <c r="Z57" s="23">
        <f t="shared" si="5"/>
        <v>0</v>
      </c>
      <c r="AA57" s="17">
        <f t="shared" si="6"/>
        <v>0</v>
      </c>
      <c r="AB57" s="43">
        <f t="shared" si="7"/>
        <v>0</v>
      </c>
      <c r="AC57" s="42">
        <v>1.8599999999999999</v>
      </c>
      <c r="AD57" s="17">
        <v>11.586543399999996</v>
      </c>
      <c r="AE57" s="39">
        <f t="shared" si="8"/>
        <v>5.2293244086021486</v>
      </c>
      <c r="AF57" s="58">
        <v>0</v>
      </c>
      <c r="AG57" s="15">
        <v>0</v>
      </c>
      <c r="AH57" s="39">
        <f t="shared" si="9"/>
        <v>0</v>
      </c>
      <c r="AI57" s="42">
        <v>0</v>
      </c>
      <c r="AJ57" s="17">
        <v>0</v>
      </c>
      <c r="AK57" s="39">
        <f t="shared" si="10"/>
        <v>0</v>
      </c>
      <c r="AL57" s="61">
        <v>0</v>
      </c>
      <c r="AM57" s="17">
        <v>0</v>
      </c>
      <c r="AN57" s="39">
        <f t="shared" si="11"/>
        <v>0</v>
      </c>
    </row>
    <row r="58" spans="1:40" x14ac:dyDescent="0.25">
      <c r="A58" s="30" t="s">
        <v>23</v>
      </c>
      <c r="B58" s="3" t="s">
        <v>79</v>
      </c>
      <c r="C58" s="3">
        <v>1011001221</v>
      </c>
      <c r="D58" s="2" t="s">
        <v>23</v>
      </c>
      <c r="E58" s="4"/>
      <c r="F58" s="2" t="s">
        <v>436</v>
      </c>
      <c r="G58" s="5" t="s">
        <v>434</v>
      </c>
      <c r="H58" s="5"/>
      <c r="I58" s="5"/>
      <c r="J58" s="6" t="s">
        <v>435</v>
      </c>
      <c r="K58" s="75" t="s">
        <v>458</v>
      </c>
      <c r="L58" s="59">
        <v>0</v>
      </c>
      <c r="M58" s="15">
        <v>0</v>
      </c>
      <c r="N58" s="23">
        <f t="shared" si="2"/>
        <v>0</v>
      </c>
      <c r="O58" s="7"/>
      <c r="P58" s="7"/>
      <c r="Q58" s="15">
        <v>0</v>
      </c>
      <c r="R58" s="77">
        <v>0</v>
      </c>
      <c r="S58" s="42">
        <v>0</v>
      </c>
      <c r="T58" s="17">
        <v>0</v>
      </c>
      <c r="U58" s="23">
        <f t="shared" si="3"/>
        <v>0</v>
      </c>
      <c r="V58" s="17">
        <v>0</v>
      </c>
      <c r="W58" s="43">
        <v>0</v>
      </c>
      <c r="X58" s="42">
        <f t="shared" si="4"/>
        <v>0</v>
      </c>
      <c r="Y58" s="17">
        <f t="shared" si="1"/>
        <v>0</v>
      </c>
      <c r="Z58" s="23">
        <f t="shared" si="5"/>
        <v>0</v>
      </c>
      <c r="AA58" s="17">
        <f t="shared" si="6"/>
        <v>0</v>
      </c>
      <c r="AB58" s="43">
        <f t="shared" si="7"/>
        <v>0</v>
      </c>
      <c r="AC58" s="42">
        <v>0.58000000000000007</v>
      </c>
      <c r="AD58" s="17">
        <v>3.5499480999999995</v>
      </c>
      <c r="AE58" s="39">
        <f t="shared" si="8"/>
        <v>5.1206001724137913</v>
      </c>
      <c r="AF58" s="58">
        <v>0</v>
      </c>
      <c r="AG58" s="15">
        <v>0</v>
      </c>
      <c r="AH58" s="39">
        <f t="shared" si="9"/>
        <v>0</v>
      </c>
      <c r="AI58" s="42">
        <v>0</v>
      </c>
      <c r="AJ58" s="17">
        <v>0</v>
      </c>
      <c r="AK58" s="39">
        <f t="shared" si="10"/>
        <v>0</v>
      </c>
      <c r="AL58" s="61">
        <v>0</v>
      </c>
      <c r="AM58" s="17">
        <v>0</v>
      </c>
      <c r="AN58" s="39">
        <f t="shared" si="11"/>
        <v>0</v>
      </c>
    </row>
    <row r="59" spans="1:40" x14ac:dyDescent="0.25">
      <c r="A59" s="30" t="s">
        <v>23</v>
      </c>
      <c r="B59" s="3" t="s">
        <v>80</v>
      </c>
      <c r="C59" s="3">
        <v>1011001222</v>
      </c>
      <c r="D59" s="2" t="s">
        <v>23</v>
      </c>
      <c r="E59" s="4"/>
      <c r="F59" s="2" t="s">
        <v>436</v>
      </c>
      <c r="G59" s="5" t="s">
        <v>434</v>
      </c>
      <c r="H59" s="5"/>
      <c r="I59" s="5"/>
      <c r="J59" s="6" t="s">
        <v>435</v>
      </c>
      <c r="K59" s="75" t="s">
        <v>458</v>
      </c>
      <c r="L59" s="59">
        <v>0</v>
      </c>
      <c r="M59" s="15">
        <v>0</v>
      </c>
      <c r="N59" s="23">
        <f t="shared" si="2"/>
        <v>0</v>
      </c>
      <c r="O59" s="7"/>
      <c r="P59" s="7"/>
      <c r="Q59" s="15">
        <v>0</v>
      </c>
      <c r="R59" s="77">
        <v>0</v>
      </c>
      <c r="S59" s="42">
        <v>0</v>
      </c>
      <c r="T59" s="17">
        <v>0</v>
      </c>
      <c r="U59" s="23">
        <f t="shared" si="3"/>
        <v>0</v>
      </c>
      <c r="V59" s="17">
        <v>0</v>
      </c>
      <c r="W59" s="43">
        <v>0</v>
      </c>
      <c r="X59" s="42">
        <f t="shared" si="4"/>
        <v>0</v>
      </c>
      <c r="Y59" s="17">
        <f t="shared" si="1"/>
        <v>0</v>
      </c>
      <c r="Z59" s="23">
        <f t="shared" si="5"/>
        <v>0</v>
      </c>
      <c r="AA59" s="17">
        <f t="shared" si="6"/>
        <v>0</v>
      </c>
      <c r="AB59" s="43">
        <f t="shared" si="7"/>
        <v>0</v>
      </c>
      <c r="AC59" s="42">
        <v>8.25</v>
      </c>
      <c r="AD59" s="17">
        <v>80.055561999999995</v>
      </c>
      <c r="AE59" s="39">
        <f t="shared" si="8"/>
        <v>8.703704484848485</v>
      </c>
      <c r="AF59" s="58">
        <v>0</v>
      </c>
      <c r="AG59" s="15">
        <v>0</v>
      </c>
      <c r="AH59" s="39">
        <f t="shared" si="9"/>
        <v>0</v>
      </c>
      <c r="AI59" s="42">
        <v>0</v>
      </c>
      <c r="AJ59" s="17">
        <v>0</v>
      </c>
      <c r="AK59" s="39">
        <f t="shared" si="10"/>
        <v>0</v>
      </c>
      <c r="AL59" s="61">
        <v>0</v>
      </c>
      <c r="AM59" s="17">
        <v>0</v>
      </c>
      <c r="AN59" s="39">
        <f t="shared" si="11"/>
        <v>0</v>
      </c>
    </row>
    <row r="60" spans="1:40" x14ac:dyDescent="0.25">
      <c r="A60" s="30" t="s">
        <v>23</v>
      </c>
      <c r="B60" s="3" t="s">
        <v>81</v>
      </c>
      <c r="C60" s="3">
        <v>1011001227</v>
      </c>
      <c r="D60" s="2" t="s">
        <v>23</v>
      </c>
      <c r="E60" s="4"/>
      <c r="F60" s="2" t="s">
        <v>436</v>
      </c>
      <c r="G60" s="5" t="s">
        <v>434</v>
      </c>
      <c r="H60" s="5"/>
      <c r="I60" s="5"/>
      <c r="J60" s="6" t="s">
        <v>435</v>
      </c>
      <c r="K60" s="75" t="s">
        <v>458</v>
      </c>
      <c r="L60" s="59">
        <v>0</v>
      </c>
      <c r="M60" s="15">
        <v>0</v>
      </c>
      <c r="N60" s="23">
        <f t="shared" si="2"/>
        <v>0</v>
      </c>
      <c r="O60" s="7"/>
      <c r="P60" s="7"/>
      <c r="Q60" s="15">
        <v>0</v>
      </c>
      <c r="R60" s="77">
        <v>0</v>
      </c>
      <c r="S60" s="42">
        <v>0</v>
      </c>
      <c r="T60" s="17">
        <v>0</v>
      </c>
      <c r="U60" s="23">
        <f t="shared" si="3"/>
        <v>0</v>
      </c>
      <c r="V60" s="17">
        <v>0</v>
      </c>
      <c r="W60" s="43">
        <v>0</v>
      </c>
      <c r="X60" s="42">
        <f t="shared" si="4"/>
        <v>0</v>
      </c>
      <c r="Y60" s="17">
        <f t="shared" si="1"/>
        <v>0</v>
      </c>
      <c r="Z60" s="23">
        <f t="shared" si="5"/>
        <v>0</v>
      </c>
      <c r="AA60" s="17">
        <f t="shared" si="6"/>
        <v>0</v>
      </c>
      <c r="AB60" s="43">
        <f t="shared" si="7"/>
        <v>0</v>
      </c>
      <c r="AC60" s="42">
        <v>1</v>
      </c>
      <c r="AD60" s="17">
        <v>6.9526149000000004</v>
      </c>
      <c r="AE60" s="39">
        <f t="shared" si="8"/>
        <v>5.9526149000000004</v>
      </c>
      <c r="AF60" s="58">
        <v>0</v>
      </c>
      <c r="AG60" s="15">
        <v>0</v>
      </c>
      <c r="AH60" s="39">
        <f t="shared" si="9"/>
        <v>0</v>
      </c>
      <c r="AI60" s="42">
        <v>0</v>
      </c>
      <c r="AJ60" s="17">
        <v>0</v>
      </c>
      <c r="AK60" s="39">
        <f t="shared" si="10"/>
        <v>0</v>
      </c>
      <c r="AL60" s="61">
        <v>0</v>
      </c>
      <c r="AM60" s="17">
        <v>0</v>
      </c>
      <c r="AN60" s="39">
        <f t="shared" si="11"/>
        <v>0</v>
      </c>
    </row>
    <row r="61" spans="1:40" x14ac:dyDescent="0.25">
      <c r="A61" s="30" t="s">
        <v>23</v>
      </c>
      <c r="B61" s="3" t="s">
        <v>82</v>
      </c>
      <c r="C61" s="3">
        <v>1011000579</v>
      </c>
      <c r="D61" s="2" t="s">
        <v>23</v>
      </c>
      <c r="E61" s="4"/>
      <c r="F61" s="2" t="s">
        <v>436</v>
      </c>
      <c r="G61" s="5" t="s">
        <v>434</v>
      </c>
      <c r="H61" s="5"/>
      <c r="I61" s="5"/>
      <c r="J61" s="6" t="s">
        <v>435</v>
      </c>
      <c r="K61" s="75" t="s">
        <v>458</v>
      </c>
      <c r="L61" s="59">
        <v>10</v>
      </c>
      <c r="M61" s="15">
        <v>18</v>
      </c>
      <c r="N61" s="23">
        <f t="shared" si="2"/>
        <v>0.8</v>
      </c>
      <c r="O61" s="7"/>
      <c r="P61" s="7"/>
      <c r="Q61" s="15">
        <v>15</v>
      </c>
      <c r="R61" s="77">
        <v>3</v>
      </c>
      <c r="S61" s="42">
        <v>13.669572699999986</v>
      </c>
      <c r="T61" s="17">
        <v>24.725383810169454</v>
      </c>
      <c r="U61" s="23">
        <f t="shared" si="3"/>
        <v>0.80878981024545715</v>
      </c>
      <c r="V61" s="17">
        <v>21.249725599999994</v>
      </c>
      <c r="W61" s="43">
        <v>13.875348599999997</v>
      </c>
      <c r="X61" s="42">
        <f t="shared" si="4"/>
        <v>0.11391310583333321</v>
      </c>
      <c r="Y61" s="17">
        <f t="shared" si="1"/>
        <v>0.11446936949152525</v>
      </c>
      <c r="Z61" s="23">
        <f t="shared" si="5"/>
        <v>4.8832279141428625E-3</v>
      </c>
      <c r="AA61" s="17">
        <f t="shared" si="6"/>
        <v>9.4443224888888871E-2</v>
      </c>
      <c r="AB61" s="43">
        <f t="shared" si="7"/>
        <v>0.51390179999999985</v>
      </c>
      <c r="AC61" s="42">
        <v>10.54</v>
      </c>
      <c r="AD61" s="17">
        <v>110.07177280000001</v>
      </c>
      <c r="AE61" s="39">
        <f t="shared" si="8"/>
        <v>9.4432422011385206</v>
      </c>
      <c r="AF61" s="58">
        <v>0</v>
      </c>
      <c r="AG61" s="15">
        <v>0</v>
      </c>
      <c r="AH61" s="39">
        <f t="shared" si="9"/>
        <v>0</v>
      </c>
      <c r="AI61" s="42">
        <v>0</v>
      </c>
      <c r="AJ61" s="17">
        <v>0</v>
      </c>
      <c r="AK61" s="39">
        <f t="shared" si="10"/>
        <v>0</v>
      </c>
      <c r="AL61" s="61">
        <v>0</v>
      </c>
      <c r="AM61" s="17">
        <v>0</v>
      </c>
      <c r="AN61" s="39">
        <f t="shared" si="11"/>
        <v>0</v>
      </c>
    </row>
    <row r="62" spans="1:40" x14ac:dyDescent="0.25">
      <c r="A62" s="30" t="s">
        <v>23</v>
      </c>
      <c r="B62" s="3" t="s">
        <v>83</v>
      </c>
      <c r="C62" s="3">
        <v>1011001603</v>
      </c>
      <c r="D62" s="2" t="s">
        <v>23</v>
      </c>
      <c r="E62" s="4"/>
      <c r="F62" s="2" t="s">
        <v>436</v>
      </c>
      <c r="G62" s="5" t="s">
        <v>434</v>
      </c>
      <c r="H62" s="5"/>
      <c r="I62" s="13" t="s">
        <v>438</v>
      </c>
      <c r="J62" s="6" t="s">
        <v>439</v>
      </c>
      <c r="K62" s="75" t="s">
        <v>456</v>
      </c>
      <c r="L62" s="59">
        <v>17</v>
      </c>
      <c r="M62" s="15">
        <v>37</v>
      </c>
      <c r="N62" s="23">
        <f t="shared" si="2"/>
        <v>1.1764705882352939</v>
      </c>
      <c r="O62" s="7"/>
      <c r="P62" s="7"/>
      <c r="Q62" s="15">
        <v>19</v>
      </c>
      <c r="R62" s="77">
        <v>18</v>
      </c>
      <c r="S62" s="42">
        <v>11.359953999999991</v>
      </c>
      <c r="T62" s="17">
        <v>26.173826383267151</v>
      </c>
      <c r="U62" s="23">
        <f t="shared" si="3"/>
        <v>1.3040433423645177</v>
      </c>
      <c r="V62" s="17">
        <v>15.763263799999997</v>
      </c>
      <c r="W62" s="43">
        <v>11.451077399999999</v>
      </c>
      <c r="X62" s="42">
        <f t="shared" si="4"/>
        <v>5.5686049019607803E-2</v>
      </c>
      <c r="Y62" s="17">
        <f t="shared" si="1"/>
        <v>5.8950059421772866E-2</v>
      </c>
      <c r="Z62" s="23">
        <f t="shared" si="5"/>
        <v>5.8614508653967556E-2</v>
      </c>
      <c r="AA62" s="17">
        <f t="shared" si="6"/>
        <v>5.5309697543859636E-2</v>
      </c>
      <c r="AB62" s="43">
        <f t="shared" si="7"/>
        <v>7.0685662962962956E-2</v>
      </c>
      <c r="AC62" s="42">
        <v>0</v>
      </c>
      <c r="AD62" s="17">
        <v>23.081671</v>
      </c>
      <c r="AE62" s="39">
        <f t="shared" si="8"/>
        <v>0</v>
      </c>
      <c r="AF62" s="58">
        <v>0</v>
      </c>
      <c r="AG62" s="15">
        <v>8</v>
      </c>
      <c r="AH62" s="39">
        <f t="shared" si="9"/>
        <v>0</v>
      </c>
      <c r="AI62" s="42">
        <v>0</v>
      </c>
      <c r="AJ62" s="17">
        <v>1.5</v>
      </c>
      <c r="AK62" s="39">
        <f t="shared" si="10"/>
        <v>0</v>
      </c>
      <c r="AL62" s="61">
        <v>1.1499999999999999</v>
      </c>
      <c r="AM62" s="17">
        <v>1.5</v>
      </c>
      <c r="AN62" s="39">
        <f t="shared" si="11"/>
        <v>0.30434782608695654</v>
      </c>
    </row>
    <row r="63" spans="1:40" x14ac:dyDescent="0.25">
      <c r="A63" s="30" t="s">
        <v>24</v>
      </c>
      <c r="B63" s="3" t="s">
        <v>84</v>
      </c>
      <c r="C63" s="3">
        <v>1011000163</v>
      </c>
      <c r="D63" s="2" t="s">
        <v>326</v>
      </c>
      <c r="E63" s="4"/>
      <c r="F63" s="2" t="s">
        <v>433</v>
      </c>
      <c r="G63" s="5" t="s">
        <v>434</v>
      </c>
      <c r="H63" s="5"/>
      <c r="I63" s="13" t="s">
        <v>438</v>
      </c>
      <c r="J63" s="6" t="s">
        <v>435</v>
      </c>
      <c r="K63" s="75" t="s">
        <v>455</v>
      </c>
      <c r="L63" s="59">
        <v>88</v>
      </c>
      <c r="M63" s="15">
        <v>102</v>
      </c>
      <c r="N63" s="23">
        <f t="shared" si="2"/>
        <v>0.15909090909090917</v>
      </c>
      <c r="O63" s="7"/>
      <c r="P63" s="7"/>
      <c r="Q63" s="15">
        <v>93</v>
      </c>
      <c r="R63" s="77">
        <v>9</v>
      </c>
      <c r="S63" s="42">
        <v>62.843688599999965</v>
      </c>
      <c r="T63" s="17">
        <v>84.16321386078819</v>
      </c>
      <c r="U63" s="23">
        <f t="shared" si="3"/>
        <v>0.33924687961088651</v>
      </c>
      <c r="V63" s="17">
        <v>57.679226599999993</v>
      </c>
      <c r="W63" s="43">
        <v>4.5635957999999999</v>
      </c>
      <c r="X63" s="42">
        <f t="shared" si="4"/>
        <v>5.9511068749999972E-2</v>
      </c>
      <c r="Y63" s="17">
        <f t="shared" si="1"/>
        <v>6.8760795637898844E-2</v>
      </c>
      <c r="Z63" s="23">
        <f t="shared" si="5"/>
        <v>0.1554286804486078</v>
      </c>
      <c r="AA63" s="17">
        <f t="shared" si="6"/>
        <v>4.1347115842293898E-2</v>
      </c>
      <c r="AB63" s="43">
        <f t="shared" si="7"/>
        <v>5.6340688888888893E-2</v>
      </c>
      <c r="AC63" s="42">
        <v>122.14</v>
      </c>
      <c r="AD63" s="17">
        <v>73.125559899999999</v>
      </c>
      <c r="AE63" s="39">
        <f t="shared" si="8"/>
        <v>-0.40129720075323405</v>
      </c>
      <c r="AF63" s="59">
        <v>14</v>
      </c>
      <c r="AG63" s="8">
        <v>14</v>
      </c>
      <c r="AH63" s="39">
        <f t="shared" si="9"/>
        <v>0</v>
      </c>
      <c r="AI63" s="61">
        <v>3</v>
      </c>
      <c r="AJ63" s="17">
        <v>2</v>
      </c>
      <c r="AK63" s="39">
        <f t="shared" si="10"/>
        <v>-0.33333333333333337</v>
      </c>
      <c r="AL63" s="61">
        <v>2</v>
      </c>
      <c r="AM63" s="17">
        <v>2</v>
      </c>
      <c r="AN63" s="39">
        <f t="shared" si="11"/>
        <v>0</v>
      </c>
    </row>
    <row r="64" spans="1:40" x14ac:dyDescent="0.25">
      <c r="A64" s="30" t="s">
        <v>24</v>
      </c>
      <c r="B64" s="3" t="s">
        <v>85</v>
      </c>
      <c r="C64" s="3">
        <v>1011000961</v>
      </c>
      <c r="D64" s="2" t="s">
        <v>327</v>
      </c>
      <c r="E64" s="4"/>
      <c r="F64" s="2" t="s">
        <v>433</v>
      </c>
      <c r="G64" s="5" t="s">
        <v>434</v>
      </c>
      <c r="H64" s="5"/>
      <c r="I64" s="13" t="s">
        <v>438</v>
      </c>
      <c r="J64" s="6" t="s">
        <v>435</v>
      </c>
      <c r="K64" s="75" t="s">
        <v>455</v>
      </c>
      <c r="L64" s="59">
        <v>53</v>
      </c>
      <c r="M64" s="15">
        <v>87</v>
      </c>
      <c r="N64" s="23">
        <f t="shared" si="2"/>
        <v>0.64150943396226423</v>
      </c>
      <c r="O64" s="7"/>
      <c r="P64" s="7"/>
      <c r="Q64" s="15">
        <v>65</v>
      </c>
      <c r="R64" s="77">
        <v>22</v>
      </c>
      <c r="S64" s="42">
        <v>33.752938827118633</v>
      </c>
      <c r="T64" s="17">
        <v>76.184878002524229</v>
      </c>
      <c r="U64" s="23">
        <f t="shared" si="3"/>
        <v>1.2571331756544368</v>
      </c>
      <c r="V64" s="17">
        <v>75.082349999999977</v>
      </c>
      <c r="W64" s="43">
        <v>11.742758199999999</v>
      </c>
      <c r="X64" s="42">
        <f t="shared" si="4"/>
        <v>5.3070658533205396E-2</v>
      </c>
      <c r="Y64" s="17">
        <f t="shared" si="1"/>
        <v>7.2974021075214779E-2</v>
      </c>
      <c r="Z64" s="23">
        <f t="shared" si="5"/>
        <v>0.37503515298488699</v>
      </c>
      <c r="AA64" s="17">
        <f t="shared" si="6"/>
        <v>7.7007538461538447E-2</v>
      </c>
      <c r="AB64" s="43">
        <f t="shared" si="7"/>
        <v>5.9306859595959591E-2</v>
      </c>
      <c r="AC64" s="42">
        <v>124.47000000000001</v>
      </c>
      <c r="AD64" s="17">
        <v>89.286712300000005</v>
      </c>
      <c r="AE64" s="39">
        <f t="shared" si="8"/>
        <v>-0.28266480035349884</v>
      </c>
      <c r="AF64" s="59">
        <v>15</v>
      </c>
      <c r="AG64" s="8">
        <v>15</v>
      </c>
      <c r="AH64" s="39">
        <f t="shared" si="9"/>
        <v>0</v>
      </c>
      <c r="AI64" s="61">
        <v>5</v>
      </c>
      <c r="AJ64" s="17">
        <v>4</v>
      </c>
      <c r="AK64" s="39">
        <f t="shared" si="10"/>
        <v>-0.19999999999999996</v>
      </c>
      <c r="AL64" s="61">
        <v>2</v>
      </c>
      <c r="AM64" s="17">
        <v>2.5</v>
      </c>
      <c r="AN64" s="39">
        <f t="shared" si="11"/>
        <v>0.25</v>
      </c>
    </row>
    <row r="65" spans="1:40" x14ac:dyDescent="0.25">
      <c r="A65" s="30" t="s">
        <v>24</v>
      </c>
      <c r="B65" s="3" t="s">
        <v>86</v>
      </c>
      <c r="C65" s="3">
        <v>1011000720</v>
      </c>
      <c r="D65" s="2" t="s">
        <v>328</v>
      </c>
      <c r="E65" s="4"/>
      <c r="F65" s="2" t="s">
        <v>433</v>
      </c>
      <c r="G65" s="5" t="s">
        <v>434</v>
      </c>
      <c r="H65" s="5"/>
      <c r="I65" s="13" t="s">
        <v>438</v>
      </c>
      <c r="J65" s="6" t="s">
        <v>435</v>
      </c>
      <c r="K65" s="75" t="s">
        <v>456</v>
      </c>
      <c r="L65" s="59">
        <v>76</v>
      </c>
      <c r="M65" s="15">
        <v>85</v>
      </c>
      <c r="N65" s="23">
        <f t="shared" si="2"/>
        <v>0.11842105263157898</v>
      </c>
      <c r="O65" s="7"/>
      <c r="P65" s="7"/>
      <c r="Q65" s="15">
        <v>78</v>
      </c>
      <c r="R65" s="77">
        <v>7</v>
      </c>
      <c r="S65" s="42">
        <v>63.679787600000047</v>
      </c>
      <c r="T65" s="17">
        <v>100.94117080481993</v>
      </c>
      <c r="U65" s="23">
        <f t="shared" si="3"/>
        <v>0.58513673818880418</v>
      </c>
      <c r="V65" s="17">
        <v>90.753833599999979</v>
      </c>
      <c r="W65" s="43">
        <v>3.1880532000000006</v>
      </c>
      <c r="X65" s="42">
        <f t="shared" si="4"/>
        <v>6.9824328508771974E-2</v>
      </c>
      <c r="Y65" s="17">
        <f t="shared" si="1"/>
        <v>9.8961932161588162E-2</v>
      </c>
      <c r="Z65" s="23">
        <f t="shared" si="5"/>
        <v>0.41729873061587197</v>
      </c>
      <c r="AA65" s="17">
        <f t="shared" si="6"/>
        <v>7.7567379145299126E-2</v>
      </c>
      <c r="AB65" s="43">
        <f t="shared" si="7"/>
        <v>5.0604019047619055E-2</v>
      </c>
      <c r="AC65" s="42">
        <v>98.600000000000009</v>
      </c>
      <c r="AD65" s="17">
        <v>83.661934900000006</v>
      </c>
      <c r="AE65" s="39">
        <f t="shared" si="8"/>
        <v>-0.15150167444219065</v>
      </c>
      <c r="AF65" s="59">
        <v>13</v>
      </c>
      <c r="AG65" s="8">
        <v>13</v>
      </c>
      <c r="AH65" s="39">
        <f t="shared" si="9"/>
        <v>0</v>
      </c>
      <c r="AI65" s="61">
        <v>4</v>
      </c>
      <c r="AJ65" s="17">
        <v>4</v>
      </c>
      <c r="AK65" s="39">
        <f t="shared" si="10"/>
        <v>0</v>
      </c>
      <c r="AL65" s="61">
        <v>2</v>
      </c>
      <c r="AM65" s="17">
        <v>2</v>
      </c>
      <c r="AN65" s="39">
        <f t="shared" si="11"/>
        <v>0</v>
      </c>
    </row>
    <row r="66" spans="1:40" x14ac:dyDescent="0.25">
      <c r="A66" s="30" t="s">
        <v>24</v>
      </c>
      <c r="B66" s="3" t="s">
        <v>87</v>
      </c>
      <c r="C66" s="3">
        <v>1011000244</v>
      </c>
      <c r="D66" s="2" t="s">
        <v>329</v>
      </c>
      <c r="E66" s="4"/>
      <c r="F66" s="2" t="s">
        <v>433</v>
      </c>
      <c r="G66" s="5" t="s">
        <v>434</v>
      </c>
      <c r="H66" s="5"/>
      <c r="I66" s="13" t="s">
        <v>438</v>
      </c>
      <c r="J66" s="6" t="s">
        <v>435</v>
      </c>
      <c r="K66" s="75" t="s">
        <v>455</v>
      </c>
      <c r="L66" s="59">
        <v>68</v>
      </c>
      <c r="M66" s="15">
        <v>105</v>
      </c>
      <c r="N66" s="23">
        <f t="shared" si="2"/>
        <v>0.54411764705882359</v>
      </c>
      <c r="O66" s="7"/>
      <c r="P66" s="7"/>
      <c r="Q66" s="15">
        <v>79</v>
      </c>
      <c r="R66" s="77">
        <v>26</v>
      </c>
      <c r="S66" s="42">
        <v>66.241921799999986</v>
      </c>
      <c r="T66" s="17">
        <v>105.84643249362883</v>
      </c>
      <c r="U66" s="23">
        <f t="shared" si="3"/>
        <v>0.59787683716671469</v>
      </c>
      <c r="V66" s="17">
        <v>72.305907599999983</v>
      </c>
      <c r="W66" s="43">
        <v>17.2665656</v>
      </c>
      <c r="X66" s="42">
        <f t="shared" si="4"/>
        <v>8.11788257352941E-2</v>
      </c>
      <c r="Y66" s="17">
        <f t="shared" si="1"/>
        <v>8.4005105153673668E-2</v>
      </c>
      <c r="Z66" s="23">
        <f t="shared" si="5"/>
        <v>3.4815475498443771E-2</v>
      </c>
      <c r="AA66" s="17">
        <f t="shared" si="6"/>
        <v>6.1017643544303786E-2</v>
      </c>
      <c r="AB66" s="43">
        <f t="shared" si="7"/>
        <v>7.3788741880341874E-2</v>
      </c>
      <c r="AC66" s="42">
        <v>86.350000000000009</v>
      </c>
      <c r="AD66" s="17">
        <v>71.631566800000016</v>
      </c>
      <c r="AE66" s="39">
        <f t="shared" si="8"/>
        <v>-0.17045087666473646</v>
      </c>
      <c r="AF66" s="59">
        <v>12</v>
      </c>
      <c r="AG66" s="8">
        <v>12</v>
      </c>
      <c r="AH66" s="39">
        <f t="shared" si="9"/>
        <v>0</v>
      </c>
      <c r="AI66" s="61">
        <v>3</v>
      </c>
      <c r="AJ66" s="17">
        <v>4</v>
      </c>
      <c r="AK66" s="39">
        <f t="shared" si="10"/>
        <v>0.33333333333333326</v>
      </c>
      <c r="AL66" s="61">
        <v>1.5</v>
      </c>
      <c r="AM66" s="17">
        <v>2.5</v>
      </c>
      <c r="AN66" s="39">
        <f t="shared" si="11"/>
        <v>0.66666666666666674</v>
      </c>
    </row>
    <row r="67" spans="1:40" x14ac:dyDescent="0.25">
      <c r="A67" s="30" t="s">
        <v>24</v>
      </c>
      <c r="B67" s="3" t="s">
        <v>88</v>
      </c>
      <c r="C67" s="3">
        <v>1011001811</v>
      </c>
      <c r="D67" s="2" t="s">
        <v>329</v>
      </c>
      <c r="E67" s="4"/>
      <c r="F67" s="2" t="s">
        <v>433</v>
      </c>
      <c r="G67" s="5" t="s">
        <v>434</v>
      </c>
      <c r="H67" s="5"/>
      <c r="I67" s="13" t="s">
        <v>438</v>
      </c>
      <c r="J67" s="6" t="s">
        <v>439</v>
      </c>
      <c r="K67" s="75" t="s">
        <v>455</v>
      </c>
      <c r="L67" s="59">
        <v>6</v>
      </c>
      <c r="M67" s="15">
        <v>14</v>
      </c>
      <c r="N67" s="23">
        <f t="shared" si="2"/>
        <v>1.3333333333333335</v>
      </c>
      <c r="O67" s="7"/>
      <c r="P67" s="7"/>
      <c r="Q67" s="15">
        <v>14</v>
      </c>
      <c r="R67" s="77">
        <v>0</v>
      </c>
      <c r="S67" s="42">
        <v>0.63300029999999985</v>
      </c>
      <c r="T67" s="17">
        <v>39.040127399999982</v>
      </c>
      <c r="U67" s="23">
        <f t="shared" si="3"/>
        <v>60.674737594911079</v>
      </c>
      <c r="V67" s="17">
        <v>16.225563599999997</v>
      </c>
      <c r="W67" s="43">
        <v>37.3696068</v>
      </c>
      <c r="X67" s="42">
        <f t="shared" si="4"/>
        <v>8.7916708333333309E-3</v>
      </c>
      <c r="Y67" s="17">
        <f t="shared" si="1"/>
        <v>0.23238171071428559</v>
      </c>
      <c r="Z67" s="23">
        <f t="shared" si="5"/>
        <v>25.432030397819034</v>
      </c>
      <c r="AA67" s="17">
        <f t="shared" si="6"/>
        <v>7.7264588571428552E-2</v>
      </c>
      <c r="AB67" s="43">
        <f t="shared" si="7"/>
        <v>0</v>
      </c>
      <c r="AC67" s="42">
        <v>86.350000000000009</v>
      </c>
      <c r="AD67" s="17">
        <v>22.4655512</v>
      </c>
      <c r="AE67" s="39">
        <f t="shared" si="8"/>
        <v>-0.73983148581354952</v>
      </c>
      <c r="AF67" s="59">
        <v>0</v>
      </c>
      <c r="AG67" s="8">
        <v>12</v>
      </c>
      <c r="AH67" s="39">
        <f t="shared" si="9"/>
        <v>0</v>
      </c>
      <c r="AI67" s="61">
        <v>0</v>
      </c>
      <c r="AJ67" s="17">
        <v>6</v>
      </c>
      <c r="AK67" s="39">
        <f t="shared" si="10"/>
        <v>0</v>
      </c>
      <c r="AL67" s="61">
        <v>0</v>
      </c>
      <c r="AM67" s="17">
        <v>2.5</v>
      </c>
      <c r="AN67" s="39">
        <f t="shared" si="11"/>
        <v>0</v>
      </c>
    </row>
    <row r="68" spans="1:40" x14ac:dyDescent="0.25">
      <c r="A68" s="30" t="s">
        <v>24</v>
      </c>
      <c r="B68" s="3" t="s">
        <v>89</v>
      </c>
      <c r="C68" s="3">
        <v>1011001187</v>
      </c>
      <c r="D68" s="2" t="s">
        <v>330</v>
      </c>
      <c r="E68" s="4"/>
      <c r="F68" s="2" t="s">
        <v>433</v>
      </c>
      <c r="G68" s="5" t="s">
        <v>437</v>
      </c>
      <c r="H68" s="5" t="s">
        <v>440</v>
      </c>
      <c r="I68" s="5"/>
      <c r="J68" s="6" t="s">
        <v>435</v>
      </c>
      <c r="K68" s="75" t="s">
        <v>459</v>
      </c>
      <c r="L68" s="59">
        <v>0</v>
      </c>
      <c r="M68" s="15">
        <v>0</v>
      </c>
      <c r="N68" s="23">
        <f t="shared" si="2"/>
        <v>0</v>
      </c>
      <c r="O68" s="7"/>
      <c r="P68" s="7"/>
      <c r="Q68" s="15">
        <v>0</v>
      </c>
      <c r="R68" s="77">
        <v>0</v>
      </c>
      <c r="S68" s="42">
        <v>2.9210161999999968</v>
      </c>
      <c r="T68" s="17">
        <v>0</v>
      </c>
      <c r="U68" s="23">
        <f t="shared" si="3"/>
        <v>-1</v>
      </c>
      <c r="V68" s="17">
        <v>0</v>
      </c>
      <c r="W68" s="43">
        <v>0</v>
      </c>
      <c r="X68" s="42">
        <f t="shared" si="4"/>
        <v>0</v>
      </c>
      <c r="Y68" s="17">
        <f t="shared" si="1"/>
        <v>0</v>
      </c>
      <c r="Z68" s="23">
        <f t="shared" si="5"/>
        <v>0</v>
      </c>
      <c r="AA68" s="17">
        <f t="shared" si="6"/>
        <v>0</v>
      </c>
      <c r="AB68" s="43">
        <f t="shared" si="7"/>
        <v>0</v>
      </c>
      <c r="AC68" s="42">
        <v>15.32</v>
      </c>
      <c r="AD68" s="17">
        <v>36.555975699999998</v>
      </c>
      <c r="AE68" s="39">
        <f t="shared" si="8"/>
        <v>1.3861602937336812</v>
      </c>
      <c r="AF68" s="59">
        <v>0</v>
      </c>
      <c r="AG68" s="8">
        <v>0</v>
      </c>
      <c r="AH68" s="39">
        <f t="shared" si="9"/>
        <v>0</v>
      </c>
      <c r="AI68" s="61">
        <v>0</v>
      </c>
      <c r="AJ68" s="17">
        <v>0</v>
      </c>
      <c r="AK68" s="39">
        <f t="shared" si="10"/>
        <v>0</v>
      </c>
      <c r="AL68" s="61">
        <v>0</v>
      </c>
      <c r="AM68" s="17">
        <v>0</v>
      </c>
      <c r="AN68" s="39">
        <f t="shared" si="11"/>
        <v>0</v>
      </c>
    </row>
    <row r="69" spans="1:40" x14ac:dyDescent="0.25">
      <c r="A69" s="30" t="s">
        <v>24</v>
      </c>
      <c r="B69" s="3" t="s">
        <v>90</v>
      </c>
      <c r="C69" s="3">
        <v>1011001014</v>
      </c>
      <c r="D69" s="2" t="s">
        <v>331</v>
      </c>
      <c r="E69" s="4"/>
      <c r="F69" s="2" t="s">
        <v>433</v>
      </c>
      <c r="G69" s="5" t="s">
        <v>434</v>
      </c>
      <c r="H69" s="5"/>
      <c r="I69" s="13" t="s">
        <v>438</v>
      </c>
      <c r="J69" s="6" t="s">
        <v>435</v>
      </c>
      <c r="K69" s="75" t="s">
        <v>455</v>
      </c>
      <c r="L69" s="59">
        <v>46</v>
      </c>
      <c r="M69" s="15">
        <v>49</v>
      </c>
      <c r="N69" s="23">
        <f t="shared" si="2"/>
        <v>6.5217391304347894E-2</v>
      </c>
      <c r="O69" s="7"/>
      <c r="P69" s="7"/>
      <c r="Q69" s="15">
        <v>49</v>
      </c>
      <c r="R69" s="77">
        <v>0</v>
      </c>
      <c r="S69" s="42">
        <v>61.728624400000022</v>
      </c>
      <c r="T69" s="17">
        <v>81.52078405194105</v>
      </c>
      <c r="U69" s="23">
        <f t="shared" si="3"/>
        <v>0.32063179512454876</v>
      </c>
      <c r="V69" s="17">
        <v>64.092789799999991</v>
      </c>
      <c r="W69" s="43">
        <v>0</v>
      </c>
      <c r="X69" s="42">
        <f t="shared" ref="X69:X132" si="12">IFERROR((S69/L69)/12,0)</f>
        <v>0.11182721811594208</v>
      </c>
      <c r="Y69" s="17">
        <f t="shared" ref="Y69:Y132" si="13">IFERROR((T69/M69)/12,0)</f>
        <v>0.13864078920398137</v>
      </c>
      <c r="Z69" s="23">
        <f t="shared" si="5"/>
        <v>0.23977678725978024</v>
      </c>
      <c r="AA69" s="17">
        <f t="shared" si="6"/>
        <v>8.7201074557823111E-2</v>
      </c>
      <c r="AB69" s="43">
        <f t="shared" si="7"/>
        <v>0</v>
      </c>
      <c r="AC69" s="42">
        <v>73.36999999999999</v>
      </c>
      <c r="AD69" s="17">
        <v>65.140391799999989</v>
      </c>
      <c r="AE69" s="39">
        <f t="shared" si="8"/>
        <v>-0.11216584707646182</v>
      </c>
      <c r="AF69" s="59">
        <v>12</v>
      </c>
      <c r="AG69" s="8">
        <v>12</v>
      </c>
      <c r="AH69" s="39">
        <f t="shared" si="9"/>
        <v>0</v>
      </c>
      <c r="AI69" s="61">
        <v>7</v>
      </c>
      <c r="AJ69" s="17">
        <v>5</v>
      </c>
      <c r="AK69" s="39">
        <f t="shared" si="10"/>
        <v>-0.2857142857142857</v>
      </c>
      <c r="AL69" s="61">
        <v>1.5</v>
      </c>
      <c r="AM69" s="17">
        <v>2</v>
      </c>
      <c r="AN69" s="39">
        <f t="shared" si="11"/>
        <v>0.33333333333333326</v>
      </c>
    </row>
    <row r="70" spans="1:40" x14ac:dyDescent="0.25">
      <c r="A70" s="30" t="s">
        <v>24</v>
      </c>
      <c r="B70" s="3" t="s">
        <v>91</v>
      </c>
      <c r="C70" s="3">
        <v>1011001128</v>
      </c>
      <c r="D70" s="2" t="s">
        <v>332</v>
      </c>
      <c r="E70" s="4"/>
      <c r="F70" s="2" t="s">
        <v>433</v>
      </c>
      <c r="G70" s="5" t="s">
        <v>434</v>
      </c>
      <c r="H70" s="5"/>
      <c r="I70" s="13" t="s">
        <v>438</v>
      </c>
      <c r="J70" s="6" t="s">
        <v>435</v>
      </c>
      <c r="K70" s="75" t="s">
        <v>456</v>
      </c>
      <c r="L70" s="59">
        <v>24</v>
      </c>
      <c r="M70" s="15">
        <v>47</v>
      </c>
      <c r="N70" s="23">
        <f t="shared" ref="N70:N133" si="14">IFERROR(M70/L70-1,0)</f>
        <v>0.95833333333333326</v>
      </c>
      <c r="O70" s="7"/>
      <c r="P70" s="7"/>
      <c r="Q70" s="15">
        <v>38</v>
      </c>
      <c r="R70" s="77">
        <v>9</v>
      </c>
      <c r="S70" s="42">
        <v>7.5861431999999986</v>
      </c>
      <c r="T70" s="17">
        <v>24.243441399999998</v>
      </c>
      <c r="U70" s="23">
        <f t="shared" ref="U70:U133" si="15">IFERROR(T70/S70-1,0)</f>
        <v>2.1957531990695882</v>
      </c>
      <c r="V70" s="17">
        <v>27.811333199999993</v>
      </c>
      <c r="W70" s="43">
        <v>5.8460385999999973</v>
      </c>
      <c r="X70" s="42">
        <f t="shared" si="12"/>
        <v>2.6340774999999997E-2</v>
      </c>
      <c r="Y70" s="17">
        <f t="shared" si="13"/>
        <v>4.298482517730496E-2</v>
      </c>
      <c r="Z70" s="23">
        <f t="shared" ref="Z70:Z133" si="16">IFERROR(Y70/X70-1,0)</f>
        <v>0.63187397399298106</v>
      </c>
      <c r="AA70" s="17">
        <f t="shared" ref="AA70:AA133" si="17">IFERROR((V70/Q70)/15,0)</f>
        <v>4.8791812631578939E-2</v>
      </c>
      <c r="AB70" s="43">
        <f t="shared" ref="AB70:AB133" si="18">IFERROR((W70/R70)/9,0)</f>
        <v>7.217331604938268E-2</v>
      </c>
      <c r="AC70" s="42">
        <v>61.759999999999991</v>
      </c>
      <c r="AD70" s="17">
        <v>66.300384300000005</v>
      </c>
      <c r="AE70" s="39">
        <f t="shared" ref="AE70:AE133" si="19">IFERROR(AD70/AC70-1,0)</f>
        <v>7.35165851683941E-2</v>
      </c>
      <c r="AF70" s="59">
        <v>10</v>
      </c>
      <c r="AG70" s="8">
        <v>10</v>
      </c>
      <c r="AH70" s="39">
        <f t="shared" ref="AH70:AH133" si="20">IFERROR(AG70/AF70-1,0)</f>
        <v>0</v>
      </c>
      <c r="AI70" s="61">
        <v>4</v>
      </c>
      <c r="AJ70" s="17">
        <v>3</v>
      </c>
      <c r="AK70" s="39">
        <f t="shared" ref="AK70:AK133" si="21">IFERROR(AJ70/AI70-1,0)</f>
        <v>-0.25</v>
      </c>
      <c r="AL70" s="61">
        <v>1</v>
      </c>
      <c r="AM70" s="17">
        <v>1.5</v>
      </c>
      <c r="AN70" s="39">
        <f t="shared" ref="AN70:AN133" si="22">IFERROR(AM70/AL70-1,0)</f>
        <v>0.5</v>
      </c>
    </row>
    <row r="71" spans="1:40" x14ac:dyDescent="0.25">
      <c r="A71" s="30" t="s">
        <v>24</v>
      </c>
      <c r="B71" s="3" t="s">
        <v>92</v>
      </c>
      <c r="C71" s="3">
        <v>1011000945</v>
      </c>
      <c r="D71" s="2" t="s">
        <v>333</v>
      </c>
      <c r="E71" s="4"/>
      <c r="F71" s="2" t="s">
        <v>433</v>
      </c>
      <c r="G71" s="5" t="s">
        <v>434</v>
      </c>
      <c r="H71" s="5"/>
      <c r="I71" s="13" t="s">
        <v>438</v>
      </c>
      <c r="J71" s="6" t="s">
        <v>435</v>
      </c>
      <c r="K71" s="75" t="s">
        <v>456</v>
      </c>
      <c r="L71" s="59">
        <v>33</v>
      </c>
      <c r="M71" s="15">
        <v>57</v>
      </c>
      <c r="N71" s="23">
        <f t="shared" si="14"/>
        <v>0.72727272727272729</v>
      </c>
      <c r="O71" s="7"/>
      <c r="P71" s="7"/>
      <c r="Q71" s="15">
        <v>36</v>
      </c>
      <c r="R71" s="77">
        <v>21</v>
      </c>
      <c r="S71" s="42">
        <v>12.505171399999998</v>
      </c>
      <c r="T71" s="17">
        <v>41.730105808474555</v>
      </c>
      <c r="U71" s="23">
        <f t="shared" si="15"/>
        <v>2.3370278961929749</v>
      </c>
      <c r="V71" s="17">
        <v>27.52703339999999</v>
      </c>
      <c r="W71" s="43">
        <v>18.373984400000001</v>
      </c>
      <c r="X71" s="42">
        <f t="shared" si="12"/>
        <v>3.1578715656565649E-2</v>
      </c>
      <c r="Y71" s="17">
        <f t="shared" si="13"/>
        <v>6.1008926620576831E-2</v>
      </c>
      <c r="Z71" s="23">
        <f t="shared" si="16"/>
        <v>0.93196351884856465</v>
      </c>
      <c r="AA71" s="17">
        <f t="shared" si="17"/>
        <v>5.0975987777777759E-2</v>
      </c>
      <c r="AB71" s="43">
        <f t="shared" si="18"/>
        <v>9.7216848677248682E-2</v>
      </c>
      <c r="AC71" s="42">
        <v>33.799999999999997</v>
      </c>
      <c r="AD71" s="17">
        <v>39.473809700000004</v>
      </c>
      <c r="AE71" s="39">
        <f t="shared" si="19"/>
        <v>0.16786419230769245</v>
      </c>
      <c r="AF71" s="59">
        <v>7</v>
      </c>
      <c r="AG71" s="8">
        <v>7</v>
      </c>
      <c r="AH71" s="39">
        <f t="shared" si="20"/>
        <v>0</v>
      </c>
      <c r="AI71" s="61">
        <v>0</v>
      </c>
      <c r="AJ71" s="17">
        <v>3</v>
      </c>
      <c r="AK71" s="39">
        <f t="shared" si="21"/>
        <v>0</v>
      </c>
      <c r="AL71" s="61">
        <v>1.5</v>
      </c>
      <c r="AM71" s="17">
        <v>1.5</v>
      </c>
      <c r="AN71" s="39">
        <f t="shared" si="22"/>
        <v>0</v>
      </c>
    </row>
    <row r="72" spans="1:40" x14ac:dyDescent="0.25">
      <c r="A72" s="30" t="s">
        <v>24</v>
      </c>
      <c r="B72" s="3" t="s">
        <v>93</v>
      </c>
      <c r="C72" s="3">
        <v>1011000960</v>
      </c>
      <c r="D72" s="2" t="s">
        <v>334</v>
      </c>
      <c r="E72" s="4"/>
      <c r="F72" s="2" t="s">
        <v>433</v>
      </c>
      <c r="G72" s="5" t="s">
        <v>434</v>
      </c>
      <c r="H72" s="5"/>
      <c r="I72" s="13" t="s">
        <v>438</v>
      </c>
      <c r="J72" s="6" t="s">
        <v>435</v>
      </c>
      <c r="K72" s="75" t="s">
        <v>455</v>
      </c>
      <c r="L72" s="59">
        <v>51</v>
      </c>
      <c r="M72" s="15">
        <v>79</v>
      </c>
      <c r="N72" s="23">
        <f t="shared" si="14"/>
        <v>0.5490196078431373</v>
      </c>
      <c r="O72" s="7"/>
      <c r="P72" s="7"/>
      <c r="Q72" s="15">
        <v>70</v>
      </c>
      <c r="R72" s="77">
        <v>9</v>
      </c>
      <c r="S72" s="42">
        <v>52.697774600000017</v>
      </c>
      <c r="T72" s="17">
        <v>122.63118830980872</v>
      </c>
      <c r="U72" s="23">
        <f t="shared" si="15"/>
        <v>1.3270657867554179</v>
      </c>
      <c r="V72" s="17">
        <v>92.444311799999966</v>
      </c>
      <c r="W72" s="43">
        <v>27.172505600000004</v>
      </c>
      <c r="X72" s="42">
        <f t="shared" si="12"/>
        <v>8.6107474836601347E-2</v>
      </c>
      <c r="Y72" s="17">
        <f t="shared" si="13"/>
        <v>0.12935779357574759</v>
      </c>
      <c r="Z72" s="23">
        <f t="shared" si="16"/>
        <v>0.50228297625982643</v>
      </c>
      <c r="AA72" s="17">
        <f t="shared" si="17"/>
        <v>8.8042201714285687E-2</v>
      </c>
      <c r="AB72" s="43">
        <f t="shared" si="18"/>
        <v>0.33546303209876549</v>
      </c>
      <c r="AC72" s="42">
        <v>69.539999999999992</v>
      </c>
      <c r="AD72" s="17">
        <v>129.15825409999999</v>
      </c>
      <c r="AE72" s="39">
        <f t="shared" si="19"/>
        <v>0.85732318234109872</v>
      </c>
      <c r="AF72" s="59">
        <v>14</v>
      </c>
      <c r="AG72" s="8">
        <v>14</v>
      </c>
      <c r="AH72" s="39">
        <f t="shared" si="20"/>
        <v>0</v>
      </c>
      <c r="AI72" s="61">
        <v>6</v>
      </c>
      <c r="AJ72" s="17">
        <v>7</v>
      </c>
      <c r="AK72" s="39">
        <f t="shared" si="21"/>
        <v>0.16666666666666674</v>
      </c>
      <c r="AL72" s="61">
        <v>1.5</v>
      </c>
      <c r="AM72" s="17">
        <v>2.5</v>
      </c>
      <c r="AN72" s="39">
        <f t="shared" si="22"/>
        <v>0.66666666666666674</v>
      </c>
    </row>
    <row r="73" spans="1:40" x14ac:dyDescent="0.25">
      <c r="A73" s="30" t="s">
        <v>24</v>
      </c>
      <c r="B73" s="3" t="s">
        <v>94</v>
      </c>
      <c r="C73" s="3">
        <v>1011000380</v>
      </c>
      <c r="D73" s="2" t="s">
        <v>326</v>
      </c>
      <c r="E73" s="4"/>
      <c r="F73" s="2" t="s">
        <v>433</v>
      </c>
      <c r="G73" s="5" t="s">
        <v>437</v>
      </c>
      <c r="H73" s="5" t="s">
        <v>438</v>
      </c>
      <c r="I73" s="5"/>
      <c r="J73" s="6" t="s">
        <v>435</v>
      </c>
      <c r="K73" s="75" t="s">
        <v>459</v>
      </c>
      <c r="L73" s="59">
        <v>0</v>
      </c>
      <c r="M73" s="15">
        <v>0</v>
      </c>
      <c r="N73" s="23">
        <f t="shared" si="14"/>
        <v>0</v>
      </c>
      <c r="O73" s="7"/>
      <c r="P73" s="7"/>
      <c r="Q73" s="15">
        <v>0</v>
      </c>
      <c r="R73" s="77">
        <v>0</v>
      </c>
      <c r="S73" s="42">
        <v>0</v>
      </c>
      <c r="T73" s="17">
        <v>0</v>
      </c>
      <c r="U73" s="23">
        <f t="shared" si="15"/>
        <v>0</v>
      </c>
      <c r="V73" s="17">
        <v>0</v>
      </c>
      <c r="W73" s="43">
        <v>0</v>
      </c>
      <c r="X73" s="42">
        <f t="shared" si="12"/>
        <v>0</v>
      </c>
      <c r="Y73" s="17">
        <f t="shared" si="13"/>
        <v>0</v>
      </c>
      <c r="Z73" s="23">
        <f t="shared" si="16"/>
        <v>0</v>
      </c>
      <c r="AA73" s="17">
        <f t="shared" si="17"/>
        <v>0</v>
      </c>
      <c r="AB73" s="43">
        <f t="shared" si="18"/>
        <v>0</v>
      </c>
      <c r="AC73" s="42">
        <v>41.759999999999991</v>
      </c>
      <c r="AD73" s="17">
        <v>53.021939599999996</v>
      </c>
      <c r="AE73" s="39">
        <f t="shared" si="19"/>
        <v>0.26968246168582399</v>
      </c>
      <c r="AF73" s="59">
        <v>0</v>
      </c>
      <c r="AG73" s="8">
        <v>0</v>
      </c>
      <c r="AH73" s="39">
        <f t="shared" si="20"/>
        <v>0</v>
      </c>
      <c r="AI73" s="61">
        <v>0</v>
      </c>
      <c r="AJ73" s="17">
        <v>0</v>
      </c>
      <c r="AK73" s="39">
        <f t="shared" si="21"/>
        <v>0</v>
      </c>
      <c r="AL73" s="61">
        <v>0</v>
      </c>
      <c r="AM73" s="17">
        <v>0</v>
      </c>
      <c r="AN73" s="39">
        <f t="shared" si="22"/>
        <v>0</v>
      </c>
    </row>
    <row r="74" spans="1:40" x14ac:dyDescent="0.25">
      <c r="A74" s="30" t="s">
        <v>24</v>
      </c>
      <c r="B74" s="3" t="s">
        <v>95</v>
      </c>
      <c r="C74" s="3">
        <v>1011000360</v>
      </c>
      <c r="D74" s="2" t="s">
        <v>24</v>
      </c>
      <c r="E74" s="4"/>
      <c r="F74" s="2" t="s">
        <v>433</v>
      </c>
      <c r="G74" s="5" t="s">
        <v>437</v>
      </c>
      <c r="H74" s="5" t="s">
        <v>440</v>
      </c>
      <c r="I74" s="5"/>
      <c r="J74" s="6" t="s">
        <v>435</v>
      </c>
      <c r="K74" s="75" t="s">
        <v>459</v>
      </c>
      <c r="L74" s="59">
        <v>0</v>
      </c>
      <c r="M74" s="15">
        <v>0</v>
      </c>
      <c r="N74" s="23">
        <f t="shared" si="14"/>
        <v>0</v>
      </c>
      <c r="O74" s="7"/>
      <c r="P74" s="7"/>
      <c r="Q74" s="15">
        <v>0</v>
      </c>
      <c r="R74" s="77">
        <v>0</v>
      </c>
      <c r="S74" s="42">
        <v>0</v>
      </c>
      <c r="T74" s="17">
        <v>0</v>
      </c>
      <c r="U74" s="23">
        <f t="shared" si="15"/>
        <v>0</v>
      </c>
      <c r="V74" s="17">
        <v>0</v>
      </c>
      <c r="W74" s="43">
        <v>0</v>
      </c>
      <c r="X74" s="42">
        <f t="shared" si="12"/>
        <v>0</v>
      </c>
      <c r="Y74" s="17">
        <f t="shared" si="13"/>
        <v>0</v>
      </c>
      <c r="Z74" s="23">
        <f t="shared" si="16"/>
        <v>0</v>
      </c>
      <c r="AA74" s="17">
        <f t="shared" si="17"/>
        <v>0</v>
      </c>
      <c r="AB74" s="43">
        <f t="shared" si="18"/>
        <v>0</v>
      </c>
      <c r="AC74" s="42">
        <v>40.72</v>
      </c>
      <c r="AD74" s="17">
        <v>19.264710999999998</v>
      </c>
      <c r="AE74" s="39">
        <f t="shared" si="19"/>
        <v>-0.52689805992141459</v>
      </c>
      <c r="AF74" s="59">
        <v>0</v>
      </c>
      <c r="AG74" s="8">
        <v>0</v>
      </c>
      <c r="AH74" s="39">
        <f t="shared" si="20"/>
        <v>0</v>
      </c>
      <c r="AI74" s="61">
        <v>0</v>
      </c>
      <c r="AJ74" s="17">
        <v>0</v>
      </c>
      <c r="AK74" s="39">
        <f t="shared" si="21"/>
        <v>0</v>
      </c>
      <c r="AL74" s="61">
        <v>0</v>
      </c>
      <c r="AM74" s="17">
        <v>0</v>
      </c>
      <c r="AN74" s="39">
        <f t="shared" si="22"/>
        <v>0</v>
      </c>
    </row>
    <row r="75" spans="1:40" x14ac:dyDescent="0.25">
      <c r="A75" s="30" t="s">
        <v>24</v>
      </c>
      <c r="B75" s="3" t="s">
        <v>96</v>
      </c>
      <c r="C75" s="3">
        <v>1011000919</v>
      </c>
      <c r="D75" s="2" t="s">
        <v>335</v>
      </c>
      <c r="E75" s="4"/>
      <c r="F75" s="2" t="s">
        <v>433</v>
      </c>
      <c r="G75" s="5" t="s">
        <v>437</v>
      </c>
      <c r="H75" s="5"/>
      <c r="I75" s="5"/>
      <c r="J75" s="6" t="s">
        <v>435</v>
      </c>
      <c r="K75" s="75" t="s">
        <v>457</v>
      </c>
      <c r="L75" s="59">
        <v>25</v>
      </c>
      <c r="M75" s="15">
        <v>26</v>
      </c>
      <c r="N75" s="23">
        <f t="shared" si="14"/>
        <v>4.0000000000000036E-2</v>
      </c>
      <c r="O75" s="7"/>
      <c r="P75" s="7"/>
      <c r="Q75" s="15">
        <v>25</v>
      </c>
      <c r="R75" s="77">
        <v>1</v>
      </c>
      <c r="S75" s="42">
        <v>17.736125399999999</v>
      </c>
      <c r="T75" s="17">
        <v>25.304066835617053</v>
      </c>
      <c r="U75" s="23">
        <f t="shared" si="15"/>
        <v>0.42669643256001422</v>
      </c>
      <c r="V75" s="17">
        <v>19.434509400000003</v>
      </c>
      <c r="W75" s="43">
        <v>3.8906488000000001</v>
      </c>
      <c r="X75" s="42">
        <f t="shared" si="12"/>
        <v>5.9120418000000001E-2</v>
      </c>
      <c r="Y75" s="17">
        <f t="shared" si="13"/>
        <v>8.1102778319285432E-2</v>
      </c>
      <c r="Z75" s="23">
        <f t="shared" si="16"/>
        <v>0.37182349284616745</v>
      </c>
      <c r="AA75" s="17">
        <f t="shared" si="17"/>
        <v>5.1825358400000007E-2</v>
      </c>
      <c r="AB75" s="43">
        <f t="shared" si="18"/>
        <v>0.43229431111111111</v>
      </c>
      <c r="AC75" s="42">
        <v>43.069999999999993</v>
      </c>
      <c r="AD75" s="17">
        <v>33.060043800000003</v>
      </c>
      <c r="AE75" s="39">
        <f t="shared" si="19"/>
        <v>-0.23241133503598776</v>
      </c>
      <c r="AF75" s="59">
        <v>13</v>
      </c>
      <c r="AG75" s="8">
        <v>13</v>
      </c>
      <c r="AH75" s="39">
        <f t="shared" si="20"/>
        <v>0</v>
      </c>
      <c r="AI75" s="61">
        <v>3</v>
      </c>
      <c r="AJ75" s="17">
        <v>2</v>
      </c>
      <c r="AK75" s="39">
        <f t="shared" si="21"/>
        <v>-0.33333333333333337</v>
      </c>
      <c r="AL75" s="61">
        <v>1.5</v>
      </c>
      <c r="AM75" s="17">
        <v>1.75</v>
      </c>
      <c r="AN75" s="39">
        <f t="shared" si="22"/>
        <v>0.16666666666666674</v>
      </c>
    </row>
    <row r="76" spans="1:40" x14ac:dyDescent="0.25">
      <c r="A76" s="30" t="s">
        <v>24</v>
      </c>
      <c r="B76" s="3" t="s">
        <v>97</v>
      </c>
      <c r="C76" s="3">
        <v>1011001932</v>
      </c>
      <c r="D76" s="2" t="s">
        <v>335</v>
      </c>
      <c r="E76" s="4"/>
      <c r="F76" s="2" t="s">
        <v>433</v>
      </c>
      <c r="G76" s="5" t="s">
        <v>437</v>
      </c>
      <c r="H76" s="5" t="s">
        <v>438</v>
      </c>
      <c r="I76" s="5"/>
      <c r="J76" s="6" t="s">
        <v>439</v>
      </c>
      <c r="K76" s="75" t="s">
        <v>456</v>
      </c>
      <c r="L76" s="59">
        <v>29</v>
      </c>
      <c r="M76" s="15">
        <v>30</v>
      </c>
      <c r="N76" s="23">
        <f t="shared" si="14"/>
        <v>3.4482758620689724E-2</v>
      </c>
      <c r="O76" s="7"/>
      <c r="P76" s="7"/>
      <c r="Q76" s="15">
        <v>30</v>
      </c>
      <c r="R76" s="77">
        <v>0</v>
      </c>
      <c r="S76" s="42">
        <v>15.191311200000001</v>
      </c>
      <c r="T76" s="17">
        <v>20.763778749116302</v>
      </c>
      <c r="U76" s="23">
        <f t="shared" si="15"/>
        <v>0.36681939272735731</v>
      </c>
      <c r="V76" s="17">
        <v>17.8414438</v>
      </c>
      <c r="W76" s="43">
        <v>0</v>
      </c>
      <c r="X76" s="42">
        <f t="shared" si="12"/>
        <v>4.3653193103448278E-2</v>
      </c>
      <c r="Y76" s="17">
        <f t="shared" si="13"/>
        <v>5.7677163191989726E-2</v>
      </c>
      <c r="Z76" s="23">
        <f t="shared" si="16"/>
        <v>0.32125874630311202</v>
      </c>
      <c r="AA76" s="17">
        <f t="shared" si="17"/>
        <v>3.9647652888888892E-2</v>
      </c>
      <c r="AB76" s="43">
        <f t="shared" si="18"/>
        <v>0</v>
      </c>
      <c r="AC76" s="42">
        <v>0</v>
      </c>
      <c r="AD76" s="17">
        <v>0</v>
      </c>
      <c r="AE76" s="39">
        <f t="shared" si="19"/>
        <v>0</v>
      </c>
      <c r="AF76" s="59">
        <v>0</v>
      </c>
      <c r="AG76" s="8">
        <v>0</v>
      </c>
      <c r="AH76" s="39">
        <f t="shared" si="20"/>
        <v>0</v>
      </c>
      <c r="AI76" s="61">
        <v>0</v>
      </c>
      <c r="AJ76" s="17">
        <v>0</v>
      </c>
      <c r="AK76" s="39">
        <f t="shared" si="21"/>
        <v>0</v>
      </c>
      <c r="AL76" s="61">
        <v>0</v>
      </c>
      <c r="AM76" s="17">
        <v>0</v>
      </c>
      <c r="AN76" s="39">
        <f t="shared" si="22"/>
        <v>0</v>
      </c>
    </row>
    <row r="77" spans="1:40" x14ac:dyDescent="0.25">
      <c r="A77" s="30" t="s">
        <v>24</v>
      </c>
      <c r="B77" s="3" t="s">
        <v>98</v>
      </c>
      <c r="C77" s="3">
        <v>1011000573</v>
      </c>
      <c r="D77" s="2" t="s">
        <v>24</v>
      </c>
      <c r="E77" s="4"/>
      <c r="F77" s="2" t="s">
        <v>433</v>
      </c>
      <c r="G77" s="5" t="s">
        <v>434</v>
      </c>
      <c r="H77" s="5"/>
      <c r="I77" s="13" t="s">
        <v>438</v>
      </c>
      <c r="J77" s="6" t="s">
        <v>435</v>
      </c>
      <c r="K77" s="75" t="s">
        <v>456</v>
      </c>
      <c r="L77" s="59">
        <v>67</v>
      </c>
      <c r="M77" s="15">
        <v>95</v>
      </c>
      <c r="N77" s="23">
        <f t="shared" si="14"/>
        <v>0.41791044776119413</v>
      </c>
      <c r="O77" s="7"/>
      <c r="P77" s="7"/>
      <c r="Q77" s="15">
        <v>81</v>
      </c>
      <c r="R77" s="77">
        <v>14</v>
      </c>
      <c r="S77" s="42">
        <v>52.287454315254223</v>
      </c>
      <c r="T77" s="17">
        <v>65.251997918787922</v>
      </c>
      <c r="U77" s="23">
        <f t="shared" si="15"/>
        <v>0.24794750047243075</v>
      </c>
      <c r="V77" s="17">
        <v>46.560674600000006</v>
      </c>
      <c r="W77" s="43">
        <v>4.7709052000000005</v>
      </c>
      <c r="X77" s="42">
        <f t="shared" si="12"/>
        <v>6.5034147158276392E-2</v>
      </c>
      <c r="Y77" s="17">
        <f t="shared" si="13"/>
        <v>5.7238594665603437E-2</v>
      </c>
      <c r="Z77" s="23">
        <f t="shared" si="16"/>
        <v>-0.11986860492996987</v>
      </c>
      <c r="AA77" s="17">
        <f t="shared" si="17"/>
        <v>3.8321542880658442E-2</v>
      </c>
      <c r="AB77" s="43">
        <f t="shared" si="18"/>
        <v>3.7864326984126985E-2</v>
      </c>
      <c r="AC77" s="42">
        <v>68.680000000000007</v>
      </c>
      <c r="AD77" s="17">
        <v>64.281942300000011</v>
      </c>
      <c r="AE77" s="39">
        <f t="shared" si="19"/>
        <v>-6.4036949621432693E-2</v>
      </c>
      <c r="AF77" s="59">
        <v>13</v>
      </c>
      <c r="AG77" s="8">
        <v>13</v>
      </c>
      <c r="AH77" s="39">
        <f t="shared" si="20"/>
        <v>0</v>
      </c>
      <c r="AI77" s="61">
        <v>2.5</v>
      </c>
      <c r="AJ77" s="17">
        <v>2</v>
      </c>
      <c r="AK77" s="39">
        <f t="shared" si="21"/>
        <v>-0.19999999999999996</v>
      </c>
      <c r="AL77" s="61">
        <v>1.5</v>
      </c>
      <c r="AM77" s="17">
        <v>2</v>
      </c>
      <c r="AN77" s="39">
        <f t="shared" si="22"/>
        <v>0.33333333333333326</v>
      </c>
    </row>
    <row r="78" spans="1:40" x14ac:dyDescent="0.25">
      <c r="A78" s="30" t="s">
        <v>24</v>
      </c>
      <c r="B78" s="3" t="s">
        <v>99</v>
      </c>
      <c r="C78" s="3">
        <v>1011001053</v>
      </c>
      <c r="D78" s="2" t="s">
        <v>336</v>
      </c>
      <c r="E78" s="4"/>
      <c r="F78" s="2" t="s">
        <v>433</v>
      </c>
      <c r="G78" s="5" t="s">
        <v>434</v>
      </c>
      <c r="H78" s="5"/>
      <c r="I78" s="13" t="s">
        <v>438</v>
      </c>
      <c r="J78" s="6" t="s">
        <v>435</v>
      </c>
      <c r="K78" s="75" t="s">
        <v>455</v>
      </c>
      <c r="L78" s="59">
        <v>73</v>
      </c>
      <c r="M78" s="15">
        <v>90</v>
      </c>
      <c r="N78" s="23">
        <f t="shared" si="14"/>
        <v>0.23287671232876717</v>
      </c>
      <c r="O78" s="7"/>
      <c r="P78" s="7"/>
      <c r="Q78" s="15">
        <v>81</v>
      </c>
      <c r="R78" s="77">
        <v>9</v>
      </c>
      <c r="S78" s="42">
        <v>104.82686709999997</v>
      </c>
      <c r="T78" s="17">
        <v>171.00122224987302</v>
      </c>
      <c r="U78" s="23">
        <f t="shared" si="15"/>
        <v>0.63127284999126965</v>
      </c>
      <c r="V78" s="17">
        <v>117.417024</v>
      </c>
      <c r="W78" s="43">
        <v>9.0318185999999994</v>
      </c>
      <c r="X78" s="42">
        <f t="shared" si="12"/>
        <v>0.11966537340182647</v>
      </c>
      <c r="Y78" s="17">
        <f t="shared" si="13"/>
        <v>0.15833446504617874</v>
      </c>
      <c r="Z78" s="23">
        <f t="shared" si="16"/>
        <v>0.32314353388180761</v>
      </c>
      <c r="AA78" s="17">
        <f t="shared" si="17"/>
        <v>9.6639525925925923E-2</v>
      </c>
      <c r="AB78" s="43">
        <f t="shared" si="18"/>
        <v>0.11150393333333332</v>
      </c>
      <c r="AC78" s="42">
        <v>173.51999999999998</v>
      </c>
      <c r="AD78" s="17">
        <v>172.34836730000004</v>
      </c>
      <c r="AE78" s="39">
        <f t="shared" si="19"/>
        <v>-6.7521478792067491E-3</v>
      </c>
      <c r="AF78" s="59">
        <v>14</v>
      </c>
      <c r="AG78" s="8">
        <v>14</v>
      </c>
      <c r="AH78" s="39">
        <f t="shared" si="20"/>
        <v>0</v>
      </c>
      <c r="AI78" s="61">
        <v>9</v>
      </c>
      <c r="AJ78" s="17">
        <v>14</v>
      </c>
      <c r="AK78" s="39">
        <f t="shared" si="21"/>
        <v>0.55555555555555558</v>
      </c>
      <c r="AL78" s="61">
        <v>2.9</v>
      </c>
      <c r="AM78" s="17">
        <v>3.5</v>
      </c>
      <c r="AN78" s="39">
        <f t="shared" si="22"/>
        <v>0.2068965517241379</v>
      </c>
    </row>
    <row r="79" spans="1:40" x14ac:dyDescent="0.25">
      <c r="A79" s="30" t="s">
        <v>24</v>
      </c>
      <c r="B79" s="3" t="s">
        <v>100</v>
      </c>
      <c r="C79" s="3">
        <v>1011000282</v>
      </c>
      <c r="D79" s="2" t="s">
        <v>24</v>
      </c>
      <c r="E79" s="4"/>
      <c r="F79" s="2" t="s">
        <v>433</v>
      </c>
      <c r="G79" s="5" t="s">
        <v>437</v>
      </c>
      <c r="H79" s="5" t="s">
        <v>438</v>
      </c>
      <c r="I79" s="5"/>
      <c r="J79" s="6" t="s">
        <v>435</v>
      </c>
      <c r="K79" s="75" t="s">
        <v>459</v>
      </c>
      <c r="L79" s="59">
        <v>0</v>
      </c>
      <c r="M79" s="15">
        <v>0</v>
      </c>
      <c r="N79" s="23">
        <f t="shared" si="14"/>
        <v>0</v>
      </c>
      <c r="O79" s="7"/>
      <c r="P79" s="7"/>
      <c r="Q79" s="15">
        <v>0</v>
      </c>
      <c r="R79" s="77">
        <v>0</v>
      </c>
      <c r="S79" s="42">
        <v>0</v>
      </c>
      <c r="T79" s="17">
        <v>0</v>
      </c>
      <c r="U79" s="23">
        <f t="shared" si="15"/>
        <v>0</v>
      </c>
      <c r="V79" s="17">
        <v>0</v>
      </c>
      <c r="W79" s="43">
        <v>0</v>
      </c>
      <c r="X79" s="42">
        <f t="shared" si="12"/>
        <v>0</v>
      </c>
      <c r="Y79" s="17">
        <f t="shared" si="13"/>
        <v>0</v>
      </c>
      <c r="Z79" s="23">
        <f t="shared" si="16"/>
        <v>0</v>
      </c>
      <c r="AA79" s="17">
        <f t="shared" si="17"/>
        <v>0</v>
      </c>
      <c r="AB79" s="43">
        <f t="shared" si="18"/>
        <v>0</v>
      </c>
      <c r="AC79" s="42">
        <v>92.51</v>
      </c>
      <c r="AD79" s="17">
        <v>10.357120700000001</v>
      </c>
      <c r="AE79" s="39">
        <f t="shared" si="19"/>
        <v>-0.88804323100205385</v>
      </c>
      <c r="AF79" s="59">
        <v>0</v>
      </c>
      <c r="AG79" s="8">
        <v>0</v>
      </c>
      <c r="AH79" s="39">
        <f t="shared" si="20"/>
        <v>0</v>
      </c>
      <c r="AI79" s="61">
        <v>0</v>
      </c>
      <c r="AJ79" s="17">
        <v>0</v>
      </c>
      <c r="AK79" s="39">
        <f t="shared" si="21"/>
        <v>0</v>
      </c>
      <c r="AL79" s="61">
        <v>0</v>
      </c>
      <c r="AM79" s="17">
        <v>0</v>
      </c>
      <c r="AN79" s="39">
        <f t="shared" si="22"/>
        <v>0</v>
      </c>
    </row>
    <row r="80" spans="1:40" x14ac:dyDescent="0.25">
      <c r="A80" s="30" t="s">
        <v>25</v>
      </c>
      <c r="B80" s="3" t="s">
        <v>101</v>
      </c>
      <c r="C80" s="3">
        <v>1011000354</v>
      </c>
      <c r="D80" s="2" t="s">
        <v>337</v>
      </c>
      <c r="E80" s="4"/>
      <c r="F80" s="2" t="s">
        <v>433</v>
      </c>
      <c r="G80" s="5" t="s">
        <v>434</v>
      </c>
      <c r="H80" s="5"/>
      <c r="I80" s="13" t="s">
        <v>438</v>
      </c>
      <c r="J80" s="6" t="s">
        <v>435</v>
      </c>
      <c r="K80" s="75" t="s">
        <v>456</v>
      </c>
      <c r="L80" s="59">
        <v>44</v>
      </c>
      <c r="M80" s="15">
        <v>57</v>
      </c>
      <c r="N80" s="23">
        <f t="shared" si="14"/>
        <v>0.29545454545454541</v>
      </c>
      <c r="O80" s="7"/>
      <c r="P80" s="7"/>
      <c r="Q80" s="15">
        <v>53</v>
      </c>
      <c r="R80" s="77">
        <v>4</v>
      </c>
      <c r="S80" s="42">
        <v>2.6327179999999992</v>
      </c>
      <c r="T80" s="17">
        <v>17.257124921817468</v>
      </c>
      <c r="U80" s="23">
        <f t="shared" si="15"/>
        <v>5.5548702602471947</v>
      </c>
      <c r="V80" s="17">
        <v>17.690265199999995</v>
      </c>
      <c r="W80" s="43">
        <v>0.55683020000000005</v>
      </c>
      <c r="X80" s="42">
        <f t="shared" si="12"/>
        <v>4.9862083333333321E-3</v>
      </c>
      <c r="Y80" s="17">
        <f t="shared" si="13"/>
        <v>2.5229714797978753E-2</v>
      </c>
      <c r="Z80" s="23">
        <f t="shared" si="16"/>
        <v>4.0598998500153778</v>
      </c>
      <c r="AA80" s="17">
        <f t="shared" si="17"/>
        <v>2.2251905911949681E-2</v>
      </c>
      <c r="AB80" s="43">
        <f t="shared" si="18"/>
        <v>1.5467505555555558E-2</v>
      </c>
      <c r="AC80" s="42">
        <v>41.88</v>
      </c>
      <c r="AD80" s="17">
        <v>32.911579499999995</v>
      </c>
      <c r="AE80" s="39">
        <f t="shared" si="19"/>
        <v>-0.21414566618911191</v>
      </c>
      <c r="AF80" s="59">
        <v>6</v>
      </c>
      <c r="AG80" s="8">
        <v>6</v>
      </c>
      <c r="AH80" s="39">
        <f t="shared" si="20"/>
        <v>0</v>
      </c>
      <c r="AI80" s="61">
        <v>1</v>
      </c>
      <c r="AJ80" s="17">
        <v>0.6</v>
      </c>
      <c r="AK80" s="39">
        <f t="shared" si="21"/>
        <v>-0.4</v>
      </c>
      <c r="AL80" s="61">
        <v>0.25</v>
      </c>
      <c r="AM80" s="17">
        <v>0.25</v>
      </c>
      <c r="AN80" s="39">
        <f t="shared" si="22"/>
        <v>0</v>
      </c>
    </row>
    <row r="81" spans="1:40" x14ac:dyDescent="0.25">
      <c r="A81" s="30" t="s">
        <v>24</v>
      </c>
      <c r="B81" s="3" t="s">
        <v>102</v>
      </c>
      <c r="C81" s="3">
        <v>1011001112</v>
      </c>
      <c r="D81" s="2" t="s">
        <v>338</v>
      </c>
      <c r="E81" s="4"/>
      <c r="F81" s="2" t="s">
        <v>433</v>
      </c>
      <c r="G81" s="5" t="s">
        <v>434</v>
      </c>
      <c r="H81" s="5"/>
      <c r="I81" s="13" t="s">
        <v>438</v>
      </c>
      <c r="J81" s="6" t="s">
        <v>435</v>
      </c>
      <c r="K81" s="75" t="s">
        <v>457</v>
      </c>
      <c r="L81" s="59">
        <v>35</v>
      </c>
      <c r="M81" s="15">
        <v>54</v>
      </c>
      <c r="N81" s="23">
        <f t="shared" si="14"/>
        <v>0.54285714285714293</v>
      </c>
      <c r="O81" s="7"/>
      <c r="P81" s="7"/>
      <c r="Q81" s="15">
        <v>47</v>
      </c>
      <c r="R81" s="77">
        <v>7</v>
      </c>
      <c r="S81" s="42">
        <v>24.163524299999995</v>
      </c>
      <c r="T81" s="17">
        <v>37.310210693436552</v>
      </c>
      <c r="U81" s="23">
        <f t="shared" si="15"/>
        <v>0.54407156134242229</v>
      </c>
      <c r="V81" s="17">
        <v>24.525679</v>
      </c>
      <c r="W81" s="43">
        <v>3.5388280000000001</v>
      </c>
      <c r="X81" s="42">
        <f t="shared" si="12"/>
        <v>5.7532200714285699E-2</v>
      </c>
      <c r="Y81" s="17">
        <f t="shared" si="13"/>
        <v>5.7577485638019371E-2</v>
      </c>
      <c r="Z81" s="23">
        <f t="shared" si="16"/>
        <v>7.871230923106598E-4</v>
      </c>
      <c r="AA81" s="17">
        <f t="shared" si="17"/>
        <v>3.4788197163120566E-2</v>
      </c>
      <c r="AB81" s="43">
        <f t="shared" si="18"/>
        <v>5.6171873015873022E-2</v>
      </c>
      <c r="AC81" s="42">
        <v>40.960000000000008</v>
      </c>
      <c r="AD81" s="17">
        <v>51.275049699999997</v>
      </c>
      <c r="AE81" s="39">
        <f t="shared" si="19"/>
        <v>0.25183226806640602</v>
      </c>
      <c r="AF81" s="59">
        <v>10</v>
      </c>
      <c r="AG81" s="8">
        <v>10</v>
      </c>
      <c r="AH81" s="39">
        <f t="shared" si="20"/>
        <v>0</v>
      </c>
      <c r="AI81" s="61">
        <v>4</v>
      </c>
      <c r="AJ81" s="17">
        <v>5</v>
      </c>
      <c r="AK81" s="39">
        <f t="shared" si="21"/>
        <v>0.25</v>
      </c>
      <c r="AL81" s="61">
        <v>1.25</v>
      </c>
      <c r="AM81" s="17">
        <v>2</v>
      </c>
      <c r="AN81" s="39">
        <f t="shared" si="22"/>
        <v>0.60000000000000009</v>
      </c>
    </row>
    <row r="82" spans="1:40" x14ac:dyDescent="0.25">
      <c r="A82" s="30" t="s">
        <v>24</v>
      </c>
      <c r="B82" s="3" t="s">
        <v>103</v>
      </c>
      <c r="C82" s="3">
        <v>1011000367</v>
      </c>
      <c r="D82" s="2" t="s">
        <v>339</v>
      </c>
      <c r="E82" s="4"/>
      <c r="F82" s="2" t="s">
        <v>433</v>
      </c>
      <c r="G82" s="5" t="s">
        <v>437</v>
      </c>
      <c r="H82" s="5" t="s">
        <v>438</v>
      </c>
      <c r="I82" s="5"/>
      <c r="J82" s="6" t="s">
        <v>435</v>
      </c>
      <c r="K82" s="75" t="s">
        <v>459</v>
      </c>
      <c r="L82" s="59">
        <v>0</v>
      </c>
      <c r="M82" s="15">
        <v>0</v>
      </c>
      <c r="N82" s="23">
        <f t="shared" si="14"/>
        <v>0</v>
      </c>
      <c r="O82" s="7"/>
      <c r="P82" s="7"/>
      <c r="Q82" s="15">
        <v>0</v>
      </c>
      <c r="R82" s="77">
        <v>0</v>
      </c>
      <c r="S82" s="42">
        <v>0</v>
      </c>
      <c r="T82" s="17">
        <v>0</v>
      </c>
      <c r="U82" s="23">
        <f t="shared" si="15"/>
        <v>0</v>
      </c>
      <c r="V82" s="17">
        <v>0</v>
      </c>
      <c r="W82" s="43">
        <v>0</v>
      </c>
      <c r="X82" s="42">
        <f t="shared" si="12"/>
        <v>0</v>
      </c>
      <c r="Y82" s="17">
        <f t="shared" si="13"/>
        <v>0</v>
      </c>
      <c r="Z82" s="23">
        <f t="shared" si="16"/>
        <v>0</v>
      </c>
      <c r="AA82" s="17">
        <f t="shared" si="17"/>
        <v>0</v>
      </c>
      <c r="AB82" s="43">
        <f t="shared" si="18"/>
        <v>0</v>
      </c>
      <c r="AC82" s="42">
        <v>22.59</v>
      </c>
      <c r="AD82" s="17">
        <v>20.188962400000001</v>
      </c>
      <c r="AE82" s="39">
        <f t="shared" si="19"/>
        <v>-0.10628763169544042</v>
      </c>
      <c r="AF82" s="59">
        <v>0</v>
      </c>
      <c r="AG82" s="8">
        <v>0</v>
      </c>
      <c r="AH82" s="39">
        <f t="shared" si="20"/>
        <v>0</v>
      </c>
      <c r="AI82" s="61">
        <v>0</v>
      </c>
      <c r="AJ82" s="17">
        <v>0</v>
      </c>
      <c r="AK82" s="39">
        <f t="shared" si="21"/>
        <v>0</v>
      </c>
      <c r="AL82" s="61">
        <v>0</v>
      </c>
      <c r="AM82" s="17">
        <v>0</v>
      </c>
      <c r="AN82" s="39">
        <f t="shared" si="22"/>
        <v>0</v>
      </c>
    </row>
    <row r="83" spans="1:40" x14ac:dyDescent="0.25">
      <c r="A83" s="30" t="s">
        <v>24</v>
      </c>
      <c r="B83" s="3" t="s">
        <v>104</v>
      </c>
      <c r="C83" s="3">
        <v>1011000361</v>
      </c>
      <c r="D83" s="2" t="s">
        <v>340</v>
      </c>
      <c r="E83" s="4"/>
      <c r="F83" s="2" t="s">
        <v>433</v>
      </c>
      <c r="G83" s="5" t="s">
        <v>434</v>
      </c>
      <c r="H83" s="5"/>
      <c r="I83" s="13" t="s">
        <v>438</v>
      </c>
      <c r="J83" s="6" t="s">
        <v>435</v>
      </c>
      <c r="K83" s="75" t="s">
        <v>456</v>
      </c>
      <c r="L83" s="59">
        <v>34</v>
      </c>
      <c r="M83" s="15">
        <v>52</v>
      </c>
      <c r="N83" s="23">
        <f t="shared" si="14"/>
        <v>0.52941176470588225</v>
      </c>
      <c r="O83" s="7"/>
      <c r="P83" s="7"/>
      <c r="Q83" s="15">
        <v>42</v>
      </c>
      <c r="R83" s="77">
        <v>10</v>
      </c>
      <c r="S83" s="42">
        <v>15.582047200000002</v>
      </c>
      <c r="T83" s="17">
        <v>28.105281905336959</v>
      </c>
      <c r="U83" s="23">
        <f t="shared" si="15"/>
        <v>0.80369636573408387</v>
      </c>
      <c r="V83" s="17">
        <v>17.832733600000005</v>
      </c>
      <c r="W83" s="43">
        <v>5.7917466000000006</v>
      </c>
      <c r="X83" s="42">
        <f t="shared" si="12"/>
        <v>3.8191292156862754E-2</v>
      </c>
      <c r="Y83" s="17">
        <f t="shared" si="13"/>
        <v>4.5040515873937433E-2</v>
      </c>
      <c r="Z83" s="23">
        <f t="shared" si="16"/>
        <v>0.17933993144151605</v>
      </c>
      <c r="AA83" s="17">
        <f t="shared" si="17"/>
        <v>2.8305926349206357E-2</v>
      </c>
      <c r="AB83" s="43">
        <f t="shared" si="18"/>
        <v>6.4352740000000005E-2</v>
      </c>
      <c r="AC83" s="42">
        <v>20.79</v>
      </c>
      <c r="AD83" s="17">
        <v>36.6761689</v>
      </c>
      <c r="AE83" s="39">
        <f t="shared" si="19"/>
        <v>0.7641254882154882</v>
      </c>
      <c r="AF83" s="59">
        <v>12</v>
      </c>
      <c r="AG83" s="8">
        <v>12</v>
      </c>
      <c r="AH83" s="39">
        <f t="shared" si="20"/>
        <v>0</v>
      </c>
      <c r="AI83" s="61">
        <v>3</v>
      </c>
      <c r="AJ83" s="17">
        <v>6</v>
      </c>
      <c r="AK83" s="39">
        <f t="shared" si="21"/>
        <v>1</v>
      </c>
      <c r="AL83" s="61">
        <v>1.2</v>
      </c>
      <c r="AM83" s="17">
        <v>2.5</v>
      </c>
      <c r="AN83" s="39">
        <f t="shared" si="22"/>
        <v>1.0833333333333335</v>
      </c>
    </row>
    <row r="84" spans="1:40" x14ac:dyDescent="0.25">
      <c r="A84" s="30" t="s">
        <v>24</v>
      </c>
      <c r="B84" s="3" t="s">
        <v>105</v>
      </c>
      <c r="C84" s="3">
        <v>1011001206</v>
      </c>
      <c r="D84" s="2" t="s">
        <v>341</v>
      </c>
      <c r="E84" s="4"/>
      <c r="F84" s="2" t="s">
        <v>433</v>
      </c>
      <c r="G84" s="5" t="s">
        <v>437</v>
      </c>
      <c r="H84" s="5" t="s">
        <v>440</v>
      </c>
      <c r="I84" s="5"/>
      <c r="J84" s="6" t="s">
        <v>435</v>
      </c>
      <c r="K84" s="75" t="s">
        <v>459</v>
      </c>
      <c r="L84" s="59">
        <v>0</v>
      </c>
      <c r="M84" s="15">
        <v>0</v>
      </c>
      <c r="N84" s="23">
        <f t="shared" si="14"/>
        <v>0</v>
      </c>
      <c r="O84" s="7"/>
      <c r="P84" s="7"/>
      <c r="Q84" s="15">
        <v>0</v>
      </c>
      <c r="R84" s="77">
        <v>0</v>
      </c>
      <c r="S84" s="42">
        <v>0</v>
      </c>
      <c r="T84" s="17">
        <v>0</v>
      </c>
      <c r="U84" s="23">
        <f t="shared" si="15"/>
        <v>0</v>
      </c>
      <c r="V84" s="17">
        <v>0</v>
      </c>
      <c r="W84" s="43">
        <v>0</v>
      </c>
      <c r="X84" s="42">
        <f t="shared" si="12"/>
        <v>0</v>
      </c>
      <c r="Y84" s="17">
        <f t="shared" si="13"/>
        <v>0</v>
      </c>
      <c r="Z84" s="23">
        <f t="shared" si="16"/>
        <v>0</v>
      </c>
      <c r="AA84" s="17">
        <f t="shared" si="17"/>
        <v>0</v>
      </c>
      <c r="AB84" s="43">
        <f t="shared" si="18"/>
        <v>0</v>
      </c>
      <c r="AC84" s="42">
        <v>6.17</v>
      </c>
      <c r="AD84" s="17">
        <v>16.628025300000001</v>
      </c>
      <c r="AE84" s="39">
        <f t="shared" si="19"/>
        <v>1.6949797893030798</v>
      </c>
      <c r="AF84" s="59">
        <v>0</v>
      </c>
      <c r="AG84" s="8">
        <v>0</v>
      </c>
      <c r="AH84" s="39">
        <f t="shared" si="20"/>
        <v>0</v>
      </c>
      <c r="AI84" s="61">
        <v>0</v>
      </c>
      <c r="AJ84" s="17">
        <v>0</v>
      </c>
      <c r="AK84" s="39">
        <f t="shared" si="21"/>
        <v>0</v>
      </c>
      <c r="AL84" s="61">
        <v>0</v>
      </c>
      <c r="AM84" s="17">
        <v>0</v>
      </c>
      <c r="AN84" s="39">
        <f t="shared" si="22"/>
        <v>0</v>
      </c>
    </row>
    <row r="85" spans="1:40" x14ac:dyDescent="0.25">
      <c r="A85" s="30" t="s">
        <v>24</v>
      </c>
      <c r="B85" s="3" t="s">
        <v>106</v>
      </c>
      <c r="C85" s="3">
        <v>1011000349</v>
      </c>
      <c r="D85" s="2" t="s">
        <v>339</v>
      </c>
      <c r="E85" s="4"/>
      <c r="F85" s="2" t="s">
        <v>433</v>
      </c>
      <c r="G85" s="5" t="s">
        <v>437</v>
      </c>
      <c r="H85" s="5" t="s">
        <v>438</v>
      </c>
      <c r="I85" s="5"/>
      <c r="J85" s="6" t="s">
        <v>435</v>
      </c>
      <c r="K85" s="75" t="s">
        <v>459</v>
      </c>
      <c r="L85" s="59">
        <v>0</v>
      </c>
      <c r="M85" s="15">
        <v>0</v>
      </c>
      <c r="N85" s="23">
        <f t="shared" si="14"/>
        <v>0</v>
      </c>
      <c r="O85" s="7"/>
      <c r="P85" s="7"/>
      <c r="Q85" s="15">
        <v>0</v>
      </c>
      <c r="R85" s="77">
        <v>0</v>
      </c>
      <c r="S85" s="42">
        <v>0.1456662</v>
      </c>
      <c r="T85" s="17">
        <v>0</v>
      </c>
      <c r="U85" s="23">
        <f t="shared" si="15"/>
        <v>-1</v>
      </c>
      <c r="V85" s="17">
        <v>0</v>
      </c>
      <c r="W85" s="43">
        <v>0</v>
      </c>
      <c r="X85" s="42">
        <f t="shared" si="12"/>
        <v>0</v>
      </c>
      <c r="Y85" s="17">
        <f t="shared" si="13"/>
        <v>0</v>
      </c>
      <c r="Z85" s="23">
        <f t="shared" si="16"/>
        <v>0</v>
      </c>
      <c r="AA85" s="17">
        <f t="shared" si="17"/>
        <v>0</v>
      </c>
      <c r="AB85" s="43">
        <f t="shared" si="18"/>
        <v>0</v>
      </c>
      <c r="AC85" s="42">
        <v>71.22</v>
      </c>
      <c r="AD85" s="17">
        <v>15.672121700000002</v>
      </c>
      <c r="AE85" s="39">
        <f t="shared" si="19"/>
        <v>-0.77994774361134511</v>
      </c>
      <c r="AF85" s="59">
        <v>0</v>
      </c>
      <c r="AG85" s="8">
        <v>0</v>
      </c>
      <c r="AH85" s="39">
        <f t="shared" si="20"/>
        <v>0</v>
      </c>
      <c r="AI85" s="61">
        <v>0</v>
      </c>
      <c r="AJ85" s="17">
        <v>0</v>
      </c>
      <c r="AK85" s="39">
        <f t="shared" si="21"/>
        <v>0</v>
      </c>
      <c r="AL85" s="61">
        <v>0</v>
      </c>
      <c r="AM85" s="17">
        <v>0</v>
      </c>
      <c r="AN85" s="39">
        <f t="shared" si="22"/>
        <v>0</v>
      </c>
    </row>
    <row r="86" spans="1:40" x14ac:dyDescent="0.25">
      <c r="A86" s="30" t="s">
        <v>24</v>
      </c>
      <c r="B86" s="3" t="s">
        <v>107</v>
      </c>
      <c r="C86" s="3">
        <v>1011001412</v>
      </c>
      <c r="D86" s="2" t="s">
        <v>24</v>
      </c>
      <c r="E86" s="4"/>
      <c r="F86" s="2" t="s">
        <v>436</v>
      </c>
      <c r="G86" s="5" t="s">
        <v>434</v>
      </c>
      <c r="H86" s="5"/>
      <c r="I86" s="13" t="s">
        <v>438</v>
      </c>
      <c r="J86" s="6" t="s">
        <v>435</v>
      </c>
      <c r="K86" s="75" t="s">
        <v>456</v>
      </c>
      <c r="L86" s="59">
        <v>61</v>
      </c>
      <c r="M86" s="15">
        <v>98</v>
      </c>
      <c r="N86" s="23">
        <f t="shared" si="14"/>
        <v>0.60655737704918034</v>
      </c>
      <c r="O86" s="7"/>
      <c r="P86" s="7"/>
      <c r="Q86" s="15">
        <v>78</v>
      </c>
      <c r="R86" s="77">
        <v>20</v>
      </c>
      <c r="S86" s="42">
        <v>55.457163699999974</v>
      </c>
      <c r="T86" s="17">
        <v>104.70544881129921</v>
      </c>
      <c r="U86" s="23">
        <f t="shared" si="15"/>
        <v>0.88804190163261554</v>
      </c>
      <c r="V86" s="17">
        <v>73.017259399999986</v>
      </c>
      <c r="W86" s="43">
        <v>15.418126399999998</v>
      </c>
      <c r="X86" s="42">
        <f t="shared" si="12"/>
        <v>7.5761152595628378E-2</v>
      </c>
      <c r="Y86" s="17">
        <f t="shared" si="13"/>
        <v>8.9035245587839471E-2</v>
      </c>
      <c r="Z86" s="23">
        <f t="shared" si="16"/>
        <v>0.17520975509785264</v>
      </c>
      <c r="AA86" s="17">
        <f t="shared" si="17"/>
        <v>6.2407914017094002E-2</v>
      </c>
      <c r="AB86" s="43">
        <f t="shared" si="18"/>
        <v>8.5656257777777772E-2</v>
      </c>
      <c r="AC86" s="42">
        <v>0</v>
      </c>
      <c r="AD86" s="17">
        <v>72.590337699999992</v>
      </c>
      <c r="AE86" s="39">
        <f t="shared" si="19"/>
        <v>0</v>
      </c>
      <c r="AF86" s="59">
        <v>0</v>
      </c>
      <c r="AG86" s="8">
        <v>10</v>
      </c>
      <c r="AH86" s="39">
        <f t="shared" si="20"/>
        <v>0</v>
      </c>
      <c r="AI86" s="61">
        <v>0</v>
      </c>
      <c r="AJ86" s="17">
        <v>4</v>
      </c>
      <c r="AK86" s="39">
        <f t="shared" si="21"/>
        <v>0</v>
      </c>
      <c r="AL86" s="61">
        <v>1.5</v>
      </c>
      <c r="AM86" s="17">
        <v>2</v>
      </c>
      <c r="AN86" s="39">
        <f t="shared" si="22"/>
        <v>0.33333333333333326</v>
      </c>
    </row>
    <row r="87" spans="1:40" x14ac:dyDescent="0.25">
      <c r="A87" s="30" t="s">
        <v>24</v>
      </c>
      <c r="B87" s="3" t="s">
        <v>108</v>
      </c>
      <c r="C87" s="3">
        <v>1011001523</v>
      </c>
      <c r="D87" s="2" t="s">
        <v>339</v>
      </c>
      <c r="E87" s="4"/>
      <c r="F87" s="2" t="s">
        <v>436</v>
      </c>
      <c r="G87" s="5" t="s">
        <v>434</v>
      </c>
      <c r="H87" s="5"/>
      <c r="I87" s="13" t="s">
        <v>438</v>
      </c>
      <c r="J87" s="6" t="s">
        <v>435</v>
      </c>
      <c r="K87" s="75" t="s">
        <v>456</v>
      </c>
      <c r="L87" s="59">
        <v>109</v>
      </c>
      <c r="M87" s="15">
        <v>125</v>
      </c>
      <c r="N87" s="23">
        <f t="shared" si="14"/>
        <v>0.14678899082568808</v>
      </c>
      <c r="O87" s="7"/>
      <c r="P87" s="7"/>
      <c r="Q87" s="15">
        <v>111</v>
      </c>
      <c r="R87" s="77">
        <v>14</v>
      </c>
      <c r="S87" s="42">
        <v>56.156026399999995</v>
      </c>
      <c r="T87" s="17">
        <v>86.955687675008761</v>
      </c>
      <c r="U87" s="23">
        <f t="shared" si="15"/>
        <v>0.54846582369668462</v>
      </c>
      <c r="V87" s="17">
        <v>62.498892599999998</v>
      </c>
      <c r="W87" s="43">
        <v>9.2549168000000002</v>
      </c>
      <c r="X87" s="42">
        <f t="shared" si="12"/>
        <v>4.2932741896024466E-2</v>
      </c>
      <c r="Y87" s="17">
        <f t="shared" si="13"/>
        <v>5.7970458450005841E-2</v>
      </c>
      <c r="Z87" s="23">
        <f t="shared" si="16"/>
        <v>0.35026219826350879</v>
      </c>
      <c r="AA87" s="17">
        <f t="shared" si="17"/>
        <v>3.7536872432432429E-2</v>
      </c>
      <c r="AB87" s="43">
        <f t="shared" si="18"/>
        <v>7.3451720634920628E-2</v>
      </c>
      <c r="AC87" s="42">
        <v>71.22</v>
      </c>
      <c r="AD87" s="17">
        <v>63.455368699999994</v>
      </c>
      <c r="AE87" s="39">
        <f t="shared" si="19"/>
        <v>-0.10902318590283633</v>
      </c>
      <c r="AF87" s="59">
        <v>0</v>
      </c>
      <c r="AG87" s="8">
        <v>10</v>
      </c>
      <c r="AH87" s="39">
        <f t="shared" si="20"/>
        <v>0</v>
      </c>
      <c r="AI87" s="61">
        <v>0</v>
      </c>
      <c r="AJ87" s="17">
        <v>8</v>
      </c>
      <c r="AK87" s="39">
        <f t="shared" si="21"/>
        <v>0</v>
      </c>
      <c r="AL87" s="61">
        <v>1.25</v>
      </c>
      <c r="AM87" s="17">
        <v>2</v>
      </c>
      <c r="AN87" s="39">
        <f t="shared" si="22"/>
        <v>0.60000000000000009</v>
      </c>
    </row>
    <row r="88" spans="1:40" x14ac:dyDescent="0.25">
      <c r="A88" s="30" t="s">
        <v>24</v>
      </c>
      <c r="B88" s="3" t="s">
        <v>109</v>
      </c>
      <c r="C88" s="3">
        <v>1011001563</v>
      </c>
      <c r="D88" s="2" t="s">
        <v>24</v>
      </c>
      <c r="E88" s="4"/>
      <c r="F88" s="2" t="s">
        <v>436</v>
      </c>
      <c r="G88" s="5" t="s">
        <v>437</v>
      </c>
      <c r="H88" s="5" t="s">
        <v>440</v>
      </c>
      <c r="I88" s="5"/>
      <c r="J88" s="6" t="s">
        <v>439</v>
      </c>
      <c r="K88" s="75" t="s">
        <v>459</v>
      </c>
      <c r="L88" s="59">
        <v>0</v>
      </c>
      <c r="M88" s="15">
        <v>0</v>
      </c>
      <c r="N88" s="23">
        <f t="shared" si="14"/>
        <v>0</v>
      </c>
      <c r="O88" s="7"/>
      <c r="P88" s="7"/>
      <c r="Q88" s="15">
        <v>0</v>
      </c>
      <c r="R88" s="77">
        <v>0</v>
      </c>
      <c r="S88" s="42">
        <v>0</v>
      </c>
      <c r="T88" s="17">
        <v>0</v>
      </c>
      <c r="U88" s="23">
        <f t="shared" si="15"/>
        <v>0</v>
      </c>
      <c r="V88" s="17">
        <v>0</v>
      </c>
      <c r="W88" s="43">
        <v>0</v>
      </c>
      <c r="X88" s="42">
        <f t="shared" si="12"/>
        <v>0</v>
      </c>
      <c r="Y88" s="17">
        <f t="shared" si="13"/>
        <v>0</v>
      </c>
      <c r="Z88" s="23">
        <f t="shared" si="16"/>
        <v>0</v>
      </c>
      <c r="AA88" s="17">
        <f t="shared" si="17"/>
        <v>0</v>
      </c>
      <c r="AB88" s="43">
        <f t="shared" si="18"/>
        <v>0</v>
      </c>
      <c r="AC88" s="42">
        <v>0</v>
      </c>
      <c r="AD88" s="17">
        <v>8.3826640999999995</v>
      </c>
      <c r="AE88" s="39">
        <f t="shared" si="19"/>
        <v>0</v>
      </c>
      <c r="AF88" s="59">
        <v>0</v>
      </c>
      <c r="AG88" s="8">
        <v>0</v>
      </c>
      <c r="AH88" s="39">
        <f t="shared" si="20"/>
        <v>0</v>
      </c>
      <c r="AI88" s="61">
        <v>0</v>
      </c>
      <c r="AJ88" s="17">
        <v>0</v>
      </c>
      <c r="AK88" s="39">
        <f t="shared" si="21"/>
        <v>0</v>
      </c>
      <c r="AL88" s="61">
        <v>0</v>
      </c>
      <c r="AM88" s="17">
        <v>0</v>
      </c>
      <c r="AN88" s="39">
        <f t="shared" si="22"/>
        <v>0</v>
      </c>
    </row>
    <row r="89" spans="1:40" x14ac:dyDescent="0.25">
      <c r="A89" s="30" t="s">
        <v>24</v>
      </c>
      <c r="B89" s="3" t="s">
        <v>110</v>
      </c>
      <c r="C89" s="3">
        <v>1011001569</v>
      </c>
      <c r="D89" s="2" t="s">
        <v>24</v>
      </c>
      <c r="E89" s="4"/>
      <c r="F89" s="2" t="s">
        <v>436</v>
      </c>
      <c r="G89" s="5" t="s">
        <v>434</v>
      </c>
      <c r="H89" s="5"/>
      <c r="I89" s="13" t="s">
        <v>438</v>
      </c>
      <c r="J89" s="6" t="s">
        <v>439</v>
      </c>
      <c r="K89" s="75" t="s">
        <v>455</v>
      </c>
      <c r="L89" s="59">
        <v>94</v>
      </c>
      <c r="M89" s="15">
        <v>132</v>
      </c>
      <c r="N89" s="23">
        <f t="shared" si="14"/>
        <v>0.4042553191489362</v>
      </c>
      <c r="O89" s="7"/>
      <c r="P89" s="7"/>
      <c r="Q89" s="15">
        <v>108</v>
      </c>
      <c r="R89" s="77">
        <v>24</v>
      </c>
      <c r="S89" s="42">
        <v>59.35606208135593</v>
      </c>
      <c r="T89" s="17">
        <v>94.802932807416511</v>
      </c>
      <c r="U89" s="23">
        <f t="shared" si="15"/>
        <v>0.59719040453653416</v>
      </c>
      <c r="V89" s="17">
        <v>68.319227199999958</v>
      </c>
      <c r="W89" s="43">
        <v>14.633812400000002</v>
      </c>
      <c r="X89" s="42">
        <f t="shared" si="12"/>
        <v>5.2620622412549584E-2</v>
      </c>
      <c r="Y89" s="17">
        <f t="shared" si="13"/>
        <v>5.9850336368318498E-2</v>
      </c>
      <c r="Z89" s="23">
        <f t="shared" si="16"/>
        <v>0.13739316686692571</v>
      </c>
      <c r="AA89" s="17">
        <f t="shared" si="17"/>
        <v>4.2172362469135777E-2</v>
      </c>
      <c r="AB89" s="43">
        <f t="shared" si="18"/>
        <v>6.7749131481481484E-2</v>
      </c>
      <c r="AC89" s="42">
        <v>0</v>
      </c>
      <c r="AD89" s="17">
        <v>54.626496599999996</v>
      </c>
      <c r="AE89" s="39">
        <f t="shared" si="19"/>
        <v>0</v>
      </c>
      <c r="AF89" s="59">
        <v>0</v>
      </c>
      <c r="AG89" s="8">
        <v>10</v>
      </c>
      <c r="AH89" s="39">
        <f t="shared" si="20"/>
        <v>0</v>
      </c>
      <c r="AI89" s="61">
        <v>0</v>
      </c>
      <c r="AJ89" s="17">
        <v>6.5</v>
      </c>
      <c r="AK89" s="39">
        <f t="shared" si="21"/>
        <v>0</v>
      </c>
      <c r="AL89" s="61">
        <v>1.5</v>
      </c>
      <c r="AM89" s="17">
        <v>2.5</v>
      </c>
      <c r="AN89" s="39">
        <f t="shared" si="22"/>
        <v>0.66666666666666674</v>
      </c>
    </row>
    <row r="90" spans="1:40" x14ac:dyDescent="0.25">
      <c r="A90" s="30" t="s">
        <v>24</v>
      </c>
      <c r="B90" s="3" t="s">
        <v>111</v>
      </c>
      <c r="C90" s="3">
        <v>1011001641</v>
      </c>
      <c r="D90" s="2" t="s">
        <v>340</v>
      </c>
      <c r="E90" s="4"/>
      <c r="F90" s="2" t="s">
        <v>436</v>
      </c>
      <c r="G90" s="5" t="s">
        <v>437</v>
      </c>
      <c r="H90" s="5"/>
      <c r="I90" s="5"/>
      <c r="J90" s="6" t="s">
        <v>439</v>
      </c>
      <c r="K90" s="75" t="s">
        <v>459</v>
      </c>
      <c r="L90" s="59">
        <v>0</v>
      </c>
      <c r="M90" s="15">
        <v>113</v>
      </c>
      <c r="N90" s="23">
        <f t="shared" si="14"/>
        <v>0</v>
      </c>
      <c r="O90" s="7"/>
      <c r="P90" s="7"/>
      <c r="Q90" s="15">
        <v>0</v>
      </c>
      <c r="R90" s="77">
        <v>113</v>
      </c>
      <c r="S90" s="42">
        <v>0</v>
      </c>
      <c r="T90" s="17">
        <v>27.443528800000021</v>
      </c>
      <c r="U90" s="23">
        <f t="shared" si="15"/>
        <v>0</v>
      </c>
      <c r="V90" s="17">
        <v>0</v>
      </c>
      <c r="W90" s="43">
        <v>28.981411000000016</v>
      </c>
      <c r="X90" s="42">
        <f t="shared" si="12"/>
        <v>0</v>
      </c>
      <c r="Y90" s="17">
        <f t="shared" si="13"/>
        <v>2.0238590560471992E-2</v>
      </c>
      <c r="Z90" s="23">
        <f t="shared" si="16"/>
        <v>0</v>
      </c>
      <c r="AA90" s="17">
        <f t="shared" si="17"/>
        <v>0</v>
      </c>
      <c r="AB90" s="43">
        <f t="shared" si="18"/>
        <v>2.849696263520159E-2</v>
      </c>
      <c r="AC90" s="42">
        <v>0</v>
      </c>
      <c r="AD90" s="17">
        <v>28.255011799999998</v>
      </c>
      <c r="AE90" s="39">
        <f t="shared" si="19"/>
        <v>0</v>
      </c>
      <c r="AF90" s="59">
        <v>0</v>
      </c>
      <c r="AG90" s="8">
        <v>0</v>
      </c>
      <c r="AH90" s="39">
        <f t="shared" si="20"/>
        <v>0</v>
      </c>
      <c r="AI90" s="61">
        <v>0</v>
      </c>
      <c r="AJ90" s="17">
        <v>0</v>
      </c>
      <c r="AK90" s="39">
        <f t="shared" si="21"/>
        <v>0</v>
      </c>
      <c r="AL90" s="61">
        <v>0</v>
      </c>
      <c r="AM90" s="17">
        <v>0</v>
      </c>
      <c r="AN90" s="39">
        <f t="shared" si="22"/>
        <v>0</v>
      </c>
    </row>
    <row r="91" spans="1:40" x14ac:dyDescent="0.25">
      <c r="A91" s="30" t="s">
        <v>26</v>
      </c>
      <c r="B91" s="3" t="s">
        <v>112</v>
      </c>
      <c r="C91" s="3">
        <v>1011000286</v>
      </c>
      <c r="D91" s="2" t="s">
        <v>342</v>
      </c>
      <c r="E91" s="4"/>
      <c r="F91" s="2" t="s">
        <v>433</v>
      </c>
      <c r="G91" s="5" t="s">
        <v>434</v>
      </c>
      <c r="H91" s="5"/>
      <c r="I91" s="13" t="s">
        <v>438</v>
      </c>
      <c r="J91" s="6" t="s">
        <v>435</v>
      </c>
      <c r="K91" s="75" t="s">
        <v>456</v>
      </c>
      <c r="L91" s="59">
        <v>91</v>
      </c>
      <c r="M91" s="15">
        <v>153</v>
      </c>
      <c r="N91" s="23">
        <f t="shared" si="14"/>
        <v>0.68131868131868134</v>
      </c>
      <c r="O91" s="7"/>
      <c r="P91" s="7"/>
      <c r="Q91" s="15">
        <v>113</v>
      </c>
      <c r="R91" s="77">
        <v>40</v>
      </c>
      <c r="S91" s="42">
        <v>108.86705739322031</v>
      </c>
      <c r="T91" s="17">
        <v>111.09015952336772</v>
      </c>
      <c r="U91" s="23">
        <f t="shared" si="15"/>
        <v>2.0420338193928744E-2</v>
      </c>
      <c r="V91" s="17">
        <v>77.281011400000011</v>
      </c>
      <c r="W91" s="43">
        <v>24.644166200000004</v>
      </c>
      <c r="X91" s="42">
        <f t="shared" si="12"/>
        <v>9.9695107502949007E-2</v>
      </c>
      <c r="Y91" s="17">
        <f t="shared" si="13"/>
        <v>6.0506622834078282E-2</v>
      </c>
      <c r="Z91" s="23">
        <f t="shared" si="16"/>
        <v>-0.3930833282637417</v>
      </c>
      <c r="AA91" s="17">
        <f t="shared" si="17"/>
        <v>4.5593517050147497E-2</v>
      </c>
      <c r="AB91" s="43">
        <f t="shared" si="18"/>
        <v>6.8456017222222235E-2</v>
      </c>
      <c r="AC91" s="42">
        <v>119.18999999999998</v>
      </c>
      <c r="AD91" s="17">
        <v>100.50942979999999</v>
      </c>
      <c r="AE91" s="39">
        <f t="shared" si="19"/>
        <v>-0.15672934138770023</v>
      </c>
      <c r="AF91" s="59">
        <v>8</v>
      </c>
      <c r="AG91" s="8">
        <v>11</v>
      </c>
      <c r="AH91" s="39">
        <f t="shared" si="20"/>
        <v>0.375</v>
      </c>
      <c r="AI91" s="61">
        <v>1.5</v>
      </c>
      <c r="AJ91" s="17">
        <v>2.5</v>
      </c>
      <c r="AK91" s="39">
        <f t="shared" si="21"/>
        <v>0.66666666666666674</v>
      </c>
      <c r="AL91" s="61">
        <v>1.25</v>
      </c>
      <c r="AM91" s="17">
        <v>1.3</v>
      </c>
      <c r="AN91" s="39">
        <f t="shared" si="22"/>
        <v>4.0000000000000036E-2</v>
      </c>
    </row>
    <row r="92" spans="1:40" x14ac:dyDescent="0.25">
      <c r="A92" s="30" t="s">
        <v>26</v>
      </c>
      <c r="B92" s="3" t="s">
        <v>113</v>
      </c>
      <c r="C92" s="3">
        <v>1011000333</v>
      </c>
      <c r="D92" s="2" t="s">
        <v>343</v>
      </c>
      <c r="E92" s="4" t="s">
        <v>441</v>
      </c>
      <c r="F92" s="2" t="s">
        <v>433</v>
      </c>
      <c r="G92" s="5" t="s">
        <v>437</v>
      </c>
      <c r="H92" s="5" t="s">
        <v>438</v>
      </c>
      <c r="I92" s="5"/>
      <c r="J92" s="6" t="s">
        <v>435</v>
      </c>
      <c r="K92" s="75" t="s">
        <v>457</v>
      </c>
      <c r="L92" s="59">
        <v>0</v>
      </c>
      <c r="M92" s="15">
        <v>0</v>
      </c>
      <c r="N92" s="23">
        <f t="shared" si="14"/>
        <v>0</v>
      </c>
      <c r="O92" s="7"/>
      <c r="P92" s="7"/>
      <c r="Q92" s="15">
        <v>0</v>
      </c>
      <c r="R92" s="77">
        <v>0</v>
      </c>
      <c r="S92" s="42">
        <v>0.7212101999999998</v>
      </c>
      <c r="T92" s="17">
        <v>0</v>
      </c>
      <c r="U92" s="23">
        <f t="shared" si="15"/>
        <v>-1</v>
      </c>
      <c r="V92" s="17">
        <v>0</v>
      </c>
      <c r="W92" s="43">
        <v>0</v>
      </c>
      <c r="X92" s="42">
        <f t="shared" si="12"/>
        <v>0</v>
      </c>
      <c r="Y92" s="17">
        <f t="shared" si="13"/>
        <v>0</v>
      </c>
      <c r="Z92" s="23">
        <f t="shared" si="16"/>
        <v>0</v>
      </c>
      <c r="AA92" s="17">
        <f t="shared" si="17"/>
        <v>0</v>
      </c>
      <c r="AB92" s="43">
        <f t="shared" si="18"/>
        <v>0</v>
      </c>
      <c r="AC92" s="42">
        <v>57.599999999999987</v>
      </c>
      <c r="AD92" s="17">
        <v>41.290867899999995</v>
      </c>
      <c r="AE92" s="39">
        <f t="shared" si="19"/>
        <v>-0.28314465451388882</v>
      </c>
      <c r="AF92" s="59">
        <v>9</v>
      </c>
      <c r="AG92" s="8">
        <v>9</v>
      </c>
      <c r="AH92" s="39">
        <f t="shared" si="20"/>
        <v>0</v>
      </c>
      <c r="AI92" s="61">
        <v>1.5</v>
      </c>
      <c r="AJ92" s="17">
        <v>3</v>
      </c>
      <c r="AK92" s="39">
        <f t="shared" si="21"/>
        <v>1</v>
      </c>
      <c r="AL92" s="61">
        <v>1</v>
      </c>
      <c r="AM92" s="17">
        <v>1</v>
      </c>
      <c r="AN92" s="39">
        <f t="shared" si="22"/>
        <v>0</v>
      </c>
    </row>
    <row r="93" spans="1:40" x14ac:dyDescent="0.25">
      <c r="A93" s="30" t="s">
        <v>26</v>
      </c>
      <c r="B93" s="3" t="s">
        <v>449</v>
      </c>
      <c r="C93" s="3" t="s">
        <v>450</v>
      </c>
      <c r="D93" s="2" t="s">
        <v>343</v>
      </c>
      <c r="E93" s="4" t="s">
        <v>441</v>
      </c>
      <c r="F93" s="2" t="s">
        <v>443</v>
      </c>
      <c r="G93" s="5" t="s">
        <v>434</v>
      </c>
      <c r="H93" s="5"/>
      <c r="I93" s="13" t="s">
        <v>438</v>
      </c>
      <c r="J93" s="6" t="s">
        <v>439</v>
      </c>
      <c r="K93" s="75" t="s">
        <v>456</v>
      </c>
      <c r="L93" s="59">
        <v>46</v>
      </c>
      <c r="M93" s="15">
        <v>77</v>
      </c>
      <c r="N93" s="23">
        <f t="shared" si="14"/>
        <v>0.67391304347826098</v>
      </c>
      <c r="O93" s="7"/>
      <c r="P93" s="7"/>
      <c r="Q93" s="15">
        <v>57</v>
      </c>
      <c r="R93" s="77">
        <v>20</v>
      </c>
      <c r="S93" s="42">
        <v>35.166089199999988</v>
      </c>
      <c r="T93" s="17">
        <v>39.659456911864254</v>
      </c>
      <c r="U93" s="23">
        <f t="shared" si="15"/>
        <v>0.12777558762105024</v>
      </c>
      <c r="V93" s="17">
        <v>26.436411800000005</v>
      </c>
      <c r="W93" s="43">
        <v>6.392825199999999</v>
      </c>
      <c r="X93" s="42">
        <f t="shared" si="12"/>
        <v>6.3706683333333305E-2</v>
      </c>
      <c r="Y93" s="17">
        <f t="shared" si="13"/>
        <v>4.2921490164355251E-2</v>
      </c>
      <c r="Z93" s="23">
        <f t="shared" si="16"/>
        <v>-0.32626393466794401</v>
      </c>
      <c r="AA93" s="17">
        <f t="shared" si="17"/>
        <v>3.0919779883040944E-2</v>
      </c>
      <c r="AB93" s="43">
        <f t="shared" si="18"/>
        <v>3.5515695555555546E-2</v>
      </c>
      <c r="AC93" s="42">
        <v>0</v>
      </c>
      <c r="AD93" s="17">
        <v>0</v>
      </c>
      <c r="AE93" s="39">
        <f t="shared" si="19"/>
        <v>0</v>
      </c>
      <c r="AF93" s="59">
        <v>0</v>
      </c>
      <c r="AG93" s="8">
        <v>8</v>
      </c>
      <c r="AH93" s="39">
        <f t="shared" si="20"/>
        <v>0</v>
      </c>
      <c r="AI93" s="61">
        <v>0</v>
      </c>
      <c r="AJ93" s="17">
        <v>2</v>
      </c>
      <c r="AK93" s="39">
        <f t="shared" si="21"/>
        <v>0</v>
      </c>
      <c r="AL93" s="61">
        <v>0</v>
      </c>
      <c r="AM93" s="17">
        <v>1</v>
      </c>
      <c r="AN93" s="39">
        <f t="shared" si="22"/>
        <v>0</v>
      </c>
    </row>
    <row r="94" spans="1:40" x14ac:dyDescent="0.25">
      <c r="A94" s="30" t="s">
        <v>26</v>
      </c>
      <c r="B94" s="3" t="s">
        <v>441</v>
      </c>
      <c r="C94" s="3">
        <v>1011001586</v>
      </c>
      <c r="D94" s="2" t="s">
        <v>445</v>
      </c>
      <c r="E94" s="4" t="s">
        <v>441</v>
      </c>
      <c r="F94" s="2" t="s">
        <v>443</v>
      </c>
      <c r="G94" s="5" t="s">
        <v>434</v>
      </c>
      <c r="H94" s="5"/>
      <c r="I94" s="5"/>
      <c r="J94" s="6" t="s">
        <v>435</v>
      </c>
      <c r="K94" s="75" t="s">
        <v>458</v>
      </c>
      <c r="L94" s="59">
        <v>44</v>
      </c>
      <c r="M94" s="15">
        <v>48</v>
      </c>
      <c r="N94" s="23">
        <f t="shared" si="14"/>
        <v>9.0909090909090828E-2</v>
      </c>
      <c r="O94" s="7"/>
      <c r="P94" s="7"/>
      <c r="Q94" s="15">
        <v>46</v>
      </c>
      <c r="R94" s="77">
        <v>2</v>
      </c>
      <c r="S94" s="42">
        <v>31.908579799999995</v>
      </c>
      <c r="T94" s="17">
        <v>25.21027841581909</v>
      </c>
      <c r="U94" s="23">
        <f t="shared" si="15"/>
        <v>-0.20992163945137121</v>
      </c>
      <c r="V94" s="17">
        <v>17.248435799999999</v>
      </c>
      <c r="W94" s="43">
        <v>2.4941532000000004</v>
      </c>
      <c r="X94" s="42">
        <f t="shared" si="12"/>
        <v>6.043291628787878E-2</v>
      </c>
      <c r="Y94" s="17">
        <f t="shared" si="13"/>
        <v>4.3767844471908145E-2</v>
      </c>
      <c r="Z94" s="23">
        <f t="shared" si="16"/>
        <v>-0.27576150283042355</v>
      </c>
      <c r="AA94" s="17">
        <f t="shared" si="17"/>
        <v>2.499773304347826E-2</v>
      </c>
      <c r="AB94" s="43">
        <f t="shared" si="18"/>
        <v>0.13856406666666668</v>
      </c>
      <c r="AC94" s="42">
        <v>0</v>
      </c>
      <c r="AD94" s="17">
        <v>0</v>
      </c>
      <c r="AE94" s="39">
        <f t="shared" si="19"/>
        <v>0</v>
      </c>
      <c r="AF94" s="59">
        <v>0</v>
      </c>
      <c r="AG94" s="8">
        <v>0</v>
      </c>
      <c r="AH94" s="39">
        <f t="shared" si="20"/>
        <v>0</v>
      </c>
      <c r="AI94" s="61">
        <v>0</v>
      </c>
      <c r="AJ94" s="17">
        <v>0</v>
      </c>
      <c r="AK94" s="39">
        <f t="shared" si="21"/>
        <v>0</v>
      </c>
      <c r="AL94" s="61">
        <v>0</v>
      </c>
      <c r="AM94" s="17">
        <v>0</v>
      </c>
      <c r="AN94" s="39">
        <f t="shared" si="22"/>
        <v>0</v>
      </c>
    </row>
    <row r="95" spans="1:40" x14ac:dyDescent="0.25">
      <c r="A95" s="30" t="s">
        <v>26</v>
      </c>
      <c r="B95" s="3" t="s">
        <v>114</v>
      </c>
      <c r="C95" s="3">
        <v>1011001125</v>
      </c>
      <c r="D95" s="2" t="s">
        <v>344</v>
      </c>
      <c r="E95" s="4"/>
      <c r="F95" s="2" t="s">
        <v>433</v>
      </c>
      <c r="G95" s="5" t="s">
        <v>434</v>
      </c>
      <c r="H95" s="5"/>
      <c r="I95" s="13" t="s">
        <v>438</v>
      </c>
      <c r="J95" s="6" t="s">
        <v>435</v>
      </c>
      <c r="K95" s="75" t="s">
        <v>456</v>
      </c>
      <c r="L95" s="59">
        <v>52</v>
      </c>
      <c r="M95" s="15">
        <v>104</v>
      </c>
      <c r="N95" s="23">
        <f t="shared" si="14"/>
        <v>1</v>
      </c>
      <c r="O95" s="7"/>
      <c r="P95" s="7"/>
      <c r="Q95" s="15">
        <v>80</v>
      </c>
      <c r="R95" s="77">
        <v>24</v>
      </c>
      <c r="S95" s="42">
        <v>25.601571999999994</v>
      </c>
      <c r="T95" s="17">
        <v>81.755420995792491</v>
      </c>
      <c r="U95" s="23">
        <f t="shared" si="15"/>
        <v>2.1933750394621279</v>
      </c>
      <c r="V95" s="17">
        <v>58.223599400000026</v>
      </c>
      <c r="W95" s="43">
        <v>9.7146796000000002</v>
      </c>
      <c r="X95" s="42">
        <f t="shared" si="12"/>
        <v>4.1028160256410248E-2</v>
      </c>
      <c r="Y95" s="17">
        <f t="shared" si="13"/>
        <v>6.5509151438936292E-2</v>
      </c>
      <c r="Z95" s="23">
        <f t="shared" si="16"/>
        <v>0.59668751973106393</v>
      </c>
      <c r="AA95" s="17">
        <f t="shared" si="17"/>
        <v>4.851966616666669E-2</v>
      </c>
      <c r="AB95" s="43">
        <f t="shared" si="18"/>
        <v>4.4975368518518521E-2</v>
      </c>
      <c r="AC95" s="42">
        <v>96.140000000000015</v>
      </c>
      <c r="AD95" s="17">
        <v>92.623397299999993</v>
      </c>
      <c r="AE95" s="39">
        <f t="shared" si="19"/>
        <v>-3.6577935302683828E-2</v>
      </c>
      <c r="AF95" s="59">
        <v>9</v>
      </c>
      <c r="AG95" s="8">
        <v>10</v>
      </c>
      <c r="AH95" s="39">
        <f t="shared" si="20"/>
        <v>0.11111111111111116</v>
      </c>
      <c r="AI95" s="61">
        <v>2</v>
      </c>
      <c r="AJ95" s="17">
        <v>3.5</v>
      </c>
      <c r="AK95" s="39">
        <f t="shared" si="21"/>
        <v>0.75</v>
      </c>
      <c r="AL95" s="61">
        <v>1.25</v>
      </c>
      <c r="AM95" s="17">
        <v>1.4</v>
      </c>
      <c r="AN95" s="39">
        <f t="shared" si="22"/>
        <v>0.11999999999999988</v>
      </c>
    </row>
    <row r="96" spans="1:40" x14ac:dyDescent="0.25">
      <c r="A96" s="30" t="s">
        <v>26</v>
      </c>
      <c r="B96" s="3" t="s">
        <v>115</v>
      </c>
      <c r="C96" s="3">
        <v>1011000443</v>
      </c>
      <c r="D96" s="2" t="s">
        <v>345</v>
      </c>
      <c r="E96" s="4" t="s">
        <v>441</v>
      </c>
      <c r="F96" s="2" t="s">
        <v>443</v>
      </c>
      <c r="G96" s="5" t="s">
        <v>437</v>
      </c>
      <c r="H96" s="5"/>
      <c r="I96" s="5"/>
      <c r="J96" s="6" t="s">
        <v>435</v>
      </c>
      <c r="K96" s="75" t="s">
        <v>459</v>
      </c>
      <c r="L96" s="59">
        <v>76</v>
      </c>
      <c r="M96" s="15">
        <v>114</v>
      </c>
      <c r="N96" s="23">
        <f t="shared" si="14"/>
        <v>0.5</v>
      </c>
      <c r="O96" s="7"/>
      <c r="P96" s="7"/>
      <c r="Q96" s="15">
        <v>87</v>
      </c>
      <c r="R96" s="77">
        <v>27</v>
      </c>
      <c r="S96" s="42">
        <v>73.878443199999978</v>
      </c>
      <c r="T96" s="17">
        <v>97.995666071186307</v>
      </c>
      <c r="U96" s="23">
        <f t="shared" si="15"/>
        <v>0.32644465457802618</v>
      </c>
      <c r="V96" s="17">
        <v>71.747399000000001</v>
      </c>
      <c r="W96" s="43">
        <v>13.316007999999998</v>
      </c>
      <c r="X96" s="42">
        <f t="shared" si="12"/>
        <v>8.1007064912280671E-2</v>
      </c>
      <c r="Y96" s="17">
        <f t="shared" si="13"/>
        <v>7.1634258823966596E-2</v>
      </c>
      <c r="Z96" s="23">
        <f t="shared" si="16"/>
        <v>-0.11570356361464906</v>
      </c>
      <c r="AA96" s="17">
        <f t="shared" si="17"/>
        <v>5.4978849808429119E-2</v>
      </c>
      <c r="AB96" s="43">
        <f t="shared" si="18"/>
        <v>5.4798386831275712E-2</v>
      </c>
      <c r="AC96" s="42">
        <v>103.08</v>
      </c>
      <c r="AD96" s="17">
        <v>82.6178393</v>
      </c>
      <c r="AE96" s="39">
        <f t="shared" si="19"/>
        <v>-0.19850757372914241</v>
      </c>
      <c r="AF96" s="59">
        <v>17</v>
      </c>
      <c r="AG96" s="8">
        <v>14</v>
      </c>
      <c r="AH96" s="39">
        <f t="shared" si="20"/>
        <v>-0.17647058823529416</v>
      </c>
      <c r="AI96" s="61">
        <v>1</v>
      </c>
      <c r="AJ96" s="17">
        <v>2</v>
      </c>
      <c r="AK96" s="39">
        <f t="shared" si="21"/>
        <v>1</v>
      </c>
      <c r="AL96" s="61">
        <v>1.25</v>
      </c>
      <c r="AM96" s="17">
        <v>1.5</v>
      </c>
      <c r="AN96" s="39">
        <f t="shared" si="22"/>
        <v>0.19999999999999996</v>
      </c>
    </row>
    <row r="97" spans="1:40" x14ac:dyDescent="0.25">
      <c r="A97" s="30" t="s">
        <v>26</v>
      </c>
      <c r="B97" s="3" t="s">
        <v>116</v>
      </c>
      <c r="C97" s="3">
        <v>1011000283</v>
      </c>
      <c r="D97" s="2" t="s">
        <v>346</v>
      </c>
      <c r="E97" s="4"/>
      <c r="F97" s="2" t="s">
        <v>433</v>
      </c>
      <c r="G97" s="5" t="s">
        <v>434</v>
      </c>
      <c r="H97" s="5"/>
      <c r="I97" s="13" t="s">
        <v>438</v>
      </c>
      <c r="J97" s="6" t="s">
        <v>435</v>
      </c>
      <c r="K97" s="75" t="s">
        <v>455</v>
      </c>
      <c r="L97" s="59">
        <v>104</v>
      </c>
      <c r="M97" s="15">
        <v>181</v>
      </c>
      <c r="N97" s="23">
        <f t="shared" si="14"/>
        <v>0.74038461538461542</v>
      </c>
      <c r="O97" s="7"/>
      <c r="P97" s="7"/>
      <c r="Q97" s="15">
        <v>128</v>
      </c>
      <c r="R97" s="77">
        <v>53</v>
      </c>
      <c r="S97" s="42">
        <v>97.995363599999934</v>
      </c>
      <c r="T97" s="17">
        <v>143.50894474863489</v>
      </c>
      <c r="U97" s="23">
        <f t="shared" si="15"/>
        <v>0.46444627048289244</v>
      </c>
      <c r="V97" s="17">
        <v>92.792229400000025</v>
      </c>
      <c r="W97" s="43">
        <v>31.310404999999996</v>
      </c>
      <c r="X97" s="42">
        <f t="shared" si="12"/>
        <v>7.8521925961538411E-2</v>
      </c>
      <c r="Y97" s="17">
        <f t="shared" si="13"/>
        <v>6.6072258171563022E-2</v>
      </c>
      <c r="Z97" s="23">
        <f t="shared" si="16"/>
        <v>-0.1585502092252995</v>
      </c>
      <c r="AA97" s="17">
        <f t="shared" si="17"/>
        <v>4.8329286145833344E-2</v>
      </c>
      <c r="AB97" s="43">
        <f t="shared" si="18"/>
        <v>6.564026205450732E-2</v>
      </c>
      <c r="AC97" s="42">
        <v>131.36000000000001</v>
      </c>
      <c r="AD97" s="17">
        <v>124.20076589999999</v>
      </c>
      <c r="AE97" s="39">
        <f t="shared" si="19"/>
        <v>-5.450086860535952E-2</v>
      </c>
      <c r="AF97" s="59">
        <v>9</v>
      </c>
      <c r="AG97" s="8">
        <v>12</v>
      </c>
      <c r="AH97" s="39">
        <f t="shared" si="20"/>
        <v>0.33333333333333326</v>
      </c>
      <c r="AI97" s="61">
        <v>2</v>
      </c>
      <c r="AJ97" s="17">
        <v>3.5</v>
      </c>
      <c r="AK97" s="39">
        <f t="shared" si="21"/>
        <v>0.75</v>
      </c>
      <c r="AL97" s="61">
        <v>1.5</v>
      </c>
      <c r="AM97" s="17">
        <v>1.6</v>
      </c>
      <c r="AN97" s="39">
        <f t="shared" si="22"/>
        <v>6.6666666666666652E-2</v>
      </c>
    </row>
    <row r="98" spans="1:40" x14ac:dyDescent="0.25">
      <c r="A98" s="30" t="s">
        <v>26</v>
      </c>
      <c r="B98" s="3" t="s">
        <v>117</v>
      </c>
      <c r="C98" s="3">
        <v>1011000422</v>
      </c>
      <c r="D98" s="2" t="s">
        <v>347</v>
      </c>
      <c r="E98" s="4"/>
      <c r="F98" s="2" t="s">
        <v>433</v>
      </c>
      <c r="G98" s="5" t="s">
        <v>434</v>
      </c>
      <c r="H98" s="5"/>
      <c r="I98" s="13" t="s">
        <v>438</v>
      </c>
      <c r="J98" s="6" t="s">
        <v>435</v>
      </c>
      <c r="K98" s="75" t="s">
        <v>456</v>
      </c>
      <c r="L98" s="59">
        <v>76</v>
      </c>
      <c r="M98" s="15">
        <v>141</v>
      </c>
      <c r="N98" s="23">
        <f t="shared" si="14"/>
        <v>0.85526315789473695</v>
      </c>
      <c r="O98" s="7"/>
      <c r="P98" s="7"/>
      <c r="Q98" s="15">
        <v>100</v>
      </c>
      <c r="R98" s="77">
        <v>41</v>
      </c>
      <c r="S98" s="42">
        <v>70.822075799999951</v>
      </c>
      <c r="T98" s="17">
        <v>108.66333706342041</v>
      </c>
      <c r="U98" s="23">
        <f t="shared" si="15"/>
        <v>0.53431448931662762</v>
      </c>
      <c r="V98" s="17">
        <v>75.486915799999977</v>
      </c>
      <c r="W98" s="43">
        <v>20.925239000000005</v>
      </c>
      <c r="X98" s="42">
        <f t="shared" si="12"/>
        <v>7.7655784868420993E-2</v>
      </c>
      <c r="Y98" s="17">
        <f t="shared" si="13"/>
        <v>6.4221830415733108E-2</v>
      </c>
      <c r="Z98" s="23">
        <f t="shared" si="16"/>
        <v>-0.17299360859529278</v>
      </c>
      <c r="AA98" s="17">
        <f t="shared" si="17"/>
        <v>5.0324610533333321E-2</v>
      </c>
      <c r="AB98" s="43">
        <f t="shared" si="18"/>
        <v>5.6707964769647713E-2</v>
      </c>
      <c r="AC98" s="42">
        <v>76.180000000000007</v>
      </c>
      <c r="AD98" s="17">
        <v>91.712520899999987</v>
      </c>
      <c r="AE98" s="39">
        <f t="shared" si="19"/>
        <v>0.20389237201365162</v>
      </c>
      <c r="AF98" s="59">
        <v>6</v>
      </c>
      <c r="AG98" s="8">
        <v>9</v>
      </c>
      <c r="AH98" s="39">
        <f t="shared" si="20"/>
        <v>0.5</v>
      </c>
      <c r="AI98" s="61">
        <v>1.5</v>
      </c>
      <c r="AJ98" s="17">
        <v>2.5</v>
      </c>
      <c r="AK98" s="39">
        <f t="shared" si="21"/>
        <v>0.66666666666666674</v>
      </c>
      <c r="AL98" s="61">
        <v>1</v>
      </c>
      <c r="AM98" s="17">
        <v>1.1499999999999999</v>
      </c>
      <c r="AN98" s="39">
        <f t="shared" si="22"/>
        <v>0.14999999999999991</v>
      </c>
    </row>
    <row r="99" spans="1:40" x14ac:dyDescent="0.25">
      <c r="A99" s="30" t="s">
        <v>26</v>
      </c>
      <c r="B99" s="3" t="s">
        <v>118</v>
      </c>
      <c r="C99" s="3">
        <v>1011000277</v>
      </c>
      <c r="D99" s="2" t="s">
        <v>348</v>
      </c>
      <c r="E99" s="4"/>
      <c r="F99" s="2" t="s">
        <v>433</v>
      </c>
      <c r="G99" s="5" t="s">
        <v>437</v>
      </c>
      <c r="H99" s="5" t="s">
        <v>438</v>
      </c>
      <c r="I99" s="5"/>
      <c r="J99" s="6" t="s">
        <v>435</v>
      </c>
      <c r="K99" s="75" t="s">
        <v>459</v>
      </c>
      <c r="L99" s="59">
        <v>2</v>
      </c>
      <c r="M99" s="15">
        <v>2</v>
      </c>
      <c r="N99" s="23">
        <f t="shared" si="14"/>
        <v>0</v>
      </c>
      <c r="O99" s="7"/>
      <c r="P99" s="7"/>
      <c r="Q99" s="15">
        <v>2</v>
      </c>
      <c r="R99" s="77">
        <v>0</v>
      </c>
      <c r="S99" s="42">
        <v>0.65085059999999995</v>
      </c>
      <c r="T99" s="17">
        <v>1.203429467796608</v>
      </c>
      <c r="U99" s="23">
        <f t="shared" si="15"/>
        <v>0.84901030712210779</v>
      </c>
      <c r="V99" s="17">
        <v>0.92491940000000006</v>
      </c>
      <c r="W99" s="43">
        <v>0</v>
      </c>
      <c r="X99" s="42">
        <f t="shared" si="12"/>
        <v>2.7118774999999998E-2</v>
      </c>
      <c r="Y99" s="17">
        <f t="shared" si="13"/>
        <v>5.0142894491525335E-2</v>
      </c>
      <c r="Z99" s="23">
        <f t="shared" si="16"/>
        <v>0.84901030712210779</v>
      </c>
      <c r="AA99" s="17">
        <f t="shared" si="17"/>
        <v>3.083064666666667E-2</v>
      </c>
      <c r="AB99" s="43">
        <f t="shared" si="18"/>
        <v>0</v>
      </c>
      <c r="AC99" s="42">
        <v>70.990000000000009</v>
      </c>
      <c r="AD99" s="17">
        <v>55.074095100000001</v>
      </c>
      <c r="AE99" s="39">
        <f t="shared" si="19"/>
        <v>-0.22419925200732504</v>
      </c>
      <c r="AF99" s="59">
        <v>0</v>
      </c>
      <c r="AG99" s="8">
        <v>8</v>
      </c>
      <c r="AH99" s="39">
        <f t="shared" si="20"/>
        <v>0</v>
      </c>
      <c r="AI99" s="61">
        <v>0</v>
      </c>
      <c r="AJ99" s="17">
        <v>3.5</v>
      </c>
      <c r="AK99" s="39">
        <f t="shared" si="21"/>
        <v>0</v>
      </c>
      <c r="AL99" s="61">
        <v>1</v>
      </c>
      <c r="AM99" s="17">
        <v>1.25</v>
      </c>
      <c r="AN99" s="39">
        <f t="shared" si="22"/>
        <v>0.25</v>
      </c>
    </row>
    <row r="100" spans="1:40" x14ac:dyDescent="0.25">
      <c r="A100" s="30" t="s">
        <v>26</v>
      </c>
      <c r="B100" s="3" t="s">
        <v>447</v>
      </c>
      <c r="C100" s="3">
        <v>1011001950</v>
      </c>
      <c r="D100" s="2" t="s">
        <v>348</v>
      </c>
      <c r="E100" s="4"/>
      <c r="F100" s="2" t="s">
        <v>433</v>
      </c>
      <c r="G100" s="5" t="s">
        <v>434</v>
      </c>
      <c r="H100" s="5"/>
      <c r="I100" s="13" t="s">
        <v>438</v>
      </c>
      <c r="J100" s="6" t="s">
        <v>439</v>
      </c>
      <c r="K100" s="75" t="s">
        <v>456</v>
      </c>
      <c r="L100" s="59">
        <v>52</v>
      </c>
      <c r="M100" s="15">
        <v>86</v>
      </c>
      <c r="N100" s="23">
        <f t="shared" si="14"/>
        <v>0.65384615384615374</v>
      </c>
      <c r="O100" s="7"/>
      <c r="P100" s="7"/>
      <c r="Q100" s="15">
        <v>67</v>
      </c>
      <c r="R100" s="77">
        <v>19</v>
      </c>
      <c r="S100" s="42">
        <v>25.796649700000007</v>
      </c>
      <c r="T100" s="17">
        <v>65.877528887570577</v>
      </c>
      <c r="U100" s="23">
        <f t="shared" si="15"/>
        <v>1.5537242104570872</v>
      </c>
      <c r="V100" s="17">
        <v>46.554321200000004</v>
      </c>
      <c r="W100" s="43">
        <v>10.689521600000001</v>
      </c>
      <c r="X100" s="42">
        <f t="shared" si="12"/>
        <v>4.1340784775641036E-2</v>
      </c>
      <c r="Y100" s="17">
        <f t="shared" si="13"/>
        <v>6.383481481353738E-2</v>
      </c>
      <c r="Z100" s="23">
        <f t="shared" si="16"/>
        <v>0.54411231329963416</v>
      </c>
      <c r="AA100" s="17">
        <f t="shared" si="17"/>
        <v>4.6322707661691546E-2</v>
      </c>
      <c r="AB100" s="43">
        <f t="shared" si="18"/>
        <v>6.2511822222222235E-2</v>
      </c>
      <c r="AC100" s="42">
        <v>0</v>
      </c>
      <c r="AD100" s="17">
        <v>0</v>
      </c>
      <c r="AE100" s="39">
        <f t="shared" si="19"/>
        <v>0</v>
      </c>
      <c r="AF100" s="59">
        <v>0</v>
      </c>
      <c r="AG100" s="8">
        <v>8</v>
      </c>
      <c r="AH100" s="39">
        <f t="shared" si="20"/>
        <v>0</v>
      </c>
      <c r="AI100" s="61">
        <v>0</v>
      </c>
      <c r="AJ100" s="17">
        <v>2.5</v>
      </c>
      <c r="AK100" s="39">
        <f t="shared" si="21"/>
        <v>0</v>
      </c>
      <c r="AL100" s="61">
        <v>0</v>
      </c>
      <c r="AM100" s="17">
        <v>1</v>
      </c>
      <c r="AN100" s="39">
        <f t="shared" si="22"/>
        <v>0</v>
      </c>
    </row>
    <row r="101" spans="1:40" x14ac:dyDescent="0.25">
      <c r="A101" s="30" t="s">
        <v>26</v>
      </c>
      <c r="B101" s="3" t="s">
        <v>119</v>
      </c>
      <c r="C101" s="3">
        <v>1011001109</v>
      </c>
      <c r="D101" s="2" t="s">
        <v>349</v>
      </c>
      <c r="E101" s="4"/>
      <c r="F101" s="2" t="s">
        <v>433</v>
      </c>
      <c r="G101" s="5" t="s">
        <v>434</v>
      </c>
      <c r="H101" s="5"/>
      <c r="I101" s="13" t="s">
        <v>438</v>
      </c>
      <c r="J101" s="6" t="s">
        <v>435</v>
      </c>
      <c r="K101" s="75" t="s">
        <v>456</v>
      </c>
      <c r="L101" s="59">
        <v>73</v>
      </c>
      <c r="M101" s="15">
        <v>159</v>
      </c>
      <c r="N101" s="23">
        <f t="shared" si="14"/>
        <v>1.1780821917808217</v>
      </c>
      <c r="O101" s="7"/>
      <c r="P101" s="7"/>
      <c r="Q101" s="15">
        <v>88</v>
      </c>
      <c r="R101" s="77">
        <v>71</v>
      </c>
      <c r="S101" s="42">
        <v>49.380494799999987</v>
      </c>
      <c r="T101" s="17">
        <v>117.73167132542373</v>
      </c>
      <c r="U101" s="23">
        <f t="shared" si="15"/>
        <v>1.3841735851829449</v>
      </c>
      <c r="V101" s="17">
        <v>71.295176400000031</v>
      </c>
      <c r="W101" s="43">
        <v>38.700452200000015</v>
      </c>
      <c r="X101" s="42">
        <f t="shared" si="12"/>
        <v>5.6370427853881265E-2</v>
      </c>
      <c r="Y101" s="17">
        <f t="shared" si="13"/>
        <v>6.1704230254414953E-2</v>
      </c>
      <c r="Z101" s="23">
        <f t="shared" si="16"/>
        <v>9.4620576844999693E-2</v>
      </c>
      <c r="AA101" s="17">
        <f t="shared" si="17"/>
        <v>5.4011497272727291E-2</v>
      </c>
      <c r="AB101" s="43">
        <f t="shared" si="18"/>
        <v>6.0564087949921776E-2</v>
      </c>
      <c r="AC101" s="42">
        <v>50.78</v>
      </c>
      <c r="AD101" s="17">
        <v>93.773835999999989</v>
      </c>
      <c r="AE101" s="39">
        <f t="shared" si="19"/>
        <v>0.84666868846002341</v>
      </c>
      <c r="AF101" s="59">
        <v>8</v>
      </c>
      <c r="AG101" s="8">
        <v>11</v>
      </c>
      <c r="AH101" s="39">
        <f t="shared" si="20"/>
        <v>0.375</v>
      </c>
      <c r="AI101" s="61">
        <v>1.5</v>
      </c>
      <c r="AJ101" s="17">
        <v>2.5</v>
      </c>
      <c r="AK101" s="39">
        <f t="shared" si="21"/>
        <v>0.66666666666666674</v>
      </c>
      <c r="AL101" s="61">
        <v>1.25</v>
      </c>
      <c r="AM101" s="17">
        <v>1.3</v>
      </c>
      <c r="AN101" s="39">
        <f t="shared" si="22"/>
        <v>4.0000000000000036E-2</v>
      </c>
    </row>
    <row r="102" spans="1:40" x14ac:dyDescent="0.25">
      <c r="A102" s="30" t="s">
        <v>26</v>
      </c>
      <c r="B102" s="3" t="s">
        <v>120</v>
      </c>
      <c r="C102" s="3">
        <v>1011000644</v>
      </c>
      <c r="D102" s="2" t="s">
        <v>344</v>
      </c>
      <c r="E102" s="4"/>
      <c r="F102" s="2" t="s">
        <v>433</v>
      </c>
      <c r="G102" s="5" t="s">
        <v>434</v>
      </c>
      <c r="H102" s="5"/>
      <c r="I102" s="13" t="s">
        <v>438</v>
      </c>
      <c r="J102" s="6" t="s">
        <v>435</v>
      </c>
      <c r="K102" s="75" t="s">
        <v>456</v>
      </c>
      <c r="L102" s="59">
        <v>51</v>
      </c>
      <c r="M102" s="15">
        <v>108</v>
      </c>
      <c r="N102" s="23">
        <f t="shared" si="14"/>
        <v>1.1176470588235294</v>
      </c>
      <c r="O102" s="7"/>
      <c r="P102" s="7"/>
      <c r="Q102" s="15">
        <v>73</v>
      </c>
      <c r="R102" s="77">
        <v>35</v>
      </c>
      <c r="S102" s="42">
        <v>17.805950199999995</v>
      </c>
      <c r="T102" s="17">
        <v>64.62307028418067</v>
      </c>
      <c r="U102" s="23">
        <f t="shared" si="15"/>
        <v>2.6292963620768011</v>
      </c>
      <c r="V102" s="17">
        <v>42.473330600000011</v>
      </c>
      <c r="W102" s="43">
        <v>19.065351999999997</v>
      </c>
      <c r="X102" s="42">
        <f t="shared" si="12"/>
        <v>2.9094689869281039E-2</v>
      </c>
      <c r="Y102" s="17">
        <f t="shared" si="13"/>
        <v>4.9863480157546818E-2</v>
      </c>
      <c r="Z102" s="23">
        <f t="shared" si="16"/>
        <v>0.71383439320293385</v>
      </c>
      <c r="AA102" s="17">
        <f t="shared" si="17"/>
        <v>3.878842977168951E-2</v>
      </c>
      <c r="AB102" s="43">
        <f t="shared" si="18"/>
        <v>6.0524926984126974E-2</v>
      </c>
      <c r="AC102" s="42">
        <v>19.670000000000002</v>
      </c>
      <c r="AD102" s="17">
        <v>71.539778600000005</v>
      </c>
      <c r="AE102" s="39">
        <f t="shared" si="19"/>
        <v>2.6369994204372138</v>
      </c>
      <c r="AF102" s="59">
        <v>6</v>
      </c>
      <c r="AG102" s="8">
        <v>6</v>
      </c>
      <c r="AH102" s="39">
        <f t="shared" si="20"/>
        <v>0</v>
      </c>
      <c r="AI102" s="61">
        <v>1.5</v>
      </c>
      <c r="AJ102" s="17">
        <v>3</v>
      </c>
      <c r="AK102" s="39">
        <f t="shared" si="21"/>
        <v>1</v>
      </c>
      <c r="AL102" s="61">
        <v>1</v>
      </c>
      <c r="AM102" s="17">
        <v>1.2</v>
      </c>
      <c r="AN102" s="39">
        <f t="shared" si="22"/>
        <v>0.19999999999999996</v>
      </c>
    </row>
    <row r="103" spans="1:40" x14ac:dyDescent="0.25">
      <c r="A103" s="30" t="s">
        <v>26</v>
      </c>
      <c r="B103" s="3" t="s">
        <v>121</v>
      </c>
      <c r="C103" s="3">
        <v>1011001294</v>
      </c>
      <c r="D103" s="2" t="s">
        <v>350</v>
      </c>
      <c r="E103" s="4" t="s">
        <v>442</v>
      </c>
      <c r="F103" s="2" t="s">
        <v>443</v>
      </c>
      <c r="G103" s="5" t="s">
        <v>434</v>
      </c>
      <c r="H103" s="5"/>
      <c r="I103" s="13" t="s">
        <v>438</v>
      </c>
      <c r="J103" s="6" t="s">
        <v>435</v>
      </c>
      <c r="K103" s="75" t="s">
        <v>455</v>
      </c>
      <c r="L103" s="59">
        <v>29</v>
      </c>
      <c r="M103" s="15">
        <v>77</v>
      </c>
      <c r="N103" s="23">
        <f t="shared" si="14"/>
        <v>1.6551724137931036</v>
      </c>
      <c r="O103" s="7"/>
      <c r="P103" s="7"/>
      <c r="Q103" s="15">
        <v>38</v>
      </c>
      <c r="R103" s="77">
        <v>39</v>
      </c>
      <c r="S103" s="42">
        <v>20.168807399999992</v>
      </c>
      <c r="T103" s="17">
        <v>37.850323132203364</v>
      </c>
      <c r="U103" s="23">
        <f t="shared" si="15"/>
        <v>0.87667631414851921</v>
      </c>
      <c r="V103" s="17">
        <v>18.930524200000008</v>
      </c>
      <c r="W103" s="43">
        <v>19.356045999999996</v>
      </c>
      <c r="X103" s="42">
        <f t="shared" si="12"/>
        <v>5.795634310344825E-2</v>
      </c>
      <c r="Y103" s="17">
        <f t="shared" si="13"/>
        <v>4.0963553173380261E-2</v>
      </c>
      <c r="Z103" s="23">
        <f t="shared" si="16"/>
        <v>-0.29319982973627201</v>
      </c>
      <c r="AA103" s="17">
        <f t="shared" si="17"/>
        <v>3.3211445964912295E-2</v>
      </c>
      <c r="AB103" s="43">
        <f t="shared" si="18"/>
        <v>5.514543019943019E-2</v>
      </c>
      <c r="AC103" s="42">
        <v>6.5200000000000005</v>
      </c>
      <c r="AD103" s="17">
        <v>34.035457288135596</v>
      </c>
      <c r="AE103" s="39">
        <f t="shared" si="19"/>
        <v>4.2201621607569928</v>
      </c>
      <c r="AF103" s="59">
        <v>6</v>
      </c>
      <c r="AG103" s="8">
        <v>6</v>
      </c>
      <c r="AH103" s="39">
        <f t="shared" si="20"/>
        <v>0</v>
      </c>
      <c r="AI103" s="61">
        <v>0</v>
      </c>
      <c r="AJ103" s="17">
        <v>1.5</v>
      </c>
      <c r="AK103" s="39">
        <f t="shared" si="21"/>
        <v>0</v>
      </c>
      <c r="AL103" s="61">
        <v>1.5</v>
      </c>
      <c r="AM103" s="17">
        <v>1</v>
      </c>
      <c r="AN103" s="39">
        <f t="shared" si="22"/>
        <v>-0.33333333333333337</v>
      </c>
    </row>
    <row r="104" spans="1:40" x14ac:dyDescent="0.25">
      <c r="A104" s="30" t="s">
        <v>26</v>
      </c>
      <c r="B104" s="3" t="s">
        <v>122</v>
      </c>
      <c r="C104" s="3">
        <v>1011001203</v>
      </c>
      <c r="D104" s="2" t="s">
        <v>351</v>
      </c>
      <c r="E104" s="4" t="s">
        <v>442</v>
      </c>
      <c r="F104" s="2" t="s">
        <v>443</v>
      </c>
      <c r="G104" s="5" t="s">
        <v>434</v>
      </c>
      <c r="H104" s="5"/>
      <c r="I104" s="13" t="s">
        <v>438</v>
      </c>
      <c r="J104" s="6" t="s">
        <v>435</v>
      </c>
      <c r="K104" s="75" t="s">
        <v>456</v>
      </c>
      <c r="L104" s="59">
        <v>82</v>
      </c>
      <c r="M104" s="15">
        <v>125</v>
      </c>
      <c r="N104" s="23">
        <f t="shared" si="14"/>
        <v>0.52439024390243905</v>
      </c>
      <c r="O104" s="7"/>
      <c r="P104" s="7"/>
      <c r="Q104" s="15">
        <v>96</v>
      </c>
      <c r="R104" s="77">
        <v>29</v>
      </c>
      <c r="S104" s="42">
        <v>61.073276999999948</v>
      </c>
      <c r="T104" s="17">
        <v>63.114527380430076</v>
      </c>
      <c r="U104" s="23">
        <f t="shared" si="15"/>
        <v>3.3422971235522958E-2</v>
      </c>
      <c r="V104" s="17">
        <v>50.256943200000002</v>
      </c>
      <c r="W104" s="43">
        <v>11.042018800000003</v>
      </c>
      <c r="X104" s="42">
        <f t="shared" si="12"/>
        <v>6.2066338414634097E-2</v>
      </c>
      <c r="Y104" s="17">
        <f t="shared" si="13"/>
        <v>4.2076351586953387E-2</v>
      </c>
      <c r="Z104" s="23">
        <f t="shared" si="16"/>
        <v>-0.32207453086949689</v>
      </c>
      <c r="AA104" s="17">
        <f t="shared" si="17"/>
        <v>3.4900654999999996E-2</v>
      </c>
      <c r="AB104" s="43">
        <f t="shared" si="18"/>
        <v>4.2306585440613033E-2</v>
      </c>
      <c r="AC104" s="42">
        <v>115.61999999999999</v>
      </c>
      <c r="AD104" s="17">
        <v>92.615724623728823</v>
      </c>
      <c r="AE104" s="39">
        <f t="shared" si="19"/>
        <v>-0.19896449901635671</v>
      </c>
      <c r="AF104" s="59">
        <v>8</v>
      </c>
      <c r="AG104" s="8">
        <v>11</v>
      </c>
      <c r="AH104" s="39">
        <f t="shared" si="20"/>
        <v>0.375</v>
      </c>
      <c r="AI104" s="61">
        <v>4</v>
      </c>
      <c r="AJ104" s="17">
        <v>5.5</v>
      </c>
      <c r="AK104" s="39">
        <f t="shared" si="21"/>
        <v>0.375</v>
      </c>
      <c r="AL104" s="61">
        <v>2</v>
      </c>
      <c r="AM104" s="17">
        <v>2</v>
      </c>
      <c r="AN104" s="39">
        <f t="shared" si="22"/>
        <v>0</v>
      </c>
    </row>
    <row r="105" spans="1:40" x14ac:dyDescent="0.25">
      <c r="A105" s="30" t="s">
        <v>26</v>
      </c>
      <c r="B105" s="3" t="s">
        <v>123</v>
      </c>
      <c r="C105" s="3" t="s">
        <v>250</v>
      </c>
      <c r="D105" s="2" t="s">
        <v>352</v>
      </c>
      <c r="E105" s="4" t="s">
        <v>442</v>
      </c>
      <c r="F105" s="2" t="s">
        <v>443</v>
      </c>
      <c r="G105" s="5" t="s">
        <v>437</v>
      </c>
      <c r="H105" s="5" t="s">
        <v>438</v>
      </c>
      <c r="I105" s="5"/>
      <c r="J105" s="6" t="s">
        <v>435</v>
      </c>
      <c r="K105" s="75" t="s">
        <v>459</v>
      </c>
      <c r="L105" s="59">
        <v>0</v>
      </c>
      <c r="M105" s="15">
        <v>0</v>
      </c>
      <c r="N105" s="23">
        <f t="shared" si="14"/>
        <v>0</v>
      </c>
      <c r="O105" s="7"/>
      <c r="P105" s="7"/>
      <c r="Q105" s="15">
        <v>0</v>
      </c>
      <c r="R105" s="77">
        <v>0</v>
      </c>
      <c r="S105" s="42">
        <v>0</v>
      </c>
      <c r="T105" s="17">
        <v>0</v>
      </c>
      <c r="U105" s="23">
        <f t="shared" si="15"/>
        <v>0</v>
      </c>
      <c r="V105" s="17">
        <v>0</v>
      </c>
      <c r="W105" s="43">
        <v>0</v>
      </c>
      <c r="X105" s="42">
        <f t="shared" si="12"/>
        <v>0</v>
      </c>
      <c r="Y105" s="17">
        <f t="shared" si="13"/>
        <v>0</v>
      </c>
      <c r="Z105" s="23">
        <f t="shared" si="16"/>
        <v>0</v>
      </c>
      <c r="AA105" s="17">
        <f t="shared" si="17"/>
        <v>0</v>
      </c>
      <c r="AB105" s="43">
        <f t="shared" si="18"/>
        <v>0</v>
      </c>
      <c r="AC105" s="42">
        <v>55.160000000000011</v>
      </c>
      <c r="AD105" s="17">
        <v>6.8000000000000007</v>
      </c>
      <c r="AE105" s="39">
        <f t="shared" si="19"/>
        <v>-0.8767222625090646</v>
      </c>
      <c r="AF105" s="59">
        <v>0</v>
      </c>
      <c r="AG105" s="8">
        <v>0</v>
      </c>
      <c r="AH105" s="39">
        <f t="shared" si="20"/>
        <v>0</v>
      </c>
      <c r="AI105" s="61">
        <v>0</v>
      </c>
      <c r="AJ105" s="17">
        <v>0</v>
      </c>
      <c r="AK105" s="39">
        <f t="shared" si="21"/>
        <v>0</v>
      </c>
      <c r="AL105" s="61">
        <v>0</v>
      </c>
      <c r="AM105" s="17">
        <v>0</v>
      </c>
      <c r="AN105" s="39">
        <f t="shared" si="22"/>
        <v>0</v>
      </c>
    </row>
    <row r="106" spans="1:40" x14ac:dyDescent="0.25">
      <c r="A106" s="30" t="s">
        <v>26</v>
      </c>
      <c r="B106" s="3" t="s">
        <v>124</v>
      </c>
      <c r="C106" s="3">
        <v>1011000931</v>
      </c>
      <c r="D106" s="2" t="s">
        <v>353</v>
      </c>
      <c r="E106" s="4" t="s">
        <v>442</v>
      </c>
      <c r="F106" s="2" t="s">
        <v>443</v>
      </c>
      <c r="G106" s="5" t="s">
        <v>434</v>
      </c>
      <c r="H106" s="5"/>
      <c r="I106" s="13" t="s">
        <v>438</v>
      </c>
      <c r="J106" s="6" t="s">
        <v>435</v>
      </c>
      <c r="K106" s="75" t="s">
        <v>455</v>
      </c>
      <c r="L106" s="59">
        <v>124</v>
      </c>
      <c r="M106" s="15">
        <v>215</v>
      </c>
      <c r="N106" s="23">
        <f t="shared" si="14"/>
        <v>0.7338709677419355</v>
      </c>
      <c r="O106" s="7"/>
      <c r="P106" s="7"/>
      <c r="Q106" s="15">
        <v>158</v>
      </c>
      <c r="R106" s="77">
        <v>57</v>
      </c>
      <c r="S106" s="42">
        <v>75.081708499999934</v>
      </c>
      <c r="T106" s="17">
        <v>159.76159171185171</v>
      </c>
      <c r="U106" s="23">
        <f t="shared" si="15"/>
        <v>1.127836391893664</v>
      </c>
      <c r="V106" s="17">
        <v>121.95052740000008</v>
      </c>
      <c r="W106" s="43">
        <v>29.956745000000002</v>
      </c>
      <c r="X106" s="42">
        <f t="shared" si="12"/>
        <v>5.0458137432795654E-2</v>
      </c>
      <c r="Y106" s="17">
        <f t="shared" si="13"/>
        <v>6.1923097562733224E-2</v>
      </c>
      <c r="Z106" s="23">
        <f t="shared" si="16"/>
        <v>0.22721726788285745</v>
      </c>
      <c r="AA106" s="17">
        <f t="shared" si="17"/>
        <v>5.145591873417725E-2</v>
      </c>
      <c r="AB106" s="43">
        <f t="shared" si="18"/>
        <v>5.8395214424951276E-2</v>
      </c>
      <c r="AC106" s="42">
        <v>217.69000000000003</v>
      </c>
      <c r="AD106" s="17">
        <v>178.02985150000001</v>
      </c>
      <c r="AE106" s="39">
        <f t="shared" si="19"/>
        <v>-0.18218635904267544</v>
      </c>
      <c r="AF106" s="59">
        <v>9</v>
      </c>
      <c r="AG106" s="8">
        <v>12</v>
      </c>
      <c r="AH106" s="39">
        <f t="shared" si="20"/>
        <v>0.33333333333333326</v>
      </c>
      <c r="AI106" s="61">
        <v>4.5</v>
      </c>
      <c r="AJ106" s="17">
        <v>6</v>
      </c>
      <c r="AK106" s="39">
        <f t="shared" si="21"/>
        <v>0.33333333333333326</v>
      </c>
      <c r="AL106" s="61">
        <v>1.8</v>
      </c>
      <c r="AM106" s="17">
        <v>2.5</v>
      </c>
      <c r="AN106" s="39">
        <f t="shared" si="22"/>
        <v>0.38888888888888884</v>
      </c>
    </row>
    <row r="107" spans="1:40" x14ac:dyDescent="0.25">
      <c r="A107" s="30" t="s">
        <v>26</v>
      </c>
      <c r="B107" s="3" t="s">
        <v>125</v>
      </c>
      <c r="C107" s="3">
        <v>1011001199</v>
      </c>
      <c r="D107" s="2" t="s">
        <v>354</v>
      </c>
      <c r="E107" s="4" t="s">
        <v>442</v>
      </c>
      <c r="F107" s="2" t="s">
        <v>443</v>
      </c>
      <c r="G107" s="5" t="s">
        <v>434</v>
      </c>
      <c r="H107" s="5"/>
      <c r="I107" s="13" t="s">
        <v>438</v>
      </c>
      <c r="J107" s="6" t="s">
        <v>435</v>
      </c>
      <c r="K107" s="75" t="s">
        <v>456</v>
      </c>
      <c r="L107" s="59">
        <v>28</v>
      </c>
      <c r="M107" s="15">
        <v>115</v>
      </c>
      <c r="N107" s="23">
        <f t="shared" si="14"/>
        <v>3.1071428571428568</v>
      </c>
      <c r="O107" s="7"/>
      <c r="P107" s="7"/>
      <c r="Q107" s="15">
        <v>57</v>
      </c>
      <c r="R107" s="77">
        <v>58</v>
      </c>
      <c r="S107" s="42">
        <v>19.417275499999988</v>
      </c>
      <c r="T107" s="17">
        <v>125.82779408622399</v>
      </c>
      <c r="U107" s="23">
        <f t="shared" si="15"/>
        <v>5.4801982176245101</v>
      </c>
      <c r="V107" s="17">
        <v>78.385240800000005</v>
      </c>
      <c r="W107" s="43">
        <v>48.289502800000015</v>
      </c>
      <c r="X107" s="42">
        <f t="shared" si="12"/>
        <v>5.7789510416666634E-2</v>
      </c>
      <c r="Y107" s="17">
        <f t="shared" si="13"/>
        <v>9.1179560932046377E-2</v>
      </c>
      <c r="Z107" s="23">
        <f t="shared" si="16"/>
        <v>0.57778739211727204</v>
      </c>
      <c r="AA107" s="17">
        <f t="shared" si="17"/>
        <v>9.1678644210526322E-2</v>
      </c>
      <c r="AB107" s="43">
        <f t="shared" si="18"/>
        <v>9.2508626053639881E-2</v>
      </c>
      <c r="AC107" s="42">
        <v>31.61</v>
      </c>
      <c r="AD107" s="17">
        <v>105.48719999999999</v>
      </c>
      <c r="AE107" s="39">
        <f t="shared" si="19"/>
        <v>2.3371464726352418</v>
      </c>
      <c r="AF107" s="59">
        <v>10</v>
      </c>
      <c r="AG107" s="8">
        <v>10</v>
      </c>
      <c r="AH107" s="39">
        <f t="shared" si="20"/>
        <v>0</v>
      </c>
      <c r="AI107" s="61">
        <v>8</v>
      </c>
      <c r="AJ107" s="17">
        <v>4</v>
      </c>
      <c r="AK107" s="39">
        <f t="shared" si="21"/>
        <v>-0.5</v>
      </c>
      <c r="AL107" s="61">
        <v>2.2000000000000002</v>
      </c>
      <c r="AM107" s="17">
        <v>2</v>
      </c>
      <c r="AN107" s="39">
        <f t="shared" si="22"/>
        <v>-9.0909090909090939E-2</v>
      </c>
    </row>
    <row r="108" spans="1:40" x14ac:dyDescent="0.25">
      <c r="A108" s="30" t="s">
        <v>26</v>
      </c>
      <c r="B108" s="3" t="s">
        <v>126</v>
      </c>
      <c r="C108" s="3">
        <v>1011001245</v>
      </c>
      <c r="D108" s="2" t="s">
        <v>355</v>
      </c>
      <c r="E108" s="4" t="s">
        <v>441</v>
      </c>
      <c r="F108" s="2" t="s">
        <v>443</v>
      </c>
      <c r="G108" s="5" t="s">
        <v>434</v>
      </c>
      <c r="H108" s="5"/>
      <c r="I108" s="13" t="s">
        <v>438</v>
      </c>
      <c r="J108" s="6" t="s">
        <v>435</v>
      </c>
      <c r="K108" s="75" t="s">
        <v>455</v>
      </c>
      <c r="L108" s="59">
        <v>63</v>
      </c>
      <c r="M108" s="15">
        <v>106</v>
      </c>
      <c r="N108" s="23">
        <f t="shared" si="14"/>
        <v>0.68253968253968256</v>
      </c>
      <c r="O108" s="7"/>
      <c r="P108" s="7"/>
      <c r="Q108" s="15">
        <v>82</v>
      </c>
      <c r="R108" s="77">
        <v>24</v>
      </c>
      <c r="S108" s="42">
        <v>110.42555069999989</v>
      </c>
      <c r="T108" s="17">
        <v>103.27060343763645</v>
      </c>
      <c r="U108" s="23">
        <f t="shared" si="15"/>
        <v>-6.4794309079804657E-2</v>
      </c>
      <c r="V108" s="17">
        <v>71.826833399999984</v>
      </c>
      <c r="W108" s="43">
        <v>17.8311274</v>
      </c>
      <c r="X108" s="42">
        <f t="shared" si="12"/>
        <v>0.14606554325396812</v>
      </c>
      <c r="Y108" s="17">
        <f t="shared" si="13"/>
        <v>8.1187581318896584E-2</v>
      </c>
      <c r="Z108" s="23">
        <f t="shared" si="16"/>
        <v>-0.44417020256629902</v>
      </c>
      <c r="AA108" s="17">
        <f t="shared" si="17"/>
        <v>5.8395799512195111E-2</v>
      </c>
      <c r="AB108" s="43">
        <f t="shared" si="18"/>
        <v>8.2551515740740739E-2</v>
      </c>
      <c r="AC108" s="42">
        <v>116.43999999999998</v>
      </c>
      <c r="AD108" s="17">
        <v>106.00624288135593</v>
      </c>
      <c r="AE108" s="39">
        <f t="shared" si="19"/>
        <v>-8.9606296106527483E-2</v>
      </c>
      <c r="AF108" s="59">
        <v>11</v>
      </c>
      <c r="AG108" s="8">
        <v>11</v>
      </c>
      <c r="AH108" s="39">
        <f t="shared" si="20"/>
        <v>0</v>
      </c>
      <c r="AI108" s="61">
        <v>6</v>
      </c>
      <c r="AJ108" s="17">
        <v>6</v>
      </c>
      <c r="AK108" s="39">
        <f t="shared" si="21"/>
        <v>0</v>
      </c>
      <c r="AL108" s="61">
        <v>1.5</v>
      </c>
      <c r="AM108" s="17">
        <v>2</v>
      </c>
      <c r="AN108" s="39">
        <f t="shared" si="22"/>
        <v>0.33333333333333326</v>
      </c>
    </row>
    <row r="109" spans="1:40" x14ac:dyDescent="0.25">
      <c r="A109" s="30" t="s">
        <v>26</v>
      </c>
      <c r="B109" s="3" t="s">
        <v>127</v>
      </c>
      <c r="C109" s="3" t="s">
        <v>251</v>
      </c>
      <c r="D109" s="2" t="s">
        <v>356</v>
      </c>
      <c r="E109" s="4" t="s">
        <v>442</v>
      </c>
      <c r="F109" s="2" t="s">
        <v>443</v>
      </c>
      <c r="G109" s="5" t="s">
        <v>437</v>
      </c>
      <c r="H109" s="5"/>
      <c r="I109" s="5"/>
      <c r="J109" s="6" t="s">
        <v>435</v>
      </c>
      <c r="K109" s="75" t="s">
        <v>459</v>
      </c>
      <c r="L109" s="59">
        <v>33</v>
      </c>
      <c r="M109" s="15">
        <v>40</v>
      </c>
      <c r="N109" s="23">
        <f t="shared" si="14"/>
        <v>0.21212121212121215</v>
      </c>
      <c r="O109" s="7"/>
      <c r="P109" s="7"/>
      <c r="Q109" s="15">
        <v>36</v>
      </c>
      <c r="R109" s="77">
        <v>4</v>
      </c>
      <c r="S109" s="42">
        <v>34.218841999999995</v>
      </c>
      <c r="T109" s="17">
        <v>29.721166528813491</v>
      </c>
      <c r="U109" s="23">
        <f t="shared" si="15"/>
        <v>-0.1314385644957391</v>
      </c>
      <c r="V109" s="17">
        <v>25.426633199999998</v>
      </c>
      <c r="W109" s="43">
        <v>2.8164159999999998</v>
      </c>
      <c r="X109" s="42">
        <f t="shared" si="12"/>
        <v>8.6411217171717167E-2</v>
      </c>
      <c r="Y109" s="17">
        <f t="shared" si="13"/>
        <v>6.191909693502811E-2</v>
      </c>
      <c r="Z109" s="23">
        <f t="shared" si="16"/>
        <v>-0.28343681570898471</v>
      </c>
      <c r="AA109" s="17">
        <f t="shared" si="17"/>
        <v>4.7086357777777775E-2</v>
      </c>
      <c r="AB109" s="43">
        <f t="shared" si="18"/>
        <v>7.8233777777777777E-2</v>
      </c>
      <c r="AC109" s="42">
        <v>49.46</v>
      </c>
      <c r="AD109" s="17">
        <v>23.650517881355928</v>
      </c>
      <c r="AE109" s="39">
        <f t="shared" si="19"/>
        <v>-0.5218253562200581</v>
      </c>
      <c r="AF109" s="59">
        <v>0</v>
      </c>
      <c r="AG109" s="8">
        <v>0</v>
      </c>
      <c r="AH109" s="39">
        <f t="shared" si="20"/>
        <v>0</v>
      </c>
      <c r="AI109" s="61">
        <v>0</v>
      </c>
      <c r="AJ109" s="17">
        <v>0</v>
      </c>
      <c r="AK109" s="39">
        <f t="shared" si="21"/>
        <v>0</v>
      </c>
      <c r="AL109" s="61">
        <v>0</v>
      </c>
      <c r="AM109" s="17">
        <v>0</v>
      </c>
      <c r="AN109" s="39">
        <f t="shared" si="22"/>
        <v>0</v>
      </c>
    </row>
    <row r="110" spans="1:40" x14ac:dyDescent="0.25">
      <c r="A110" s="30" t="s">
        <v>26</v>
      </c>
      <c r="B110" s="3" t="s">
        <v>128</v>
      </c>
      <c r="C110" s="3" t="s">
        <v>252</v>
      </c>
      <c r="D110" s="2" t="s">
        <v>357</v>
      </c>
      <c r="E110" s="4" t="s">
        <v>442</v>
      </c>
      <c r="F110" s="2" t="s">
        <v>443</v>
      </c>
      <c r="G110" s="5" t="s">
        <v>434</v>
      </c>
      <c r="H110" s="5"/>
      <c r="I110" s="13" t="s">
        <v>438</v>
      </c>
      <c r="J110" s="6" t="s">
        <v>435</v>
      </c>
      <c r="K110" s="75" t="s">
        <v>456</v>
      </c>
      <c r="L110" s="59">
        <v>33</v>
      </c>
      <c r="M110" s="15">
        <v>86</v>
      </c>
      <c r="N110" s="23">
        <f t="shared" si="14"/>
        <v>1.606060606060606</v>
      </c>
      <c r="O110" s="7"/>
      <c r="P110" s="7"/>
      <c r="Q110" s="15">
        <v>52</v>
      </c>
      <c r="R110" s="77">
        <v>34</v>
      </c>
      <c r="S110" s="42">
        <v>33.507169499999982</v>
      </c>
      <c r="T110" s="17">
        <v>87.322560329871123</v>
      </c>
      <c r="U110" s="23">
        <f t="shared" si="15"/>
        <v>1.6060858506676063</v>
      </c>
      <c r="V110" s="17">
        <v>55.346009000000002</v>
      </c>
      <c r="W110" s="43">
        <v>29.458318799999997</v>
      </c>
      <c r="X110" s="42">
        <f t="shared" si="12"/>
        <v>8.4614064393939356E-2</v>
      </c>
      <c r="Y110" s="17">
        <f t="shared" si="13"/>
        <v>8.4614884040572783E-2</v>
      </c>
      <c r="Z110" s="23">
        <f t="shared" si="16"/>
        <v>9.6868840813169044E-6</v>
      </c>
      <c r="AA110" s="17">
        <f t="shared" si="17"/>
        <v>7.0956421794871799E-2</v>
      </c>
      <c r="AB110" s="43">
        <f t="shared" si="18"/>
        <v>9.6269015686274495E-2</v>
      </c>
      <c r="AC110" s="42">
        <v>33.96</v>
      </c>
      <c r="AD110" s="17">
        <v>71.03889050847458</v>
      </c>
      <c r="AE110" s="39">
        <f t="shared" si="19"/>
        <v>1.0918401209798168</v>
      </c>
      <c r="AF110" s="59">
        <v>6</v>
      </c>
      <c r="AG110" s="8">
        <v>6</v>
      </c>
      <c r="AH110" s="39">
        <f t="shared" si="20"/>
        <v>0</v>
      </c>
      <c r="AI110" s="61">
        <v>3.12</v>
      </c>
      <c r="AJ110" s="17">
        <v>0</v>
      </c>
      <c r="AK110" s="39">
        <f t="shared" si="21"/>
        <v>-1</v>
      </c>
      <c r="AL110" s="61">
        <v>2.15</v>
      </c>
      <c r="AM110" s="17">
        <v>0</v>
      </c>
      <c r="AN110" s="39">
        <f t="shared" si="22"/>
        <v>-1</v>
      </c>
    </row>
    <row r="111" spans="1:40" x14ac:dyDescent="0.25">
      <c r="A111" s="30" t="s">
        <v>26</v>
      </c>
      <c r="B111" s="3" t="s">
        <v>129</v>
      </c>
      <c r="C111" s="3" t="s">
        <v>253</v>
      </c>
      <c r="D111" s="2" t="s">
        <v>358</v>
      </c>
      <c r="E111" s="4" t="s">
        <v>442</v>
      </c>
      <c r="F111" s="2" t="s">
        <v>443</v>
      </c>
      <c r="G111" s="5" t="s">
        <v>434</v>
      </c>
      <c r="H111" s="5"/>
      <c r="I111" s="13" t="s">
        <v>438</v>
      </c>
      <c r="J111" s="6" t="s">
        <v>435</v>
      </c>
      <c r="K111" s="75" t="s">
        <v>455</v>
      </c>
      <c r="L111" s="59">
        <v>119</v>
      </c>
      <c r="M111" s="15">
        <v>195</v>
      </c>
      <c r="N111" s="23">
        <f t="shared" si="14"/>
        <v>0.6386554621848739</v>
      </c>
      <c r="O111" s="7"/>
      <c r="P111" s="7"/>
      <c r="Q111" s="15">
        <v>158</v>
      </c>
      <c r="R111" s="77">
        <v>37</v>
      </c>
      <c r="S111" s="42">
        <v>119.80816889999998</v>
      </c>
      <c r="T111" s="17">
        <v>158.84792910338922</v>
      </c>
      <c r="U111" s="23">
        <f t="shared" si="15"/>
        <v>0.32585223997517621</v>
      </c>
      <c r="V111" s="17">
        <v>116.57840880000006</v>
      </c>
      <c r="W111" s="43">
        <v>19.139235400000004</v>
      </c>
      <c r="X111" s="42">
        <f t="shared" si="12"/>
        <v>8.3899277941176464E-2</v>
      </c>
      <c r="Y111" s="17">
        <f t="shared" si="13"/>
        <v>6.7883730386063768E-2</v>
      </c>
      <c r="Z111" s="23">
        <f t="shared" si="16"/>
        <v>-0.19089017150232845</v>
      </c>
      <c r="AA111" s="17">
        <f t="shared" si="17"/>
        <v>4.9189202025316486E-2</v>
      </c>
      <c r="AB111" s="43">
        <f t="shared" si="18"/>
        <v>5.7475181381381385E-2</v>
      </c>
      <c r="AC111" s="42">
        <v>129.72999999999999</v>
      </c>
      <c r="AD111" s="17">
        <v>120.47202033898306</v>
      </c>
      <c r="AE111" s="39">
        <f t="shared" si="19"/>
        <v>-7.1363444546496013E-2</v>
      </c>
      <c r="AF111" s="59">
        <v>13</v>
      </c>
      <c r="AG111" s="8">
        <v>15</v>
      </c>
      <c r="AH111" s="39">
        <f t="shared" si="20"/>
        <v>0.15384615384615374</v>
      </c>
      <c r="AI111" s="61">
        <v>4</v>
      </c>
      <c r="AJ111" s="17">
        <v>6.8</v>
      </c>
      <c r="AK111" s="39">
        <f t="shared" si="21"/>
        <v>0.7</v>
      </c>
      <c r="AL111" s="61">
        <v>1.5</v>
      </c>
      <c r="AM111" s="17">
        <v>3</v>
      </c>
      <c r="AN111" s="39">
        <f t="shared" si="22"/>
        <v>1</v>
      </c>
    </row>
    <row r="112" spans="1:40" x14ac:dyDescent="0.25">
      <c r="A112" s="30" t="s">
        <v>26</v>
      </c>
      <c r="B112" s="3" t="s">
        <v>130</v>
      </c>
      <c r="C112" s="3" t="s">
        <v>254</v>
      </c>
      <c r="D112" s="2" t="s">
        <v>359</v>
      </c>
      <c r="E112" s="4" t="s">
        <v>441</v>
      </c>
      <c r="F112" s="2" t="s">
        <v>443</v>
      </c>
      <c r="G112" s="5" t="s">
        <v>434</v>
      </c>
      <c r="H112" s="5"/>
      <c r="I112" s="13" t="s">
        <v>438</v>
      </c>
      <c r="J112" s="6" t="s">
        <v>435</v>
      </c>
      <c r="K112" s="75" t="s">
        <v>456</v>
      </c>
      <c r="L112" s="59">
        <v>107</v>
      </c>
      <c r="M112" s="15">
        <v>139</v>
      </c>
      <c r="N112" s="23">
        <f t="shared" si="14"/>
        <v>0.2990654205607477</v>
      </c>
      <c r="O112" s="7"/>
      <c r="P112" s="7"/>
      <c r="Q112" s="15">
        <v>126</v>
      </c>
      <c r="R112" s="77">
        <v>13</v>
      </c>
      <c r="S112" s="42">
        <v>100.66504534576265</v>
      </c>
      <c r="T112" s="17">
        <v>100.71470244637523</v>
      </c>
      <c r="U112" s="23">
        <f t="shared" si="15"/>
        <v>4.9329040127110702E-4</v>
      </c>
      <c r="V112" s="17">
        <v>67.89960760000001</v>
      </c>
      <c r="W112" s="43">
        <v>8.8758527999999988</v>
      </c>
      <c r="X112" s="42">
        <f t="shared" si="12"/>
        <v>7.83995680262949E-2</v>
      </c>
      <c r="Y112" s="17">
        <f t="shared" si="13"/>
        <v>6.0380517054181793E-2</v>
      </c>
      <c r="Z112" s="23">
        <f t="shared" si="16"/>
        <v>-0.22983610019470502</v>
      </c>
      <c r="AA112" s="17">
        <f t="shared" si="17"/>
        <v>3.592571830687831E-2</v>
      </c>
      <c r="AB112" s="43">
        <f t="shared" si="18"/>
        <v>7.5861989743589736E-2</v>
      </c>
      <c r="AC112" s="42">
        <v>122.47</v>
      </c>
      <c r="AD112" s="17">
        <v>96.098079999999982</v>
      </c>
      <c r="AE112" s="39">
        <f t="shared" si="19"/>
        <v>-0.2153337143790317</v>
      </c>
      <c r="AF112" s="59">
        <v>12</v>
      </c>
      <c r="AG112" s="8">
        <v>14</v>
      </c>
      <c r="AH112" s="39">
        <f t="shared" si="20"/>
        <v>0.16666666666666674</v>
      </c>
      <c r="AI112" s="61">
        <v>5</v>
      </c>
      <c r="AJ112" s="17">
        <v>4.2</v>
      </c>
      <c r="AK112" s="39">
        <f t="shared" si="21"/>
        <v>-0.15999999999999992</v>
      </c>
      <c r="AL112" s="61">
        <v>1.6</v>
      </c>
      <c r="AM112" s="17">
        <v>2.23</v>
      </c>
      <c r="AN112" s="39">
        <f t="shared" si="22"/>
        <v>0.39374999999999982</v>
      </c>
    </row>
    <row r="113" spans="1:40" x14ac:dyDescent="0.25">
      <c r="A113" s="30" t="s">
        <v>26</v>
      </c>
      <c r="B113" s="3" t="s">
        <v>131</v>
      </c>
      <c r="C113" s="3">
        <v>1011001247</v>
      </c>
      <c r="D113" s="2" t="s">
        <v>360</v>
      </c>
      <c r="E113" s="4" t="s">
        <v>442</v>
      </c>
      <c r="F113" s="2" t="s">
        <v>443</v>
      </c>
      <c r="G113" s="5" t="s">
        <v>434</v>
      </c>
      <c r="H113" s="5"/>
      <c r="I113" s="13" t="s">
        <v>438</v>
      </c>
      <c r="J113" s="6" t="s">
        <v>435</v>
      </c>
      <c r="K113" s="75" t="s">
        <v>455</v>
      </c>
      <c r="L113" s="59">
        <v>132</v>
      </c>
      <c r="M113" s="15">
        <v>177</v>
      </c>
      <c r="N113" s="23">
        <f t="shared" si="14"/>
        <v>0.34090909090909083</v>
      </c>
      <c r="O113" s="7"/>
      <c r="P113" s="7"/>
      <c r="Q113" s="15">
        <v>157</v>
      </c>
      <c r="R113" s="77">
        <v>20</v>
      </c>
      <c r="S113" s="42">
        <v>148.99242159999997</v>
      </c>
      <c r="T113" s="17">
        <v>155.89040432090317</v>
      </c>
      <c r="U113" s="23">
        <f t="shared" si="15"/>
        <v>4.6297540820043892E-2</v>
      </c>
      <c r="V113" s="17">
        <v>117.44341620000003</v>
      </c>
      <c r="W113" s="43">
        <v>15.173785200000005</v>
      </c>
      <c r="X113" s="42">
        <f t="shared" si="12"/>
        <v>9.4060872222222203E-2</v>
      </c>
      <c r="Y113" s="17">
        <f t="shared" si="13"/>
        <v>7.3394728964643677E-2</v>
      </c>
      <c r="Z113" s="23">
        <f t="shared" si="16"/>
        <v>-0.21971030854098417</v>
      </c>
      <c r="AA113" s="17">
        <f t="shared" si="17"/>
        <v>4.9869815796178357E-2</v>
      </c>
      <c r="AB113" s="43">
        <f t="shared" si="18"/>
        <v>8.4298806666666698E-2</v>
      </c>
      <c r="AC113" s="42">
        <v>52.05</v>
      </c>
      <c r="AD113" s="17">
        <v>142.71368720000001</v>
      </c>
      <c r="AE113" s="39">
        <f t="shared" si="19"/>
        <v>1.74185758309318</v>
      </c>
      <c r="AF113" s="59">
        <v>14</v>
      </c>
      <c r="AG113" s="8">
        <v>16</v>
      </c>
      <c r="AH113" s="39">
        <f t="shared" si="20"/>
        <v>0.14285714285714279</v>
      </c>
      <c r="AI113" s="61">
        <v>4</v>
      </c>
      <c r="AJ113" s="17">
        <v>0</v>
      </c>
      <c r="AK113" s="39">
        <f t="shared" si="21"/>
        <v>-1</v>
      </c>
      <c r="AL113" s="61">
        <v>1.5</v>
      </c>
      <c r="AM113" s="17">
        <v>0</v>
      </c>
      <c r="AN113" s="39">
        <f t="shared" si="22"/>
        <v>-1</v>
      </c>
    </row>
    <row r="114" spans="1:40" x14ac:dyDescent="0.25">
      <c r="A114" s="30" t="s">
        <v>26</v>
      </c>
      <c r="B114" s="3" t="s">
        <v>132</v>
      </c>
      <c r="C114" s="3" t="s">
        <v>255</v>
      </c>
      <c r="D114" s="2" t="s">
        <v>361</v>
      </c>
      <c r="E114" s="4" t="s">
        <v>442</v>
      </c>
      <c r="F114" s="2" t="s">
        <v>443</v>
      </c>
      <c r="G114" s="5" t="s">
        <v>437</v>
      </c>
      <c r="H114" s="5" t="s">
        <v>438</v>
      </c>
      <c r="I114" s="5"/>
      <c r="J114" s="6" t="s">
        <v>435</v>
      </c>
      <c r="K114" s="75" t="s">
        <v>459</v>
      </c>
      <c r="L114" s="59">
        <v>0</v>
      </c>
      <c r="M114" s="15">
        <v>0</v>
      </c>
      <c r="N114" s="23">
        <f t="shared" si="14"/>
        <v>0</v>
      </c>
      <c r="O114" s="7"/>
      <c r="P114" s="7"/>
      <c r="Q114" s="15">
        <v>0</v>
      </c>
      <c r="R114" s="77">
        <v>0</v>
      </c>
      <c r="S114" s="42">
        <v>0</v>
      </c>
      <c r="T114" s="17">
        <v>0</v>
      </c>
      <c r="U114" s="23">
        <f t="shared" si="15"/>
        <v>0</v>
      </c>
      <c r="V114" s="17">
        <v>0</v>
      </c>
      <c r="W114" s="43">
        <v>0</v>
      </c>
      <c r="X114" s="42">
        <f t="shared" si="12"/>
        <v>0</v>
      </c>
      <c r="Y114" s="17">
        <f t="shared" si="13"/>
        <v>0</v>
      </c>
      <c r="Z114" s="23">
        <f t="shared" si="16"/>
        <v>0</v>
      </c>
      <c r="AA114" s="17">
        <f t="shared" si="17"/>
        <v>0</v>
      </c>
      <c r="AB114" s="43">
        <f t="shared" si="18"/>
        <v>0</v>
      </c>
      <c r="AC114" s="42">
        <v>11.65</v>
      </c>
      <c r="AD114" s="17">
        <v>22.134915254237292</v>
      </c>
      <c r="AE114" s="39">
        <f t="shared" si="19"/>
        <v>0.8999927256856044</v>
      </c>
      <c r="AF114" s="59">
        <v>0</v>
      </c>
      <c r="AG114" s="8">
        <v>0</v>
      </c>
      <c r="AH114" s="39">
        <f t="shared" si="20"/>
        <v>0</v>
      </c>
      <c r="AI114" s="61">
        <v>0</v>
      </c>
      <c r="AJ114" s="17">
        <v>0</v>
      </c>
      <c r="AK114" s="39">
        <f t="shared" si="21"/>
        <v>0</v>
      </c>
      <c r="AL114" s="61">
        <v>0</v>
      </c>
      <c r="AM114" s="17">
        <v>0</v>
      </c>
      <c r="AN114" s="39">
        <f t="shared" si="22"/>
        <v>0</v>
      </c>
    </row>
    <row r="115" spans="1:40" x14ac:dyDescent="0.25">
      <c r="A115" s="30" t="s">
        <v>26</v>
      </c>
      <c r="B115" s="3" t="s">
        <v>133</v>
      </c>
      <c r="C115" s="3">
        <v>1011001185</v>
      </c>
      <c r="D115" s="2" t="s">
        <v>362</v>
      </c>
      <c r="E115" s="4" t="s">
        <v>441</v>
      </c>
      <c r="F115" s="2" t="s">
        <v>443</v>
      </c>
      <c r="G115" s="5" t="s">
        <v>434</v>
      </c>
      <c r="H115" s="5"/>
      <c r="I115" s="13" t="s">
        <v>438</v>
      </c>
      <c r="J115" s="6" t="s">
        <v>435</v>
      </c>
      <c r="K115" s="75" t="s">
        <v>457</v>
      </c>
      <c r="L115" s="59">
        <v>36</v>
      </c>
      <c r="M115" s="15">
        <v>71</v>
      </c>
      <c r="N115" s="23">
        <f t="shared" si="14"/>
        <v>0.97222222222222232</v>
      </c>
      <c r="O115" s="7"/>
      <c r="P115" s="7"/>
      <c r="Q115" s="15">
        <v>47</v>
      </c>
      <c r="R115" s="77">
        <v>24</v>
      </c>
      <c r="S115" s="42">
        <v>23.778984399999985</v>
      </c>
      <c r="T115" s="17">
        <v>60.655476827046314</v>
      </c>
      <c r="U115" s="23">
        <f t="shared" si="15"/>
        <v>1.550801825962187</v>
      </c>
      <c r="V115" s="17">
        <v>35.291468999999992</v>
      </c>
      <c r="W115" s="43">
        <v>16.257009200000006</v>
      </c>
      <c r="X115" s="42">
        <f t="shared" si="12"/>
        <v>5.5043945370370335E-2</v>
      </c>
      <c r="Y115" s="17">
        <f t="shared" si="13"/>
        <v>7.1191874210148262E-2</v>
      </c>
      <c r="Z115" s="23">
        <f t="shared" si="16"/>
        <v>0.29336430612167219</v>
      </c>
      <c r="AA115" s="17">
        <f t="shared" si="17"/>
        <v>5.0058821276595736E-2</v>
      </c>
      <c r="AB115" s="43">
        <f t="shared" si="18"/>
        <v>7.5263931481481514E-2</v>
      </c>
      <c r="AC115" s="42">
        <v>13.030000000000001</v>
      </c>
      <c r="AD115" s="17">
        <v>43.712738822033899</v>
      </c>
      <c r="AE115" s="39">
        <f t="shared" si="19"/>
        <v>2.3547765788207133</v>
      </c>
      <c r="AF115" s="59">
        <v>9</v>
      </c>
      <c r="AG115" s="8">
        <v>9</v>
      </c>
      <c r="AH115" s="39">
        <f t="shared" si="20"/>
        <v>0</v>
      </c>
      <c r="AI115" s="61">
        <v>1.5</v>
      </c>
      <c r="AJ115" s="17">
        <v>2.5</v>
      </c>
      <c r="AK115" s="39">
        <f t="shared" si="21"/>
        <v>0.66666666666666674</v>
      </c>
      <c r="AL115" s="61">
        <v>1.25</v>
      </c>
      <c r="AM115" s="17">
        <v>1</v>
      </c>
      <c r="AN115" s="39">
        <f t="shared" si="22"/>
        <v>-0.19999999999999996</v>
      </c>
    </row>
    <row r="116" spans="1:40" x14ac:dyDescent="0.25">
      <c r="A116" s="30" t="s">
        <v>26</v>
      </c>
      <c r="B116" s="3" t="s">
        <v>134</v>
      </c>
      <c r="C116" s="3" t="s">
        <v>256</v>
      </c>
      <c r="D116" s="2" t="s">
        <v>363</v>
      </c>
      <c r="E116" s="4" t="s">
        <v>442</v>
      </c>
      <c r="F116" s="2" t="s">
        <v>443</v>
      </c>
      <c r="G116" s="5" t="s">
        <v>434</v>
      </c>
      <c r="H116" s="5"/>
      <c r="I116" s="13" t="s">
        <v>438</v>
      </c>
      <c r="J116" s="6" t="s">
        <v>435</v>
      </c>
      <c r="K116" s="75" t="s">
        <v>455</v>
      </c>
      <c r="L116" s="59">
        <v>170</v>
      </c>
      <c r="M116" s="15">
        <v>261</v>
      </c>
      <c r="N116" s="23">
        <f t="shared" si="14"/>
        <v>0.53529411764705892</v>
      </c>
      <c r="O116" s="7"/>
      <c r="P116" s="7"/>
      <c r="Q116" s="15">
        <v>190</v>
      </c>
      <c r="R116" s="77">
        <v>71</v>
      </c>
      <c r="S116" s="42">
        <v>135.53336079999994</v>
      </c>
      <c r="T116" s="17">
        <v>172.24072842536293</v>
      </c>
      <c r="U116" s="23">
        <f t="shared" si="15"/>
        <v>0.27083640078497195</v>
      </c>
      <c r="V116" s="17">
        <v>110.19553159999997</v>
      </c>
      <c r="W116" s="43">
        <v>31.450449800000001</v>
      </c>
      <c r="X116" s="42">
        <f t="shared" si="12"/>
        <v>6.6437921960784282E-2</v>
      </c>
      <c r="Y116" s="17">
        <f t="shared" si="13"/>
        <v>5.4993846879106939E-2</v>
      </c>
      <c r="Z116" s="23">
        <f t="shared" si="16"/>
        <v>-0.17225215274542049</v>
      </c>
      <c r="AA116" s="17">
        <f t="shared" si="17"/>
        <v>3.8665098807017531E-2</v>
      </c>
      <c r="AB116" s="43">
        <f t="shared" si="18"/>
        <v>4.9218231298904541E-2</v>
      </c>
      <c r="AC116" s="42">
        <v>194.02</v>
      </c>
      <c r="AD116" s="17">
        <v>148.67288661016951</v>
      </c>
      <c r="AE116" s="39">
        <f t="shared" si="19"/>
        <v>-0.23372391191542363</v>
      </c>
      <c r="AF116" s="59">
        <v>10</v>
      </c>
      <c r="AG116" s="8">
        <v>10</v>
      </c>
      <c r="AH116" s="39">
        <f t="shared" si="20"/>
        <v>0</v>
      </c>
      <c r="AI116" s="61">
        <v>7</v>
      </c>
      <c r="AJ116" s="17">
        <v>5</v>
      </c>
      <c r="AK116" s="39">
        <f t="shared" si="21"/>
        <v>-0.2857142857142857</v>
      </c>
      <c r="AL116" s="61">
        <v>2</v>
      </c>
      <c r="AM116" s="17">
        <v>1.3</v>
      </c>
      <c r="AN116" s="39">
        <f t="shared" si="22"/>
        <v>-0.35</v>
      </c>
    </row>
    <row r="117" spans="1:40" x14ac:dyDescent="0.25">
      <c r="A117" s="30" t="s">
        <v>26</v>
      </c>
      <c r="B117" s="3" t="s">
        <v>135</v>
      </c>
      <c r="C117" s="3" t="s">
        <v>257</v>
      </c>
      <c r="D117" s="2" t="s">
        <v>364</v>
      </c>
      <c r="E117" s="4" t="s">
        <v>442</v>
      </c>
      <c r="F117" s="2" t="s">
        <v>443</v>
      </c>
      <c r="G117" s="5" t="s">
        <v>434</v>
      </c>
      <c r="H117" s="5"/>
      <c r="I117" s="13" t="s">
        <v>438</v>
      </c>
      <c r="J117" s="6" t="s">
        <v>435</v>
      </c>
      <c r="K117" s="75" t="s">
        <v>455</v>
      </c>
      <c r="L117" s="59">
        <v>102</v>
      </c>
      <c r="M117" s="15">
        <v>171</v>
      </c>
      <c r="N117" s="23">
        <f t="shared" si="14"/>
        <v>0.67647058823529416</v>
      </c>
      <c r="O117" s="7"/>
      <c r="P117" s="7"/>
      <c r="Q117" s="15">
        <v>124</v>
      </c>
      <c r="R117" s="77">
        <v>47</v>
      </c>
      <c r="S117" s="42">
        <v>48.865979499999966</v>
      </c>
      <c r="T117" s="17">
        <v>82.578653898557292</v>
      </c>
      <c r="U117" s="23">
        <f t="shared" si="15"/>
        <v>0.68990071914054951</v>
      </c>
      <c r="V117" s="17">
        <v>68.145006799999948</v>
      </c>
      <c r="W117" s="43">
        <v>16.1232784</v>
      </c>
      <c r="X117" s="42">
        <f t="shared" si="12"/>
        <v>3.9923185866013046E-2</v>
      </c>
      <c r="Y117" s="17">
        <f t="shared" si="13"/>
        <v>4.0243008722493805E-2</v>
      </c>
      <c r="Z117" s="23">
        <f t="shared" si="16"/>
        <v>8.0109552768188319E-3</v>
      </c>
      <c r="AA117" s="17">
        <f t="shared" si="17"/>
        <v>3.6637100430107497E-2</v>
      </c>
      <c r="AB117" s="43">
        <f t="shared" si="18"/>
        <v>3.8116497399527188E-2</v>
      </c>
      <c r="AC117" s="42">
        <v>99.6</v>
      </c>
      <c r="AD117" s="17">
        <v>103.54019669491527</v>
      </c>
      <c r="AE117" s="39">
        <f t="shared" si="19"/>
        <v>3.9560207780273915E-2</v>
      </c>
      <c r="AF117" s="59">
        <v>8</v>
      </c>
      <c r="AG117" s="8">
        <v>10</v>
      </c>
      <c r="AH117" s="39">
        <f t="shared" si="20"/>
        <v>0.25</v>
      </c>
      <c r="AI117" s="61">
        <v>5</v>
      </c>
      <c r="AJ117" s="17">
        <v>4</v>
      </c>
      <c r="AK117" s="39">
        <f t="shared" si="21"/>
        <v>-0.19999999999999996</v>
      </c>
      <c r="AL117" s="61">
        <v>2</v>
      </c>
      <c r="AM117" s="17">
        <v>1.25</v>
      </c>
      <c r="AN117" s="39">
        <f t="shared" si="22"/>
        <v>-0.375</v>
      </c>
    </row>
    <row r="118" spans="1:40" x14ac:dyDescent="0.25">
      <c r="A118" s="30" t="s">
        <v>26</v>
      </c>
      <c r="B118" s="3" t="s">
        <v>136</v>
      </c>
      <c r="C118" s="3" t="s">
        <v>258</v>
      </c>
      <c r="D118" s="2" t="s">
        <v>365</v>
      </c>
      <c r="E118" s="4" t="s">
        <v>442</v>
      </c>
      <c r="F118" s="2" t="s">
        <v>443</v>
      </c>
      <c r="G118" s="5" t="s">
        <v>437</v>
      </c>
      <c r="H118" s="5"/>
      <c r="I118" s="5"/>
      <c r="J118" s="6" t="s">
        <v>435</v>
      </c>
      <c r="K118" s="75" t="s">
        <v>459</v>
      </c>
      <c r="L118" s="59">
        <v>56</v>
      </c>
      <c r="M118" s="15">
        <v>66</v>
      </c>
      <c r="N118" s="23">
        <f t="shared" si="14"/>
        <v>0.1785714285714286</v>
      </c>
      <c r="O118" s="7"/>
      <c r="P118" s="7"/>
      <c r="Q118" s="15">
        <v>60</v>
      </c>
      <c r="R118" s="77">
        <v>6</v>
      </c>
      <c r="S118" s="42">
        <v>76.573302799999951</v>
      </c>
      <c r="T118" s="17">
        <v>97.821947664971219</v>
      </c>
      <c r="U118" s="23">
        <f t="shared" si="15"/>
        <v>0.27749416687001371</v>
      </c>
      <c r="V118" s="17">
        <v>73.702841599999985</v>
      </c>
      <c r="W118" s="43">
        <v>11.5067746</v>
      </c>
      <c r="X118" s="42">
        <f t="shared" si="12"/>
        <v>0.1139483672619047</v>
      </c>
      <c r="Y118" s="17">
        <f t="shared" si="13"/>
        <v>0.12351256018304446</v>
      </c>
      <c r="Z118" s="23">
        <f t="shared" si="16"/>
        <v>8.3934444616981185E-2</v>
      </c>
      <c r="AA118" s="17">
        <f t="shared" si="17"/>
        <v>8.1892046222222195E-2</v>
      </c>
      <c r="AB118" s="43">
        <f t="shared" si="18"/>
        <v>0.21308841851851854</v>
      </c>
      <c r="AC118" s="42">
        <v>102.57000000000001</v>
      </c>
      <c r="AD118" s="17">
        <v>78.493872881355927</v>
      </c>
      <c r="AE118" s="39">
        <f t="shared" si="19"/>
        <v>-0.23472874250408582</v>
      </c>
      <c r="AF118" s="59">
        <v>0</v>
      </c>
      <c r="AG118" s="8">
        <v>0</v>
      </c>
      <c r="AH118" s="39">
        <f t="shared" si="20"/>
        <v>0</v>
      </c>
      <c r="AI118" s="61">
        <v>1.8</v>
      </c>
      <c r="AJ118" s="17">
        <v>0</v>
      </c>
      <c r="AK118" s="39">
        <f t="shared" si="21"/>
        <v>-1</v>
      </c>
      <c r="AL118" s="61">
        <v>1</v>
      </c>
      <c r="AM118" s="17">
        <v>0</v>
      </c>
      <c r="AN118" s="39">
        <f t="shared" si="22"/>
        <v>-1</v>
      </c>
    </row>
    <row r="119" spans="1:40" x14ac:dyDescent="0.25">
      <c r="A119" s="30" t="s">
        <v>26</v>
      </c>
      <c r="B119" s="3" t="s">
        <v>137</v>
      </c>
      <c r="C119" s="3" t="s">
        <v>259</v>
      </c>
      <c r="D119" s="2" t="s">
        <v>366</v>
      </c>
      <c r="E119" s="4" t="s">
        <v>442</v>
      </c>
      <c r="F119" s="2" t="s">
        <v>443</v>
      </c>
      <c r="G119" s="5" t="s">
        <v>434</v>
      </c>
      <c r="H119" s="5"/>
      <c r="I119" s="13" t="s">
        <v>438</v>
      </c>
      <c r="J119" s="6" t="s">
        <v>435</v>
      </c>
      <c r="K119" s="75" t="s">
        <v>456</v>
      </c>
      <c r="L119" s="59">
        <v>76</v>
      </c>
      <c r="M119" s="15">
        <v>125</v>
      </c>
      <c r="N119" s="23">
        <f t="shared" si="14"/>
        <v>0.64473684210526305</v>
      </c>
      <c r="O119" s="7"/>
      <c r="P119" s="7"/>
      <c r="Q119" s="15">
        <v>94</v>
      </c>
      <c r="R119" s="77">
        <v>31</v>
      </c>
      <c r="S119" s="42">
        <v>76.455754899999931</v>
      </c>
      <c r="T119" s="17">
        <v>80.338157039896316</v>
      </c>
      <c r="U119" s="23">
        <f t="shared" si="15"/>
        <v>5.0779724102840484E-2</v>
      </c>
      <c r="V119" s="17">
        <v>57.234132600000017</v>
      </c>
      <c r="W119" s="43">
        <v>14.548807599999998</v>
      </c>
      <c r="X119" s="42">
        <f t="shared" si="12"/>
        <v>8.3833064583333269E-2</v>
      </c>
      <c r="Y119" s="17">
        <f t="shared" si="13"/>
        <v>5.3558771359930875E-2</v>
      </c>
      <c r="Z119" s="23">
        <f t="shared" si="16"/>
        <v>-0.36112592774547314</v>
      </c>
      <c r="AA119" s="17">
        <f t="shared" si="17"/>
        <v>4.0591583404255331E-2</v>
      </c>
      <c r="AB119" s="43">
        <f t="shared" si="18"/>
        <v>5.2146263799283145E-2</v>
      </c>
      <c r="AC119" s="42">
        <v>103.59</v>
      </c>
      <c r="AD119" s="17">
        <v>66.727373559322047</v>
      </c>
      <c r="AE119" s="39">
        <f t="shared" si="19"/>
        <v>-0.35585120610751964</v>
      </c>
      <c r="AF119" s="59">
        <v>12</v>
      </c>
      <c r="AG119" s="8">
        <v>14</v>
      </c>
      <c r="AH119" s="39">
        <f t="shared" si="20"/>
        <v>0.16666666666666674</v>
      </c>
      <c r="AI119" s="61">
        <v>3</v>
      </c>
      <c r="AJ119" s="17">
        <v>6</v>
      </c>
      <c r="AK119" s="39">
        <f t="shared" si="21"/>
        <v>1</v>
      </c>
      <c r="AL119" s="61">
        <v>1</v>
      </c>
      <c r="AM119" s="17">
        <v>2.8</v>
      </c>
      <c r="AN119" s="39">
        <f t="shared" si="22"/>
        <v>1.7999999999999998</v>
      </c>
    </row>
    <row r="120" spans="1:40" x14ac:dyDescent="0.25">
      <c r="A120" s="30" t="s">
        <v>26</v>
      </c>
      <c r="B120" s="3" t="s">
        <v>138</v>
      </c>
      <c r="C120" s="3">
        <v>1011000347</v>
      </c>
      <c r="D120" s="2" t="s">
        <v>367</v>
      </c>
      <c r="E120" s="4" t="s">
        <v>442</v>
      </c>
      <c r="F120" s="2" t="s">
        <v>443</v>
      </c>
      <c r="G120" s="5" t="s">
        <v>437</v>
      </c>
      <c r="H120" s="5" t="s">
        <v>438</v>
      </c>
      <c r="I120" s="5"/>
      <c r="J120" s="6" t="s">
        <v>435</v>
      </c>
      <c r="K120" s="75" t="s">
        <v>459</v>
      </c>
      <c r="L120" s="59">
        <v>0</v>
      </c>
      <c r="M120" s="15">
        <v>0</v>
      </c>
      <c r="N120" s="23">
        <f t="shared" si="14"/>
        <v>0</v>
      </c>
      <c r="O120" s="7"/>
      <c r="P120" s="7"/>
      <c r="Q120" s="15">
        <v>0</v>
      </c>
      <c r="R120" s="77">
        <v>0</v>
      </c>
      <c r="S120" s="42">
        <v>0</v>
      </c>
      <c r="T120" s="17">
        <v>0</v>
      </c>
      <c r="U120" s="23">
        <f t="shared" si="15"/>
        <v>0</v>
      </c>
      <c r="V120" s="17">
        <v>0</v>
      </c>
      <c r="W120" s="43">
        <v>0</v>
      </c>
      <c r="X120" s="42">
        <f t="shared" si="12"/>
        <v>0</v>
      </c>
      <c r="Y120" s="17">
        <f t="shared" si="13"/>
        <v>0</v>
      </c>
      <c r="Z120" s="23">
        <f t="shared" si="16"/>
        <v>0</v>
      </c>
      <c r="AA120" s="17">
        <f t="shared" si="17"/>
        <v>0</v>
      </c>
      <c r="AB120" s="43">
        <f t="shared" si="18"/>
        <v>0</v>
      </c>
      <c r="AC120" s="42">
        <v>133.01</v>
      </c>
      <c r="AD120" s="17">
        <v>64.939194915254234</v>
      </c>
      <c r="AE120" s="39">
        <f t="shared" si="19"/>
        <v>-0.51177208544279196</v>
      </c>
      <c r="AF120" s="59">
        <v>0</v>
      </c>
      <c r="AG120" s="8">
        <v>0</v>
      </c>
      <c r="AH120" s="39">
        <f t="shared" si="20"/>
        <v>0</v>
      </c>
      <c r="AI120" s="61">
        <v>0</v>
      </c>
      <c r="AJ120" s="17">
        <v>0</v>
      </c>
      <c r="AK120" s="39">
        <f t="shared" si="21"/>
        <v>0</v>
      </c>
      <c r="AL120" s="61">
        <v>0</v>
      </c>
      <c r="AM120" s="17">
        <v>0</v>
      </c>
      <c r="AN120" s="39">
        <f t="shared" si="22"/>
        <v>0</v>
      </c>
    </row>
    <row r="121" spans="1:40" x14ac:dyDescent="0.25">
      <c r="A121" s="30" t="s">
        <v>26</v>
      </c>
      <c r="B121" s="3" t="s">
        <v>139</v>
      </c>
      <c r="C121" s="3" t="s">
        <v>260</v>
      </c>
      <c r="D121" s="2" t="s">
        <v>368</v>
      </c>
      <c r="E121" s="4" t="s">
        <v>442</v>
      </c>
      <c r="F121" s="2" t="s">
        <v>443</v>
      </c>
      <c r="G121" s="5" t="s">
        <v>434</v>
      </c>
      <c r="H121" s="5"/>
      <c r="I121" s="13" t="s">
        <v>438</v>
      </c>
      <c r="J121" s="6" t="s">
        <v>435</v>
      </c>
      <c r="K121" s="75" t="s">
        <v>457</v>
      </c>
      <c r="L121" s="59">
        <v>12</v>
      </c>
      <c r="M121" s="15">
        <v>48</v>
      </c>
      <c r="N121" s="23">
        <f t="shared" si="14"/>
        <v>3</v>
      </c>
      <c r="O121" s="7"/>
      <c r="P121" s="7"/>
      <c r="Q121" s="15">
        <v>24</v>
      </c>
      <c r="R121" s="77">
        <v>24</v>
      </c>
      <c r="S121" s="42">
        <v>4.1945205999999979</v>
      </c>
      <c r="T121" s="17">
        <v>30.570645382413719</v>
      </c>
      <c r="U121" s="23">
        <f t="shared" si="15"/>
        <v>6.2882334592453146</v>
      </c>
      <c r="V121" s="17">
        <v>12.335238200000001</v>
      </c>
      <c r="W121" s="43">
        <v>17.983234400000001</v>
      </c>
      <c r="X121" s="42">
        <f t="shared" si="12"/>
        <v>2.9128615277777766E-2</v>
      </c>
      <c r="Y121" s="17">
        <f t="shared" si="13"/>
        <v>5.3074037122246037E-2</v>
      </c>
      <c r="Z121" s="23">
        <f t="shared" si="16"/>
        <v>0.82205836481132843</v>
      </c>
      <c r="AA121" s="17">
        <f t="shared" si="17"/>
        <v>3.4264550555555558E-2</v>
      </c>
      <c r="AB121" s="43">
        <f t="shared" si="18"/>
        <v>8.3255714814814807E-2</v>
      </c>
      <c r="AC121" s="42">
        <v>15.73</v>
      </c>
      <c r="AD121" s="17">
        <v>34.263217118644064</v>
      </c>
      <c r="AE121" s="39">
        <f t="shared" si="19"/>
        <v>1.1782083355781352</v>
      </c>
      <c r="AF121" s="59">
        <v>6</v>
      </c>
      <c r="AG121" s="8">
        <v>6</v>
      </c>
      <c r="AH121" s="39">
        <f t="shared" si="20"/>
        <v>0</v>
      </c>
      <c r="AI121" s="61">
        <v>2</v>
      </c>
      <c r="AJ121" s="17">
        <v>1.25</v>
      </c>
      <c r="AK121" s="39">
        <f t="shared" si="21"/>
        <v>-0.375</v>
      </c>
      <c r="AL121" s="61">
        <v>1.5</v>
      </c>
      <c r="AM121" s="17">
        <v>1</v>
      </c>
      <c r="AN121" s="39">
        <f t="shared" si="22"/>
        <v>-0.33333333333333337</v>
      </c>
    </row>
    <row r="122" spans="1:40" x14ac:dyDescent="0.25">
      <c r="A122" s="30" t="s">
        <v>26</v>
      </c>
      <c r="B122" s="3" t="s">
        <v>140</v>
      </c>
      <c r="C122" s="3" t="s">
        <v>261</v>
      </c>
      <c r="D122" s="2" t="s">
        <v>369</v>
      </c>
      <c r="E122" s="4" t="s">
        <v>442</v>
      </c>
      <c r="F122" s="2" t="s">
        <v>443</v>
      </c>
      <c r="G122" s="5" t="s">
        <v>437</v>
      </c>
      <c r="H122" s="5"/>
      <c r="I122" s="5"/>
      <c r="J122" s="6" t="s">
        <v>435</v>
      </c>
      <c r="K122" s="75" t="s">
        <v>459</v>
      </c>
      <c r="L122" s="59">
        <v>59</v>
      </c>
      <c r="M122" s="15">
        <v>78</v>
      </c>
      <c r="N122" s="23">
        <f t="shared" si="14"/>
        <v>0.32203389830508478</v>
      </c>
      <c r="O122" s="7"/>
      <c r="P122" s="7"/>
      <c r="Q122" s="15">
        <v>72</v>
      </c>
      <c r="R122" s="77">
        <v>6</v>
      </c>
      <c r="S122" s="42">
        <v>70.566780299999976</v>
      </c>
      <c r="T122" s="17">
        <v>73.330478875345193</v>
      </c>
      <c r="U122" s="23">
        <f t="shared" si="15"/>
        <v>3.9164300306687272E-2</v>
      </c>
      <c r="V122" s="17">
        <v>51.688657600000006</v>
      </c>
      <c r="W122" s="43">
        <v>4.9406860000000012</v>
      </c>
      <c r="X122" s="42">
        <f t="shared" si="12"/>
        <v>9.9670593644067759E-2</v>
      </c>
      <c r="Y122" s="17">
        <f t="shared" si="13"/>
        <v>7.8344528712975633E-2</v>
      </c>
      <c r="Z122" s="23">
        <f t="shared" si="16"/>
        <v>-0.21396546515263404</v>
      </c>
      <c r="AA122" s="17">
        <f t="shared" si="17"/>
        <v>4.7859868148148153E-2</v>
      </c>
      <c r="AB122" s="43">
        <f t="shared" si="18"/>
        <v>9.1494185185185206E-2</v>
      </c>
      <c r="AC122" s="42">
        <v>41.660000000000004</v>
      </c>
      <c r="AD122" s="17">
        <v>44.377179322033896</v>
      </c>
      <c r="AE122" s="39">
        <f t="shared" si="19"/>
        <v>6.5222739367112093E-2</v>
      </c>
      <c r="AF122" s="59">
        <v>0</v>
      </c>
      <c r="AG122" s="8">
        <v>0</v>
      </c>
      <c r="AH122" s="39">
        <f t="shared" si="20"/>
        <v>0</v>
      </c>
      <c r="AI122" s="61">
        <v>2</v>
      </c>
      <c r="AJ122" s="17">
        <v>0</v>
      </c>
      <c r="AK122" s="39">
        <f t="shared" si="21"/>
        <v>-1</v>
      </c>
      <c r="AL122" s="61">
        <v>0.75</v>
      </c>
      <c r="AM122" s="17">
        <v>0</v>
      </c>
      <c r="AN122" s="39">
        <f t="shared" si="22"/>
        <v>-1</v>
      </c>
    </row>
    <row r="123" spans="1:40" x14ac:dyDescent="0.25">
      <c r="A123" s="30" t="s">
        <v>26</v>
      </c>
      <c r="B123" s="3" t="s">
        <v>141</v>
      </c>
      <c r="C123" s="3" t="s">
        <v>262</v>
      </c>
      <c r="D123" s="2" t="s">
        <v>370</v>
      </c>
      <c r="E123" s="4" t="s">
        <v>442</v>
      </c>
      <c r="F123" s="2" t="s">
        <v>443</v>
      </c>
      <c r="G123" s="5" t="s">
        <v>437</v>
      </c>
      <c r="H123" s="5" t="s">
        <v>440</v>
      </c>
      <c r="I123" s="5"/>
      <c r="J123" s="6" t="s">
        <v>435</v>
      </c>
      <c r="K123" s="75" t="s">
        <v>459</v>
      </c>
      <c r="L123" s="59">
        <v>0</v>
      </c>
      <c r="M123" s="15">
        <v>0</v>
      </c>
      <c r="N123" s="23">
        <f t="shared" si="14"/>
        <v>0</v>
      </c>
      <c r="O123" s="7"/>
      <c r="P123" s="7"/>
      <c r="Q123" s="15">
        <v>0</v>
      </c>
      <c r="R123" s="77">
        <v>0</v>
      </c>
      <c r="S123" s="42">
        <v>0</v>
      </c>
      <c r="T123" s="17">
        <v>0</v>
      </c>
      <c r="U123" s="23">
        <f t="shared" si="15"/>
        <v>0</v>
      </c>
      <c r="V123" s="17">
        <v>0</v>
      </c>
      <c r="W123" s="43">
        <v>0</v>
      </c>
      <c r="X123" s="42">
        <f t="shared" si="12"/>
        <v>0</v>
      </c>
      <c r="Y123" s="17">
        <f t="shared" si="13"/>
        <v>0</v>
      </c>
      <c r="Z123" s="23">
        <f t="shared" si="16"/>
        <v>0</v>
      </c>
      <c r="AA123" s="17">
        <f t="shared" si="17"/>
        <v>0</v>
      </c>
      <c r="AB123" s="43">
        <f t="shared" si="18"/>
        <v>0</v>
      </c>
      <c r="AC123" s="42">
        <v>11.76</v>
      </c>
      <c r="AD123" s="17">
        <v>25.319313559322033</v>
      </c>
      <c r="AE123" s="39">
        <f t="shared" si="19"/>
        <v>1.1530028536838466</v>
      </c>
      <c r="AF123" s="59">
        <v>0</v>
      </c>
      <c r="AG123" s="8">
        <v>0</v>
      </c>
      <c r="AH123" s="39">
        <f t="shared" si="20"/>
        <v>0</v>
      </c>
      <c r="AI123" s="61">
        <v>0</v>
      </c>
      <c r="AJ123" s="17">
        <v>0</v>
      </c>
      <c r="AK123" s="39">
        <f t="shared" si="21"/>
        <v>0</v>
      </c>
      <c r="AL123" s="61">
        <v>0</v>
      </c>
      <c r="AM123" s="17">
        <v>0</v>
      </c>
      <c r="AN123" s="39">
        <f t="shared" si="22"/>
        <v>0</v>
      </c>
    </row>
    <row r="124" spans="1:40" x14ac:dyDescent="0.25">
      <c r="A124" s="30" t="s">
        <v>26</v>
      </c>
      <c r="B124" s="3" t="s">
        <v>142</v>
      </c>
      <c r="C124" s="3">
        <v>1011001190</v>
      </c>
      <c r="D124" s="2" t="s">
        <v>371</v>
      </c>
      <c r="E124" s="4" t="s">
        <v>441</v>
      </c>
      <c r="F124" s="2" t="s">
        <v>443</v>
      </c>
      <c r="G124" s="5" t="s">
        <v>434</v>
      </c>
      <c r="H124" s="5"/>
      <c r="I124" s="13" t="s">
        <v>438</v>
      </c>
      <c r="J124" s="6" t="s">
        <v>435</v>
      </c>
      <c r="K124" s="75" t="s">
        <v>457</v>
      </c>
      <c r="L124" s="59">
        <v>60</v>
      </c>
      <c r="M124" s="15">
        <v>64</v>
      </c>
      <c r="N124" s="23">
        <f t="shared" si="14"/>
        <v>6.6666666666666652E-2</v>
      </c>
      <c r="O124" s="7"/>
      <c r="P124" s="7"/>
      <c r="Q124" s="15">
        <v>62</v>
      </c>
      <c r="R124" s="77">
        <v>2</v>
      </c>
      <c r="S124" s="42">
        <v>31.278740699999986</v>
      </c>
      <c r="T124" s="17">
        <v>50.334280499999998</v>
      </c>
      <c r="U124" s="23">
        <f t="shared" si="15"/>
        <v>0.60921697528570973</v>
      </c>
      <c r="V124" s="17">
        <v>44.425060800000011</v>
      </c>
      <c r="W124" s="43">
        <v>0.71299100000000004</v>
      </c>
      <c r="X124" s="42">
        <f t="shared" si="12"/>
        <v>4.3442695416666649E-2</v>
      </c>
      <c r="Y124" s="17">
        <f t="shared" si="13"/>
        <v>6.5539427734375003E-2</v>
      </c>
      <c r="Z124" s="23">
        <f t="shared" si="16"/>
        <v>0.50864091433035274</v>
      </c>
      <c r="AA124" s="17">
        <f t="shared" si="17"/>
        <v>4.7768882580645169E-2</v>
      </c>
      <c r="AB124" s="43">
        <f t="shared" si="18"/>
        <v>3.961061111111111E-2</v>
      </c>
      <c r="AC124" s="42">
        <v>76.580000000000013</v>
      </c>
      <c r="AD124" s="17">
        <v>61.172686832203411</v>
      </c>
      <c r="AE124" s="39">
        <f t="shared" si="19"/>
        <v>-0.20119238923735439</v>
      </c>
      <c r="AF124" s="59">
        <v>7</v>
      </c>
      <c r="AG124" s="8">
        <v>9</v>
      </c>
      <c r="AH124" s="39">
        <f t="shared" si="20"/>
        <v>0.28571428571428581</v>
      </c>
      <c r="AI124" s="61">
        <v>2.5</v>
      </c>
      <c r="AJ124" s="17">
        <v>3</v>
      </c>
      <c r="AK124" s="39">
        <f t="shared" si="21"/>
        <v>0.19999999999999996</v>
      </c>
      <c r="AL124" s="61">
        <v>0.75</v>
      </c>
      <c r="AM124" s="17">
        <v>1.1499999999999999</v>
      </c>
      <c r="AN124" s="39">
        <f t="shared" si="22"/>
        <v>0.53333333333333321</v>
      </c>
    </row>
    <row r="125" spans="1:40" x14ac:dyDescent="0.25">
      <c r="A125" s="30" t="s">
        <v>26</v>
      </c>
      <c r="B125" s="3" t="s">
        <v>143</v>
      </c>
      <c r="C125" s="3" t="s">
        <v>263</v>
      </c>
      <c r="D125" s="2" t="s">
        <v>372</v>
      </c>
      <c r="E125" s="4" t="s">
        <v>441</v>
      </c>
      <c r="F125" s="2" t="s">
        <v>443</v>
      </c>
      <c r="G125" s="5" t="s">
        <v>434</v>
      </c>
      <c r="H125" s="5"/>
      <c r="I125" s="13" t="s">
        <v>438</v>
      </c>
      <c r="J125" s="6" t="s">
        <v>439</v>
      </c>
      <c r="K125" s="75" t="s">
        <v>456</v>
      </c>
      <c r="L125" s="59">
        <v>15</v>
      </c>
      <c r="M125" s="15">
        <v>108</v>
      </c>
      <c r="N125" s="23">
        <f t="shared" si="14"/>
        <v>6.2</v>
      </c>
      <c r="O125" s="7"/>
      <c r="P125" s="7"/>
      <c r="Q125" s="15">
        <v>19</v>
      </c>
      <c r="R125" s="77">
        <v>89</v>
      </c>
      <c r="S125" s="42">
        <v>17.927806799999995</v>
      </c>
      <c r="T125" s="17">
        <v>57.430743398196825</v>
      </c>
      <c r="U125" s="23">
        <f t="shared" si="15"/>
        <v>2.203445019175287</v>
      </c>
      <c r="V125" s="17">
        <v>13.1446416</v>
      </c>
      <c r="W125" s="43">
        <v>51.697572000000001</v>
      </c>
      <c r="X125" s="42">
        <f t="shared" si="12"/>
        <v>9.9598926666666643E-2</v>
      </c>
      <c r="Y125" s="17">
        <f t="shared" si="13"/>
        <v>4.4313845214658039E-2</v>
      </c>
      <c r="Z125" s="23">
        <f t="shared" si="16"/>
        <v>-0.55507708067009909</v>
      </c>
      <c r="AA125" s="17">
        <f t="shared" si="17"/>
        <v>4.6121549473684208E-2</v>
      </c>
      <c r="AB125" s="43">
        <f t="shared" si="18"/>
        <v>6.4541288389513105E-2</v>
      </c>
      <c r="AC125" s="42">
        <v>0</v>
      </c>
      <c r="AD125" s="17">
        <v>41.632485762711866</v>
      </c>
      <c r="AE125" s="39">
        <f t="shared" si="19"/>
        <v>0</v>
      </c>
      <c r="AF125" s="59">
        <v>0</v>
      </c>
      <c r="AG125" s="8">
        <v>7</v>
      </c>
      <c r="AH125" s="39">
        <f t="shared" si="20"/>
        <v>0</v>
      </c>
      <c r="AI125" s="61">
        <v>0</v>
      </c>
      <c r="AJ125" s="17">
        <v>0</v>
      </c>
      <c r="AK125" s="39">
        <f t="shared" si="21"/>
        <v>0</v>
      </c>
      <c r="AL125" s="61">
        <v>0</v>
      </c>
      <c r="AM125" s="17">
        <v>0</v>
      </c>
      <c r="AN125" s="39">
        <f t="shared" si="22"/>
        <v>0</v>
      </c>
    </row>
    <row r="126" spans="1:40" x14ac:dyDescent="0.25">
      <c r="A126" s="30" t="s">
        <v>26</v>
      </c>
      <c r="B126" s="3" t="s">
        <v>144</v>
      </c>
      <c r="C126" s="3" t="s">
        <v>264</v>
      </c>
      <c r="D126" s="2" t="s">
        <v>373</v>
      </c>
      <c r="E126" s="4" t="s">
        <v>441</v>
      </c>
      <c r="F126" s="2" t="s">
        <v>443</v>
      </c>
      <c r="G126" s="5" t="s">
        <v>434</v>
      </c>
      <c r="H126" s="5"/>
      <c r="I126" s="13" t="s">
        <v>438</v>
      </c>
      <c r="J126" s="6" t="s">
        <v>439</v>
      </c>
      <c r="K126" s="75" t="s">
        <v>456</v>
      </c>
      <c r="L126" s="59">
        <v>0</v>
      </c>
      <c r="M126" s="15">
        <v>29</v>
      </c>
      <c r="N126" s="23">
        <f t="shared" si="14"/>
        <v>0</v>
      </c>
      <c r="O126" s="7"/>
      <c r="P126" s="7"/>
      <c r="Q126" s="15">
        <v>0</v>
      </c>
      <c r="R126" s="77">
        <v>29</v>
      </c>
      <c r="S126" s="42">
        <v>0</v>
      </c>
      <c r="T126" s="17">
        <v>0</v>
      </c>
      <c r="U126" s="23">
        <f t="shared" si="15"/>
        <v>0</v>
      </c>
      <c r="V126" s="17">
        <v>0</v>
      </c>
      <c r="W126" s="43">
        <v>1.4170383999999996</v>
      </c>
      <c r="X126" s="42">
        <f t="shared" si="12"/>
        <v>0</v>
      </c>
      <c r="Y126" s="17">
        <f t="shared" si="13"/>
        <v>0</v>
      </c>
      <c r="Z126" s="23">
        <f t="shared" si="16"/>
        <v>0</v>
      </c>
      <c r="AA126" s="17">
        <f t="shared" si="17"/>
        <v>0</v>
      </c>
      <c r="AB126" s="43">
        <f t="shared" si="18"/>
        <v>5.4292659003831404E-3</v>
      </c>
      <c r="AC126" s="42">
        <v>0</v>
      </c>
      <c r="AD126" s="17">
        <v>0</v>
      </c>
      <c r="AE126" s="39">
        <f t="shared" si="19"/>
        <v>0</v>
      </c>
      <c r="AF126" s="59">
        <v>0</v>
      </c>
      <c r="AG126" s="8">
        <v>8</v>
      </c>
      <c r="AH126" s="39">
        <f t="shared" si="20"/>
        <v>0</v>
      </c>
      <c r="AI126" s="61">
        <v>0</v>
      </c>
      <c r="AJ126" s="17">
        <v>1</v>
      </c>
      <c r="AK126" s="39">
        <f t="shared" si="21"/>
        <v>0</v>
      </c>
      <c r="AL126" s="61">
        <v>0</v>
      </c>
      <c r="AM126" s="17">
        <v>1</v>
      </c>
      <c r="AN126" s="39">
        <f t="shared" si="22"/>
        <v>0</v>
      </c>
    </row>
    <row r="127" spans="1:40" x14ac:dyDescent="0.25">
      <c r="A127" s="30" t="s">
        <v>26</v>
      </c>
      <c r="B127" s="3" t="s">
        <v>145</v>
      </c>
      <c r="C127" s="3" t="s">
        <v>265</v>
      </c>
      <c r="D127" s="2" t="s">
        <v>374</v>
      </c>
      <c r="E127" s="4" t="s">
        <v>442</v>
      </c>
      <c r="F127" s="2" t="s">
        <v>443</v>
      </c>
      <c r="G127" s="5" t="s">
        <v>434</v>
      </c>
      <c r="H127" s="5"/>
      <c r="I127" s="13" t="s">
        <v>438</v>
      </c>
      <c r="J127" s="6" t="s">
        <v>435</v>
      </c>
      <c r="K127" s="75" t="s">
        <v>456</v>
      </c>
      <c r="L127" s="59">
        <v>45</v>
      </c>
      <c r="M127" s="15">
        <v>77</v>
      </c>
      <c r="N127" s="23">
        <f t="shared" si="14"/>
        <v>0.71111111111111103</v>
      </c>
      <c r="O127" s="7"/>
      <c r="P127" s="7"/>
      <c r="Q127" s="15">
        <v>51</v>
      </c>
      <c r="R127" s="77">
        <v>26</v>
      </c>
      <c r="S127" s="42">
        <v>49.707451199999994</v>
      </c>
      <c r="T127" s="17">
        <v>60.826257028813458</v>
      </c>
      <c r="U127" s="23">
        <f t="shared" si="15"/>
        <v>0.22368489150804538</v>
      </c>
      <c r="V127" s="17">
        <v>44.14170579999999</v>
      </c>
      <c r="W127" s="43">
        <v>17.922263599999997</v>
      </c>
      <c r="X127" s="42">
        <f t="shared" si="12"/>
        <v>9.2050835555555544E-2</v>
      </c>
      <c r="Y127" s="17">
        <f t="shared" si="13"/>
        <v>6.5829282498715863E-2</v>
      </c>
      <c r="Z127" s="23">
        <f t="shared" si="16"/>
        <v>-0.28485947898880459</v>
      </c>
      <c r="AA127" s="17">
        <f t="shared" si="17"/>
        <v>5.7701576209150313E-2</v>
      </c>
      <c r="AB127" s="43">
        <f t="shared" si="18"/>
        <v>7.6590870085470081E-2</v>
      </c>
      <c r="AC127" s="42">
        <v>0</v>
      </c>
      <c r="AD127" s="17">
        <v>53.785428644067792</v>
      </c>
      <c r="AE127" s="39">
        <f t="shared" si="19"/>
        <v>0</v>
      </c>
      <c r="AF127" s="59">
        <v>8</v>
      </c>
      <c r="AG127" s="8">
        <v>8</v>
      </c>
      <c r="AH127" s="39">
        <f t="shared" si="20"/>
        <v>0</v>
      </c>
      <c r="AI127" s="61">
        <v>1.8</v>
      </c>
      <c r="AJ127" s="17">
        <v>3</v>
      </c>
      <c r="AK127" s="39">
        <f t="shared" si="21"/>
        <v>0.66666666666666652</v>
      </c>
      <c r="AL127" s="61">
        <v>1.25</v>
      </c>
      <c r="AM127" s="17">
        <v>2</v>
      </c>
      <c r="AN127" s="39">
        <f t="shared" si="22"/>
        <v>0.60000000000000009</v>
      </c>
    </row>
    <row r="128" spans="1:40" x14ac:dyDescent="0.25">
      <c r="A128" s="30" t="s">
        <v>26</v>
      </c>
      <c r="B128" s="3" t="s">
        <v>146</v>
      </c>
      <c r="C128" s="3" t="s">
        <v>266</v>
      </c>
      <c r="D128" s="2" t="s">
        <v>375</v>
      </c>
      <c r="E128" s="4" t="s">
        <v>442</v>
      </c>
      <c r="F128" s="2" t="s">
        <v>443</v>
      </c>
      <c r="G128" s="5" t="s">
        <v>434</v>
      </c>
      <c r="H128" s="5"/>
      <c r="I128" s="13" t="s">
        <v>438</v>
      </c>
      <c r="J128" s="6" t="s">
        <v>435</v>
      </c>
      <c r="K128" s="75" t="s">
        <v>455</v>
      </c>
      <c r="L128" s="59">
        <v>62</v>
      </c>
      <c r="M128" s="15">
        <v>109</v>
      </c>
      <c r="N128" s="23">
        <f t="shared" si="14"/>
        <v>0.75806451612903225</v>
      </c>
      <c r="O128" s="7"/>
      <c r="P128" s="7"/>
      <c r="Q128" s="15">
        <v>75</v>
      </c>
      <c r="R128" s="77">
        <v>34</v>
      </c>
      <c r="S128" s="42">
        <v>82.632497699999988</v>
      </c>
      <c r="T128" s="17">
        <v>111.98905231717713</v>
      </c>
      <c r="U128" s="23">
        <f t="shared" si="15"/>
        <v>0.35526645610734264</v>
      </c>
      <c r="V128" s="17">
        <v>83.348081799999974</v>
      </c>
      <c r="W128" s="43">
        <v>17.080873599999993</v>
      </c>
      <c r="X128" s="42">
        <f t="shared" si="12"/>
        <v>0.11106518508064515</v>
      </c>
      <c r="Y128" s="17">
        <f t="shared" si="13"/>
        <v>8.561854152689384E-2</v>
      </c>
      <c r="Z128" s="23">
        <f t="shared" si="16"/>
        <v>-0.22911449285637386</v>
      </c>
      <c r="AA128" s="17">
        <f t="shared" si="17"/>
        <v>7.4087183822222194E-2</v>
      </c>
      <c r="AB128" s="43">
        <f t="shared" si="18"/>
        <v>5.5819848366013045E-2</v>
      </c>
      <c r="AC128" s="42">
        <v>0</v>
      </c>
      <c r="AD128" s="17">
        <v>93.199805508474583</v>
      </c>
      <c r="AE128" s="39">
        <f t="shared" si="19"/>
        <v>0</v>
      </c>
      <c r="AF128" s="59">
        <v>8</v>
      </c>
      <c r="AG128" s="8">
        <v>8</v>
      </c>
      <c r="AH128" s="39">
        <f t="shared" si="20"/>
        <v>0</v>
      </c>
      <c r="AI128" s="61">
        <v>2</v>
      </c>
      <c r="AJ128" s="17">
        <v>9.5</v>
      </c>
      <c r="AK128" s="39">
        <f t="shared" si="21"/>
        <v>3.75</v>
      </c>
      <c r="AL128" s="61">
        <v>1.2</v>
      </c>
      <c r="AM128" s="17">
        <v>3</v>
      </c>
      <c r="AN128" s="39">
        <f t="shared" si="22"/>
        <v>1.5</v>
      </c>
    </row>
    <row r="129" spans="1:40" x14ac:dyDescent="0.25">
      <c r="A129" s="30" t="s">
        <v>26</v>
      </c>
      <c r="B129" s="3" t="s">
        <v>147</v>
      </c>
      <c r="C129" s="3">
        <v>1011001500</v>
      </c>
      <c r="D129" s="2" t="s">
        <v>376</v>
      </c>
      <c r="E129" s="4"/>
      <c r="F129" s="2" t="s">
        <v>436</v>
      </c>
      <c r="G129" s="5" t="s">
        <v>437</v>
      </c>
      <c r="H129" s="5"/>
      <c r="I129" s="5"/>
      <c r="J129" s="6" t="s">
        <v>439</v>
      </c>
      <c r="K129" s="75" t="s">
        <v>459</v>
      </c>
      <c r="L129" s="59">
        <v>26</v>
      </c>
      <c r="M129" s="15">
        <v>75</v>
      </c>
      <c r="N129" s="23">
        <f t="shared" si="14"/>
        <v>1.8846153846153846</v>
      </c>
      <c r="O129" s="7"/>
      <c r="P129" s="7"/>
      <c r="Q129" s="15">
        <v>36</v>
      </c>
      <c r="R129" s="77">
        <v>39</v>
      </c>
      <c r="S129" s="42">
        <v>7.1404227999999987</v>
      </c>
      <c r="T129" s="17">
        <v>25.984265267796616</v>
      </c>
      <c r="U129" s="23">
        <f t="shared" si="15"/>
        <v>2.6390373505328872</v>
      </c>
      <c r="V129" s="17">
        <v>14.502122999999996</v>
      </c>
      <c r="W129" s="43">
        <v>14.831400800000003</v>
      </c>
      <c r="X129" s="42">
        <f t="shared" si="12"/>
        <v>2.288597051282051E-2</v>
      </c>
      <c r="Y129" s="17">
        <f t="shared" si="13"/>
        <v>2.8871405853107351E-2</v>
      </c>
      <c r="Z129" s="23">
        <f t="shared" si="16"/>
        <v>0.26153294818473416</v>
      </c>
      <c r="AA129" s="17">
        <f t="shared" si="17"/>
        <v>2.6855783333333324E-2</v>
      </c>
      <c r="AB129" s="43">
        <f t="shared" si="18"/>
        <v>4.2254703133903143E-2</v>
      </c>
      <c r="AC129" s="42">
        <v>0</v>
      </c>
      <c r="AD129" s="17">
        <v>15.4378186</v>
      </c>
      <c r="AE129" s="39">
        <f t="shared" si="19"/>
        <v>0</v>
      </c>
      <c r="AF129" s="59">
        <v>0</v>
      </c>
      <c r="AG129" s="8">
        <v>0</v>
      </c>
      <c r="AH129" s="39">
        <f t="shared" si="20"/>
        <v>0</v>
      </c>
      <c r="AI129" s="61">
        <v>0</v>
      </c>
      <c r="AJ129" s="17">
        <v>0</v>
      </c>
      <c r="AK129" s="39">
        <f t="shared" si="21"/>
        <v>0</v>
      </c>
      <c r="AL129" s="61">
        <v>0</v>
      </c>
      <c r="AM129" s="17">
        <v>0</v>
      </c>
      <c r="AN129" s="39">
        <f t="shared" si="22"/>
        <v>0</v>
      </c>
    </row>
    <row r="130" spans="1:40" x14ac:dyDescent="0.25">
      <c r="A130" s="30" t="s">
        <v>26</v>
      </c>
      <c r="B130" s="3" t="s">
        <v>148</v>
      </c>
      <c r="C130" s="3">
        <v>1011001451</v>
      </c>
      <c r="D130" s="2" t="s">
        <v>377</v>
      </c>
      <c r="E130" s="4" t="s">
        <v>441</v>
      </c>
      <c r="F130" s="2" t="s">
        <v>436</v>
      </c>
      <c r="G130" s="5" t="s">
        <v>434</v>
      </c>
      <c r="H130" s="5"/>
      <c r="I130" s="13" t="s">
        <v>438</v>
      </c>
      <c r="J130" s="6" t="s">
        <v>435</v>
      </c>
      <c r="K130" s="75" t="s">
        <v>455</v>
      </c>
      <c r="L130" s="59">
        <v>50</v>
      </c>
      <c r="M130" s="15">
        <v>105</v>
      </c>
      <c r="N130" s="23">
        <f t="shared" si="14"/>
        <v>1.1000000000000001</v>
      </c>
      <c r="O130" s="7"/>
      <c r="P130" s="7"/>
      <c r="Q130" s="15">
        <v>66</v>
      </c>
      <c r="R130" s="77">
        <v>39</v>
      </c>
      <c r="S130" s="42">
        <v>32.995677000000001</v>
      </c>
      <c r="T130" s="17">
        <v>74.594094945197483</v>
      </c>
      <c r="U130" s="23">
        <f t="shared" si="15"/>
        <v>1.2607232743003722</v>
      </c>
      <c r="V130" s="17">
        <v>43.318059599999984</v>
      </c>
      <c r="W130" s="43">
        <v>26.762912000000007</v>
      </c>
      <c r="X130" s="42">
        <f t="shared" si="12"/>
        <v>5.4992795000000004E-2</v>
      </c>
      <c r="Y130" s="17">
        <f t="shared" si="13"/>
        <v>5.9201662654918635E-2</v>
      </c>
      <c r="Z130" s="23">
        <f t="shared" si="16"/>
        <v>7.6534892523986597E-2</v>
      </c>
      <c r="AA130" s="17">
        <f t="shared" si="17"/>
        <v>4.3755615757575736E-2</v>
      </c>
      <c r="AB130" s="43">
        <f t="shared" si="18"/>
        <v>7.6247612535612561E-2</v>
      </c>
      <c r="AC130" s="42">
        <v>0</v>
      </c>
      <c r="AD130" s="17">
        <v>42.09779934237288</v>
      </c>
      <c r="AE130" s="39">
        <f t="shared" si="19"/>
        <v>0</v>
      </c>
      <c r="AF130" s="59">
        <v>6</v>
      </c>
      <c r="AG130" s="8">
        <v>8</v>
      </c>
      <c r="AH130" s="39">
        <f t="shared" si="20"/>
        <v>0.33333333333333326</v>
      </c>
      <c r="AI130" s="61">
        <v>0</v>
      </c>
      <c r="AJ130" s="17">
        <v>2</v>
      </c>
      <c r="AK130" s="39">
        <f t="shared" si="21"/>
        <v>0</v>
      </c>
      <c r="AL130" s="61">
        <v>0.8</v>
      </c>
      <c r="AM130" s="17">
        <v>1.1499999999999999</v>
      </c>
      <c r="AN130" s="39">
        <f t="shared" si="22"/>
        <v>0.43749999999999978</v>
      </c>
    </row>
    <row r="131" spans="1:40" x14ac:dyDescent="0.25">
      <c r="A131" s="30" t="s">
        <v>26</v>
      </c>
      <c r="B131" s="3" t="s">
        <v>149</v>
      </c>
      <c r="C131" s="3">
        <v>1011001453</v>
      </c>
      <c r="D131" s="2" t="s">
        <v>378</v>
      </c>
      <c r="E131" s="4" t="s">
        <v>442</v>
      </c>
      <c r="F131" s="2" t="s">
        <v>436</v>
      </c>
      <c r="G131" s="5" t="s">
        <v>434</v>
      </c>
      <c r="H131" s="5"/>
      <c r="I131" s="5"/>
      <c r="J131" s="6" t="s">
        <v>435</v>
      </c>
      <c r="K131" s="75" t="s">
        <v>458</v>
      </c>
      <c r="L131" s="59">
        <v>1</v>
      </c>
      <c r="M131" s="15">
        <v>74</v>
      </c>
      <c r="N131" s="23">
        <f t="shared" si="14"/>
        <v>73</v>
      </c>
      <c r="O131" s="7"/>
      <c r="P131" s="7"/>
      <c r="Q131" s="15">
        <v>2</v>
      </c>
      <c r="R131" s="77">
        <v>72</v>
      </c>
      <c r="S131" s="42">
        <v>0.20847459999999998</v>
      </c>
      <c r="T131" s="17">
        <v>31.119643899999996</v>
      </c>
      <c r="U131" s="23">
        <f t="shared" si="15"/>
        <v>148.27307163558532</v>
      </c>
      <c r="V131" s="17">
        <v>2.5329408</v>
      </c>
      <c r="W131" s="43">
        <v>39.920567800000029</v>
      </c>
      <c r="X131" s="42">
        <f t="shared" si="12"/>
        <v>1.7372883333333332E-2</v>
      </c>
      <c r="Y131" s="17">
        <f t="shared" si="13"/>
        <v>3.5044644031531527E-2</v>
      </c>
      <c r="Z131" s="23">
        <f t="shared" si="16"/>
        <v>1.0172036707511531</v>
      </c>
      <c r="AA131" s="17">
        <f t="shared" si="17"/>
        <v>8.4431359999999997E-2</v>
      </c>
      <c r="AB131" s="43">
        <f t="shared" si="18"/>
        <v>6.160581450617289E-2</v>
      </c>
      <c r="AC131" s="42">
        <v>216.08999999999997</v>
      </c>
      <c r="AD131" s="17">
        <v>134.59864629999998</v>
      </c>
      <c r="AE131" s="39">
        <f t="shared" si="19"/>
        <v>-0.3771176532926096</v>
      </c>
      <c r="AF131" s="59">
        <v>14</v>
      </c>
      <c r="AG131" s="8">
        <v>14</v>
      </c>
      <c r="AH131" s="39">
        <f t="shared" si="20"/>
        <v>0</v>
      </c>
      <c r="AI131" s="61">
        <v>0</v>
      </c>
      <c r="AJ131" s="17">
        <v>8</v>
      </c>
      <c r="AK131" s="39">
        <f t="shared" si="21"/>
        <v>0</v>
      </c>
      <c r="AL131" s="61">
        <v>0</v>
      </c>
      <c r="AM131" s="17">
        <v>1.5</v>
      </c>
      <c r="AN131" s="39">
        <f t="shared" si="22"/>
        <v>0</v>
      </c>
    </row>
    <row r="132" spans="1:40" x14ac:dyDescent="0.25">
      <c r="A132" s="30" t="s">
        <v>26</v>
      </c>
      <c r="B132" s="3" t="s">
        <v>150</v>
      </c>
      <c r="C132" s="3" t="s">
        <v>267</v>
      </c>
      <c r="D132" s="2" t="s">
        <v>367</v>
      </c>
      <c r="E132" s="4" t="s">
        <v>441</v>
      </c>
      <c r="F132" s="2" t="s">
        <v>443</v>
      </c>
      <c r="G132" s="5" t="s">
        <v>434</v>
      </c>
      <c r="H132" s="5"/>
      <c r="I132" s="13" t="s">
        <v>438</v>
      </c>
      <c r="J132" s="6" t="s">
        <v>435</v>
      </c>
      <c r="K132" s="75" t="s">
        <v>455</v>
      </c>
      <c r="L132" s="59">
        <v>81</v>
      </c>
      <c r="M132" s="15">
        <v>110</v>
      </c>
      <c r="N132" s="23">
        <f t="shared" si="14"/>
        <v>0.35802469135802473</v>
      </c>
      <c r="O132" s="7"/>
      <c r="P132" s="7"/>
      <c r="Q132" s="15">
        <v>101</v>
      </c>
      <c r="R132" s="77">
        <v>9</v>
      </c>
      <c r="S132" s="42">
        <v>102.0206557999999</v>
      </c>
      <c r="T132" s="17">
        <v>113.08155590426679</v>
      </c>
      <c r="U132" s="23">
        <f t="shared" si="15"/>
        <v>0.10841824155640167</v>
      </c>
      <c r="V132" s="17">
        <v>82.668458000000001</v>
      </c>
      <c r="W132" s="43">
        <v>4.9306868000000001</v>
      </c>
      <c r="X132" s="42">
        <f t="shared" si="12"/>
        <v>0.10495952242798344</v>
      </c>
      <c r="Y132" s="17">
        <f t="shared" si="13"/>
        <v>8.5667845382020311E-2</v>
      </c>
      <c r="Z132" s="23">
        <f t="shared" si="16"/>
        <v>-0.18380111303574054</v>
      </c>
      <c r="AA132" s="17">
        <f t="shared" si="17"/>
        <v>5.4566638943894387E-2</v>
      </c>
      <c r="AB132" s="43">
        <f t="shared" si="18"/>
        <v>6.0872676543209873E-2</v>
      </c>
      <c r="AC132" s="42">
        <v>0</v>
      </c>
      <c r="AD132" s="17">
        <v>79.299237796610157</v>
      </c>
      <c r="AE132" s="39">
        <f t="shared" si="19"/>
        <v>0</v>
      </c>
      <c r="AF132" s="59">
        <v>10</v>
      </c>
      <c r="AG132" s="8">
        <v>11</v>
      </c>
      <c r="AH132" s="39">
        <f t="shared" si="20"/>
        <v>0.10000000000000009</v>
      </c>
      <c r="AI132" s="61">
        <v>7</v>
      </c>
      <c r="AJ132" s="17">
        <v>6</v>
      </c>
      <c r="AK132" s="39">
        <f t="shared" si="21"/>
        <v>-0.1428571428571429</v>
      </c>
      <c r="AL132" s="61">
        <v>1.5</v>
      </c>
      <c r="AM132" s="17">
        <v>2.8</v>
      </c>
      <c r="AN132" s="39">
        <f t="shared" si="22"/>
        <v>0.86666666666666647</v>
      </c>
    </row>
    <row r="133" spans="1:40" x14ac:dyDescent="0.25">
      <c r="A133" s="30" t="s">
        <v>26</v>
      </c>
      <c r="B133" s="3" t="s">
        <v>151</v>
      </c>
      <c r="C133" s="3" t="s">
        <v>268</v>
      </c>
      <c r="D133" s="2" t="s">
        <v>379</v>
      </c>
      <c r="E133" s="4" t="s">
        <v>441</v>
      </c>
      <c r="F133" s="2" t="s">
        <v>443</v>
      </c>
      <c r="G133" s="5" t="s">
        <v>434</v>
      </c>
      <c r="H133" s="5"/>
      <c r="I133" s="13" t="s">
        <v>438</v>
      </c>
      <c r="J133" s="6" t="s">
        <v>435</v>
      </c>
      <c r="K133" s="75" t="s">
        <v>457</v>
      </c>
      <c r="L133" s="59">
        <v>45</v>
      </c>
      <c r="M133" s="15">
        <v>104</v>
      </c>
      <c r="N133" s="23">
        <f t="shared" si="14"/>
        <v>1.3111111111111109</v>
      </c>
      <c r="O133" s="7"/>
      <c r="P133" s="7"/>
      <c r="Q133" s="15">
        <v>69</v>
      </c>
      <c r="R133" s="77">
        <v>35</v>
      </c>
      <c r="S133" s="42">
        <v>14.259222067796607</v>
      </c>
      <c r="T133" s="17">
        <v>71.852361676270888</v>
      </c>
      <c r="U133" s="23">
        <f t="shared" si="15"/>
        <v>4.0390099357905438</v>
      </c>
      <c r="V133" s="17">
        <v>46.561992599999968</v>
      </c>
      <c r="W133" s="43">
        <v>14.462736200000004</v>
      </c>
      <c r="X133" s="42">
        <f t="shared" ref="X133:X196" si="23">IFERROR((S133/L133)/12,0)</f>
        <v>2.6405966792215938E-2</v>
      </c>
      <c r="Y133" s="17">
        <f t="shared" ref="Y133:Y196" si="24">IFERROR((T133/M133)/12,0)</f>
        <v>5.7574007753422189E-2</v>
      </c>
      <c r="Z133" s="23">
        <f t="shared" si="16"/>
        <v>1.180340837601678</v>
      </c>
      <c r="AA133" s="17">
        <f t="shared" si="17"/>
        <v>4.4987432463768087E-2</v>
      </c>
      <c r="AB133" s="43">
        <f t="shared" si="18"/>
        <v>4.5913448253968266E-2</v>
      </c>
      <c r="AC133" s="42">
        <v>0</v>
      </c>
      <c r="AD133" s="17">
        <v>21.7226993220339</v>
      </c>
      <c r="AE133" s="39">
        <f t="shared" si="19"/>
        <v>0</v>
      </c>
      <c r="AF133" s="59">
        <v>6</v>
      </c>
      <c r="AG133" s="8">
        <v>6</v>
      </c>
      <c r="AH133" s="39">
        <f t="shared" si="20"/>
        <v>0</v>
      </c>
      <c r="AI133" s="61">
        <v>2</v>
      </c>
      <c r="AJ133" s="17">
        <v>1.5</v>
      </c>
      <c r="AK133" s="39">
        <f t="shared" si="21"/>
        <v>-0.25</v>
      </c>
      <c r="AL133" s="61">
        <v>1.2</v>
      </c>
      <c r="AM133" s="17">
        <v>1.3</v>
      </c>
      <c r="AN133" s="39">
        <f t="shared" si="22"/>
        <v>8.3333333333333481E-2</v>
      </c>
    </row>
    <row r="134" spans="1:40" x14ac:dyDescent="0.25">
      <c r="A134" s="30" t="s">
        <v>25</v>
      </c>
      <c r="B134" s="3" t="s">
        <v>152</v>
      </c>
      <c r="C134" s="3" t="s">
        <v>269</v>
      </c>
      <c r="D134" s="2" t="s">
        <v>380</v>
      </c>
      <c r="E134" s="4" t="s">
        <v>444</v>
      </c>
      <c r="F134" s="2" t="s">
        <v>443</v>
      </c>
      <c r="G134" s="5" t="s">
        <v>434</v>
      </c>
      <c r="H134" s="5"/>
      <c r="I134" s="13" t="s">
        <v>438</v>
      </c>
      <c r="J134" s="6" t="s">
        <v>435</v>
      </c>
      <c r="K134" s="75" t="s">
        <v>455</v>
      </c>
      <c r="L134" s="59">
        <v>52</v>
      </c>
      <c r="M134" s="15">
        <v>65</v>
      </c>
      <c r="N134" s="23">
        <f t="shared" ref="N134:N196" si="25">IFERROR(M134/L134-1,0)</f>
        <v>0.25</v>
      </c>
      <c r="O134" s="7"/>
      <c r="P134" s="7"/>
      <c r="Q134" s="15">
        <v>55</v>
      </c>
      <c r="R134" s="77">
        <v>10</v>
      </c>
      <c r="S134" s="42">
        <v>58.241162899999964</v>
      </c>
      <c r="T134" s="17">
        <v>92.913598109087019</v>
      </c>
      <c r="U134" s="23">
        <f t="shared" ref="U134:U196" si="26">IFERROR(T134/S134-1,0)</f>
        <v>0.59532525592972108</v>
      </c>
      <c r="V134" s="17">
        <v>70.152508800000021</v>
      </c>
      <c r="W134" s="43">
        <v>8.4860803999999987</v>
      </c>
      <c r="X134" s="42">
        <f t="shared" si="23"/>
        <v>9.3335196955128152E-2</v>
      </c>
      <c r="Y134" s="17">
        <f t="shared" si="24"/>
        <v>0.11911999757575259</v>
      </c>
      <c r="Z134" s="23">
        <f t="shared" ref="Z134:Z196" si="27">IFERROR(Y134/X134-1,0)</f>
        <v>0.27626020474377677</v>
      </c>
      <c r="AA134" s="17">
        <f t="shared" ref="AA134:AA197" si="28">IFERROR((V134/Q134)/15,0)</f>
        <v>8.5033344000000025E-2</v>
      </c>
      <c r="AB134" s="43">
        <f t="shared" ref="AB134:AB197" si="29">IFERROR((W134/R134)/9,0)</f>
        <v>9.4289782222222215E-2</v>
      </c>
      <c r="AC134" s="42">
        <v>101.39599000000001</v>
      </c>
      <c r="AD134" s="17">
        <v>88.740071399999991</v>
      </c>
      <c r="AE134" s="39">
        <f t="shared" ref="AE134:AE196" si="30">IFERROR(AD134/AC134-1,0)</f>
        <v>-0.12481675656009694</v>
      </c>
      <c r="AF134" s="59" t="s">
        <v>462</v>
      </c>
      <c r="AG134" s="8" t="s">
        <v>451</v>
      </c>
      <c r="AH134" s="39">
        <f t="shared" ref="AH134:AH196" si="31">IFERROR(AG134/AF134-1,0)</f>
        <v>0</v>
      </c>
      <c r="AI134" s="61">
        <v>2.5</v>
      </c>
      <c r="AJ134" s="17">
        <v>4</v>
      </c>
      <c r="AK134" s="39">
        <f t="shared" ref="AK134:AK196" si="32">IFERROR(AJ134/AI134-1,0)</f>
        <v>0.60000000000000009</v>
      </c>
      <c r="AL134" s="61">
        <v>2</v>
      </c>
      <c r="AM134" s="17">
        <v>2</v>
      </c>
      <c r="AN134" s="39">
        <f t="shared" ref="AN134:AN196" si="33">IFERROR(AM134/AL134-1,0)</f>
        <v>0</v>
      </c>
    </row>
    <row r="135" spans="1:40" x14ac:dyDescent="0.25">
      <c r="A135" s="30" t="s">
        <v>25</v>
      </c>
      <c r="B135" s="3" t="s">
        <v>153</v>
      </c>
      <c r="C135" s="3" t="s">
        <v>270</v>
      </c>
      <c r="D135" s="2" t="s">
        <v>381</v>
      </c>
      <c r="E135" s="4" t="s">
        <v>444</v>
      </c>
      <c r="F135" s="2" t="s">
        <v>443</v>
      </c>
      <c r="G135" s="5" t="s">
        <v>434</v>
      </c>
      <c r="H135" s="5"/>
      <c r="I135" s="13" t="s">
        <v>438</v>
      </c>
      <c r="J135" s="6" t="s">
        <v>435</v>
      </c>
      <c r="K135" s="75" t="s">
        <v>456</v>
      </c>
      <c r="L135" s="59">
        <v>24</v>
      </c>
      <c r="M135" s="15">
        <v>55</v>
      </c>
      <c r="N135" s="23">
        <f t="shared" si="25"/>
        <v>1.2916666666666665</v>
      </c>
      <c r="O135" s="7"/>
      <c r="P135" s="7"/>
      <c r="Q135" s="15">
        <v>48</v>
      </c>
      <c r="R135" s="77">
        <v>7</v>
      </c>
      <c r="S135" s="42">
        <v>26.812045199999986</v>
      </c>
      <c r="T135" s="17">
        <v>32.525107236158071</v>
      </c>
      <c r="U135" s="23">
        <f t="shared" si="26"/>
        <v>0.21307818905803155</v>
      </c>
      <c r="V135" s="17">
        <v>23.754880800000006</v>
      </c>
      <c r="W135" s="43">
        <v>4.6702415999999998</v>
      </c>
      <c r="X135" s="42">
        <f t="shared" si="23"/>
        <v>9.3097379166666619E-2</v>
      </c>
      <c r="Y135" s="17">
        <f t="shared" si="24"/>
        <v>4.9280465509330407E-2</v>
      </c>
      <c r="Z135" s="23">
        <f t="shared" si="27"/>
        <v>-0.47065679022922269</v>
      </c>
      <c r="AA135" s="17">
        <f t="shared" si="28"/>
        <v>3.2992890000000011E-2</v>
      </c>
      <c r="AB135" s="43">
        <f t="shared" si="29"/>
        <v>7.4130819047619034E-2</v>
      </c>
      <c r="AC135" s="42">
        <v>16.784329999999997</v>
      </c>
      <c r="AD135" s="17">
        <v>34.718101699999998</v>
      </c>
      <c r="AE135" s="39">
        <f t="shared" si="30"/>
        <v>1.0684830255363189</v>
      </c>
      <c r="AF135" s="59">
        <v>10</v>
      </c>
      <c r="AG135" s="8">
        <v>10</v>
      </c>
      <c r="AH135" s="39">
        <f t="shared" si="31"/>
        <v>0</v>
      </c>
      <c r="AI135" s="61">
        <v>1</v>
      </c>
      <c r="AJ135" s="17">
        <v>2</v>
      </c>
      <c r="AK135" s="39">
        <f t="shared" si="32"/>
        <v>1</v>
      </c>
      <c r="AL135" s="61">
        <v>0.7</v>
      </c>
      <c r="AM135" s="17">
        <v>0.7</v>
      </c>
      <c r="AN135" s="39">
        <f t="shared" si="33"/>
        <v>0</v>
      </c>
    </row>
    <row r="136" spans="1:40" x14ac:dyDescent="0.25">
      <c r="A136" s="30" t="s">
        <v>25</v>
      </c>
      <c r="B136" s="3" t="s">
        <v>154</v>
      </c>
      <c r="C136" s="3" t="s">
        <v>271</v>
      </c>
      <c r="D136" s="2" t="s">
        <v>382</v>
      </c>
      <c r="E136" s="4" t="s">
        <v>444</v>
      </c>
      <c r="F136" s="2" t="s">
        <v>443</v>
      </c>
      <c r="G136" s="5" t="s">
        <v>434</v>
      </c>
      <c r="H136" s="5"/>
      <c r="I136" s="13" t="s">
        <v>438</v>
      </c>
      <c r="J136" s="6" t="s">
        <v>435</v>
      </c>
      <c r="K136" s="75" t="s">
        <v>455</v>
      </c>
      <c r="L136" s="59">
        <v>34</v>
      </c>
      <c r="M136" s="15">
        <v>69</v>
      </c>
      <c r="N136" s="23">
        <f t="shared" si="25"/>
        <v>1.0294117647058822</v>
      </c>
      <c r="O136" s="7"/>
      <c r="P136" s="7"/>
      <c r="Q136" s="15">
        <v>45</v>
      </c>
      <c r="R136" s="77">
        <v>24</v>
      </c>
      <c r="S136" s="42">
        <v>10.447020899999997</v>
      </c>
      <c r="T136" s="17">
        <v>40.664422163204534</v>
      </c>
      <c r="U136" s="23">
        <f t="shared" si="26"/>
        <v>2.8924419269807862</v>
      </c>
      <c r="V136" s="17">
        <v>27.589876800000003</v>
      </c>
      <c r="W136" s="43">
        <v>12.809949199999998</v>
      </c>
      <c r="X136" s="42">
        <f t="shared" si="23"/>
        <v>2.5605443382352933E-2</v>
      </c>
      <c r="Y136" s="17">
        <f t="shared" si="24"/>
        <v>4.9111620970053782E-2</v>
      </c>
      <c r="Z136" s="23">
        <f t="shared" si="27"/>
        <v>0.91801486257024245</v>
      </c>
      <c r="AA136" s="17">
        <f t="shared" si="28"/>
        <v>4.0873891555555555E-2</v>
      </c>
      <c r="AB136" s="43">
        <f t="shared" si="29"/>
        <v>5.9305320370370361E-2</v>
      </c>
      <c r="AC136" s="42">
        <v>48.443080000000002</v>
      </c>
      <c r="AD136" s="17">
        <v>64.8049611</v>
      </c>
      <c r="AE136" s="39">
        <f t="shared" si="30"/>
        <v>0.33775476497365564</v>
      </c>
      <c r="AF136" s="59">
        <v>8</v>
      </c>
      <c r="AG136" s="8">
        <v>9</v>
      </c>
      <c r="AH136" s="39">
        <f t="shared" si="31"/>
        <v>0.125</v>
      </c>
      <c r="AI136" s="61">
        <v>1</v>
      </c>
      <c r="AJ136" s="17">
        <v>2</v>
      </c>
      <c r="AK136" s="39">
        <f t="shared" si="32"/>
        <v>1</v>
      </c>
      <c r="AL136" s="61">
        <v>0.5</v>
      </c>
      <c r="AM136" s="17">
        <v>1</v>
      </c>
      <c r="AN136" s="39">
        <f t="shared" si="33"/>
        <v>1</v>
      </c>
    </row>
    <row r="137" spans="1:40" x14ac:dyDescent="0.25">
      <c r="A137" s="30" t="s">
        <v>25</v>
      </c>
      <c r="B137" s="3" t="s">
        <v>155</v>
      </c>
      <c r="C137" s="3" t="s">
        <v>272</v>
      </c>
      <c r="D137" s="2" t="s">
        <v>383</v>
      </c>
      <c r="E137" s="4" t="s">
        <v>444</v>
      </c>
      <c r="F137" s="2" t="s">
        <v>443</v>
      </c>
      <c r="G137" s="5" t="s">
        <v>434</v>
      </c>
      <c r="H137" s="5"/>
      <c r="I137" s="13" t="s">
        <v>438</v>
      </c>
      <c r="J137" s="6" t="s">
        <v>435</v>
      </c>
      <c r="K137" s="75" t="s">
        <v>455</v>
      </c>
      <c r="L137" s="59">
        <v>23</v>
      </c>
      <c r="M137" s="15">
        <v>32</v>
      </c>
      <c r="N137" s="23">
        <f t="shared" si="25"/>
        <v>0.39130434782608692</v>
      </c>
      <c r="O137" s="7"/>
      <c r="P137" s="7"/>
      <c r="Q137" s="15">
        <v>28</v>
      </c>
      <c r="R137" s="77">
        <v>4</v>
      </c>
      <c r="S137" s="42">
        <v>7.4113316999999972</v>
      </c>
      <c r="T137" s="17">
        <v>20.225365732407699</v>
      </c>
      <c r="U137" s="23">
        <f t="shared" si="26"/>
        <v>1.7289786169478432</v>
      </c>
      <c r="V137" s="17">
        <v>16.670105599999996</v>
      </c>
      <c r="W137" s="43">
        <v>2.2941560000000005</v>
      </c>
      <c r="X137" s="42">
        <f t="shared" si="23"/>
        <v>2.6852651086956513E-2</v>
      </c>
      <c r="Y137" s="17">
        <f t="shared" si="24"/>
        <v>5.2670223261478383E-2</v>
      </c>
      <c r="Z137" s="23">
        <f t="shared" si="27"/>
        <v>0.9614533809312622</v>
      </c>
      <c r="AA137" s="17">
        <f t="shared" si="28"/>
        <v>3.9690727619047607E-2</v>
      </c>
      <c r="AB137" s="43">
        <f t="shared" si="29"/>
        <v>6.3726555555555564E-2</v>
      </c>
      <c r="AC137" s="42">
        <v>35.358989999999999</v>
      </c>
      <c r="AD137" s="17">
        <v>31.3176366</v>
      </c>
      <c r="AE137" s="39">
        <f t="shared" si="30"/>
        <v>-0.1142949331980353</v>
      </c>
      <c r="AF137" s="59">
        <v>10</v>
      </c>
      <c r="AG137" s="8">
        <v>11</v>
      </c>
      <c r="AH137" s="39">
        <f t="shared" si="31"/>
        <v>0.10000000000000009</v>
      </c>
      <c r="AI137" s="61">
        <v>1</v>
      </c>
      <c r="AJ137" s="17">
        <v>1.5</v>
      </c>
      <c r="AK137" s="39">
        <f t="shared" si="32"/>
        <v>0.5</v>
      </c>
      <c r="AL137" s="61">
        <v>0.5</v>
      </c>
      <c r="AM137" s="17">
        <v>0.8</v>
      </c>
      <c r="AN137" s="39">
        <f t="shared" si="33"/>
        <v>0.60000000000000009</v>
      </c>
    </row>
    <row r="138" spans="1:40" x14ac:dyDescent="0.25">
      <c r="A138" s="30" t="s">
        <v>25</v>
      </c>
      <c r="B138" s="3" t="s">
        <v>156</v>
      </c>
      <c r="C138" s="3" t="s">
        <v>273</v>
      </c>
      <c r="D138" s="2" t="s">
        <v>384</v>
      </c>
      <c r="E138" s="4" t="s">
        <v>444</v>
      </c>
      <c r="F138" s="2" t="s">
        <v>443</v>
      </c>
      <c r="G138" s="5" t="s">
        <v>437</v>
      </c>
      <c r="H138" s="5" t="s">
        <v>438</v>
      </c>
      <c r="I138" s="5"/>
      <c r="J138" s="6" t="s">
        <v>435</v>
      </c>
      <c r="K138" s="75" t="s">
        <v>459</v>
      </c>
      <c r="L138" s="59">
        <v>0</v>
      </c>
      <c r="M138" s="15">
        <v>0</v>
      </c>
      <c r="N138" s="23">
        <f t="shared" si="25"/>
        <v>0</v>
      </c>
      <c r="O138" s="7"/>
      <c r="P138" s="7"/>
      <c r="Q138" s="15">
        <v>0</v>
      </c>
      <c r="R138" s="77">
        <v>0</v>
      </c>
      <c r="S138" s="42">
        <v>5.1304799999999998E-2</v>
      </c>
      <c r="T138" s="17">
        <v>0</v>
      </c>
      <c r="U138" s="23">
        <f t="shared" si="26"/>
        <v>-1</v>
      </c>
      <c r="V138" s="17">
        <v>0</v>
      </c>
      <c r="W138" s="43">
        <v>0</v>
      </c>
      <c r="X138" s="42">
        <f t="shared" si="23"/>
        <v>0</v>
      </c>
      <c r="Y138" s="17">
        <f t="shared" si="24"/>
        <v>0</v>
      </c>
      <c r="Z138" s="23">
        <f t="shared" si="27"/>
        <v>0</v>
      </c>
      <c r="AA138" s="17">
        <f t="shared" si="28"/>
        <v>0</v>
      </c>
      <c r="AB138" s="43">
        <f t="shared" si="29"/>
        <v>0</v>
      </c>
      <c r="AC138" s="42">
        <v>54.710860000000004</v>
      </c>
      <c r="AD138" s="17">
        <v>17.5</v>
      </c>
      <c r="AE138" s="39">
        <f t="shared" si="30"/>
        <v>-0.68013663100890764</v>
      </c>
      <c r="AF138" s="59">
        <v>0</v>
      </c>
      <c r="AG138" s="8">
        <v>0</v>
      </c>
      <c r="AH138" s="39">
        <f t="shared" si="31"/>
        <v>0</v>
      </c>
      <c r="AI138" s="61">
        <v>0</v>
      </c>
      <c r="AJ138" s="17">
        <v>0</v>
      </c>
      <c r="AK138" s="39">
        <f t="shared" si="32"/>
        <v>0</v>
      </c>
      <c r="AL138" s="61">
        <v>0</v>
      </c>
      <c r="AM138" s="17">
        <v>0</v>
      </c>
      <c r="AN138" s="39">
        <f t="shared" si="33"/>
        <v>0</v>
      </c>
    </row>
    <row r="139" spans="1:40" x14ac:dyDescent="0.25">
      <c r="A139" s="30" t="s">
        <v>25</v>
      </c>
      <c r="B139" s="3" t="s">
        <v>157</v>
      </c>
      <c r="C139" s="3">
        <v>1011000340</v>
      </c>
      <c r="D139" s="2" t="s">
        <v>385</v>
      </c>
      <c r="E139" s="4"/>
      <c r="F139" s="2" t="s">
        <v>433</v>
      </c>
      <c r="G139" s="5" t="s">
        <v>434</v>
      </c>
      <c r="H139" s="5"/>
      <c r="I139" s="13" t="s">
        <v>438</v>
      </c>
      <c r="J139" s="6" t="s">
        <v>435</v>
      </c>
      <c r="K139" s="75" t="s">
        <v>455</v>
      </c>
      <c r="L139" s="59">
        <v>66</v>
      </c>
      <c r="M139" s="15">
        <v>118</v>
      </c>
      <c r="N139" s="23">
        <f t="shared" si="25"/>
        <v>0.78787878787878785</v>
      </c>
      <c r="O139" s="7"/>
      <c r="P139" s="7"/>
      <c r="Q139" s="15">
        <v>76</v>
      </c>
      <c r="R139" s="77">
        <v>42</v>
      </c>
      <c r="S139" s="42">
        <v>113.89237919999999</v>
      </c>
      <c r="T139" s="17">
        <v>112.53626106114862</v>
      </c>
      <c r="U139" s="23">
        <f t="shared" si="26"/>
        <v>-1.1907013870260497E-2</v>
      </c>
      <c r="V139" s="17">
        <v>81.029365999999996</v>
      </c>
      <c r="W139" s="43">
        <v>27.074866599999986</v>
      </c>
      <c r="X139" s="42">
        <f t="shared" si="23"/>
        <v>0.14380350909090908</v>
      </c>
      <c r="Y139" s="17">
        <f t="shared" si="24"/>
        <v>7.9474760636404393E-2</v>
      </c>
      <c r="Z139" s="23">
        <f t="shared" si="27"/>
        <v>-0.44733782131726441</v>
      </c>
      <c r="AA139" s="17">
        <f t="shared" si="28"/>
        <v>7.1078391228070165E-2</v>
      </c>
      <c r="AB139" s="43">
        <f t="shared" si="29"/>
        <v>7.1626631216931191E-2</v>
      </c>
      <c r="AC139" s="42">
        <v>124.35171400000002</v>
      </c>
      <c r="AD139" s="17">
        <v>117.5562724</v>
      </c>
      <c r="AE139" s="39">
        <f t="shared" si="30"/>
        <v>-5.4646947608619323E-2</v>
      </c>
      <c r="AF139" s="59">
        <v>13</v>
      </c>
      <c r="AG139" s="8">
        <v>12</v>
      </c>
      <c r="AH139" s="39">
        <f t="shared" si="31"/>
        <v>-7.6923076923076872E-2</v>
      </c>
      <c r="AI139" s="61">
        <v>2.5</v>
      </c>
      <c r="AJ139" s="17">
        <v>0.6</v>
      </c>
      <c r="AK139" s="39">
        <f t="shared" si="32"/>
        <v>-0.76</v>
      </c>
      <c r="AL139" s="61">
        <v>0.7</v>
      </c>
      <c r="AM139" s="17">
        <v>0.8</v>
      </c>
      <c r="AN139" s="39">
        <f t="shared" si="33"/>
        <v>0.14285714285714302</v>
      </c>
    </row>
    <row r="140" spans="1:40" x14ac:dyDescent="0.25">
      <c r="A140" s="30" t="s">
        <v>25</v>
      </c>
      <c r="B140" s="3" t="s">
        <v>158</v>
      </c>
      <c r="C140" s="3" t="s">
        <v>274</v>
      </c>
      <c r="D140" s="2" t="s">
        <v>386</v>
      </c>
      <c r="E140" s="4" t="s">
        <v>444</v>
      </c>
      <c r="F140" s="2" t="s">
        <v>443</v>
      </c>
      <c r="G140" s="5" t="s">
        <v>434</v>
      </c>
      <c r="H140" s="5"/>
      <c r="I140" s="13" t="s">
        <v>438</v>
      </c>
      <c r="J140" s="6" t="s">
        <v>439</v>
      </c>
      <c r="K140" s="75" t="s">
        <v>457</v>
      </c>
      <c r="L140" s="59">
        <v>0</v>
      </c>
      <c r="M140" s="15">
        <v>32</v>
      </c>
      <c r="N140" s="23">
        <f t="shared" si="25"/>
        <v>0</v>
      </c>
      <c r="O140" s="7"/>
      <c r="P140" s="7"/>
      <c r="Q140" s="15">
        <v>30</v>
      </c>
      <c r="R140" s="77">
        <v>2</v>
      </c>
      <c r="S140" s="42">
        <v>0</v>
      </c>
      <c r="T140" s="17">
        <v>31.167177034811694</v>
      </c>
      <c r="U140" s="23">
        <f t="shared" si="26"/>
        <v>0</v>
      </c>
      <c r="V140" s="17">
        <v>21.176282199999996</v>
      </c>
      <c r="W140" s="43">
        <v>5.283829400000001</v>
      </c>
      <c r="X140" s="42">
        <f t="shared" si="23"/>
        <v>0</v>
      </c>
      <c r="Y140" s="17">
        <f t="shared" si="24"/>
        <v>8.1164523528155452E-2</v>
      </c>
      <c r="Z140" s="23">
        <f t="shared" si="27"/>
        <v>0</v>
      </c>
      <c r="AA140" s="17">
        <f t="shared" si="28"/>
        <v>4.7058404888888884E-2</v>
      </c>
      <c r="AB140" s="43">
        <f t="shared" si="29"/>
        <v>0.29354607777777786</v>
      </c>
      <c r="AC140" s="42">
        <v>6.2799999999999994</v>
      </c>
      <c r="AD140" s="17">
        <v>24.854740659915645</v>
      </c>
      <c r="AE140" s="39">
        <f t="shared" si="30"/>
        <v>2.9577612515789249</v>
      </c>
      <c r="AF140" s="59">
        <v>10</v>
      </c>
      <c r="AG140" s="8">
        <v>10</v>
      </c>
      <c r="AH140" s="39">
        <f t="shared" si="31"/>
        <v>0</v>
      </c>
      <c r="AI140" s="61">
        <v>1</v>
      </c>
      <c r="AJ140" s="17">
        <v>1</v>
      </c>
      <c r="AK140" s="39">
        <f t="shared" si="32"/>
        <v>0</v>
      </c>
      <c r="AL140" s="61">
        <v>0.5</v>
      </c>
      <c r="AM140" s="17">
        <v>0.5</v>
      </c>
      <c r="AN140" s="39">
        <f t="shared" si="33"/>
        <v>0</v>
      </c>
    </row>
    <row r="141" spans="1:40" x14ac:dyDescent="0.25">
      <c r="A141" s="30" t="s">
        <v>25</v>
      </c>
      <c r="B141" s="3" t="s">
        <v>159</v>
      </c>
      <c r="C141" s="3">
        <v>1011000738</v>
      </c>
      <c r="D141" s="2" t="s">
        <v>387</v>
      </c>
      <c r="E141" s="4"/>
      <c r="F141" s="2" t="s">
        <v>433</v>
      </c>
      <c r="G141" s="5" t="s">
        <v>434</v>
      </c>
      <c r="H141" s="5"/>
      <c r="I141" s="13" t="s">
        <v>438</v>
      </c>
      <c r="J141" s="6" t="s">
        <v>435</v>
      </c>
      <c r="K141" s="75" t="s">
        <v>456</v>
      </c>
      <c r="L141" s="59">
        <v>38</v>
      </c>
      <c r="M141" s="15">
        <v>75</v>
      </c>
      <c r="N141" s="23">
        <f t="shared" si="25"/>
        <v>0.97368421052631571</v>
      </c>
      <c r="O141" s="7"/>
      <c r="P141" s="7"/>
      <c r="Q141" s="15">
        <v>52</v>
      </c>
      <c r="R141" s="77">
        <v>23</v>
      </c>
      <c r="S141" s="42">
        <v>58.943313299999993</v>
      </c>
      <c r="T141" s="17">
        <v>75.972042291308412</v>
      </c>
      <c r="U141" s="23">
        <f t="shared" si="26"/>
        <v>0.2889000980423071</v>
      </c>
      <c r="V141" s="17">
        <v>54.69961559999998</v>
      </c>
      <c r="W141" s="43">
        <v>11.753573999999999</v>
      </c>
      <c r="X141" s="42">
        <f t="shared" si="23"/>
        <v>0.12926165197368419</v>
      </c>
      <c r="Y141" s="17">
        <f t="shared" si="24"/>
        <v>8.4413380323676013E-2</v>
      </c>
      <c r="Z141" s="23">
        <f t="shared" si="27"/>
        <v>-0.34695728365856437</v>
      </c>
      <c r="AA141" s="17">
        <f t="shared" si="28"/>
        <v>7.0127712307692283E-2</v>
      </c>
      <c r="AB141" s="43">
        <f t="shared" si="29"/>
        <v>5.6780550724637675E-2</v>
      </c>
      <c r="AC141" s="42">
        <v>97.197360000000003</v>
      </c>
      <c r="AD141" s="17">
        <v>82.967644799999988</v>
      </c>
      <c r="AE141" s="39">
        <f t="shared" si="30"/>
        <v>-0.14640022321593937</v>
      </c>
      <c r="AF141" s="59">
        <v>11</v>
      </c>
      <c r="AG141" s="8">
        <v>14</v>
      </c>
      <c r="AH141" s="39">
        <f t="shared" si="31"/>
        <v>0.27272727272727271</v>
      </c>
      <c r="AI141" s="61">
        <v>5</v>
      </c>
      <c r="AJ141" s="17">
        <v>4.5</v>
      </c>
      <c r="AK141" s="39">
        <f t="shared" si="32"/>
        <v>-9.9999999999999978E-2</v>
      </c>
      <c r="AL141" s="61">
        <v>1</v>
      </c>
      <c r="AM141" s="17">
        <v>1.5</v>
      </c>
      <c r="AN141" s="39">
        <f t="shared" si="33"/>
        <v>0.5</v>
      </c>
    </row>
    <row r="142" spans="1:40" x14ac:dyDescent="0.25">
      <c r="A142" s="30" t="s">
        <v>25</v>
      </c>
      <c r="B142" s="3" t="s">
        <v>160</v>
      </c>
      <c r="C142" s="3">
        <v>1011001129</v>
      </c>
      <c r="D142" s="2" t="s">
        <v>388</v>
      </c>
      <c r="E142" s="4"/>
      <c r="F142" s="2" t="s">
        <v>433</v>
      </c>
      <c r="G142" s="5" t="s">
        <v>434</v>
      </c>
      <c r="H142" s="5"/>
      <c r="I142" s="13" t="s">
        <v>438</v>
      </c>
      <c r="J142" s="6" t="s">
        <v>435</v>
      </c>
      <c r="K142" s="75" t="s">
        <v>455</v>
      </c>
      <c r="L142" s="59">
        <v>40</v>
      </c>
      <c r="M142" s="15">
        <v>81</v>
      </c>
      <c r="N142" s="23">
        <f t="shared" si="25"/>
        <v>1.0249999999999999</v>
      </c>
      <c r="O142" s="7"/>
      <c r="P142" s="7"/>
      <c r="Q142" s="15">
        <v>49</v>
      </c>
      <c r="R142" s="77">
        <v>32</v>
      </c>
      <c r="S142" s="42">
        <v>51.365951300000006</v>
      </c>
      <c r="T142" s="17">
        <v>76.712646653803986</v>
      </c>
      <c r="U142" s="23">
        <f t="shared" si="26"/>
        <v>0.49345324504491317</v>
      </c>
      <c r="V142" s="17">
        <v>48.533063800000001</v>
      </c>
      <c r="W142" s="43">
        <v>17.855628199999998</v>
      </c>
      <c r="X142" s="42">
        <f t="shared" si="23"/>
        <v>0.10701239854166668</v>
      </c>
      <c r="Y142" s="17">
        <f t="shared" si="24"/>
        <v>7.8922475981279813E-2</v>
      </c>
      <c r="Z142" s="23">
        <f t="shared" si="27"/>
        <v>-0.26249222466917876</v>
      </c>
      <c r="AA142" s="17">
        <f t="shared" si="28"/>
        <v>6.6031379319727884E-2</v>
      </c>
      <c r="AB142" s="43">
        <f t="shared" si="29"/>
        <v>6.1998709027777772E-2</v>
      </c>
      <c r="AC142" s="42">
        <v>53.156840000000003</v>
      </c>
      <c r="AD142" s="17">
        <v>67.782398700000002</v>
      </c>
      <c r="AE142" s="39">
        <f t="shared" si="30"/>
        <v>0.27513973178240092</v>
      </c>
      <c r="AF142" s="59">
        <v>9</v>
      </c>
      <c r="AG142" s="8" t="s">
        <v>452</v>
      </c>
      <c r="AH142" s="39">
        <f t="shared" si="31"/>
        <v>0</v>
      </c>
      <c r="AI142" s="61">
        <v>1.5</v>
      </c>
      <c r="AJ142" s="17">
        <v>3</v>
      </c>
      <c r="AK142" s="39">
        <f t="shared" si="32"/>
        <v>1</v>
      </c>
      <c r="AL142" s="61">
        <v>1.2</v>
      </c>
      <c r="AM142" s="17">
        <v>1.2</v>
      </c>
      <c r="AN142" s="39">
        <f t="shared" si="33"/>
        <v>0</v>
      </c>
    </row>
    <row r="143" spans="1:40" x14ac:dyDescent="0.25">
      <c r="A143" s="30" t="s">
        <v>25</v>
      </c>
      <c r="B143" s="3" t="s">
        <v>161</v>
      </c>
      <c r="C143" s="3">
        <v>1011000949</v>
      </c>
      <c r="D143" s="2" t="s">
        <v>388</v>
      </c>
      <c r="E143" s="4"/>
      <c r="F143" s="2" t="s">
        <v>433</v>
      </c>
      <c r="G143" s="5" t="s">
        <v>434</v>
      </c>
      <c r="H143" s="5"/>
      <c r="I143" s="13" t="s">
        <v>438</v>
      </c>
      <c r="J143" s="6" t="s">
        <v>435</v>
      </c>
      <c r="K143" s="75" t="s">
        <v>455</v>
      </c>
      <c r="L143" s="59">
        <v>85</v>
      </c>
      <c r="M143" s="15">
        <v>169</v>
      </c>
      <c r="N143" s="23">
        <f t="shared" si="25"/>
        <v>0.9882352941176471</v>
      </c>
      <c r="O143" s="7"/>
      <c r="P143" s="7"/>
      <c r="Q143" s="15">
        <v>111</v>
      </c>
      <c r="R143" s="77">
        <v>58</v>
      </c>
      <c r="S143" s="42">
        <v>85.634353699999949</v>
      </c>
      <c r="T143" s="17">
        <v>135.17034367966053</v>
      </c>
      <c r="U143" s="23">
        <f t="shared" si="26"/>
        <v>0.57845931964639341</v>
      </c>
      <c r="V143" s="17">
        <v>106.0679028</v>
      </c>
      <c r="W143" s="43">
        <v>32.613919999999993</v>
      </c>
      <c r="X143" s="42">
        <f t="shared" si="23"/>
        <v>8.395524872549015E-2</v>
      </c>
      <c r="Y143" s="17">
        <f t="shared" si="24"/>
        <v>6.6652043234546612E-2</v>
      </c>
      <c r="Z143" s="23">
        <f t="shared" si="27"/>
        <v>-0.20610034218968387</v>
      </c>
      <c r="AA143" s="17">
        <f t="shared" si="28"/>
        <v>6.3704446126126121E-2</v>
      </c>
      <c r="AB143" s="43">
        <f t="shared" si="29"/>
        <v>6.2478773946360144E-2</v>
      </c>
      <c r="AC143" s="42">
        <v>127.70378000000002</v>
      </c>
      <c r="AD143" s="17">
        <v>170.02468630000001</v>
      </c>
      <c r="AE143" s="39">
        <f t="shared" si="30"/>
        <v>0.33139901027205299</v>
      </c>
      <c r="AF143" s="59" t="s">
        <v>462</v>
      </c>
      <c r="AG143" s="8" t="s">
        <v>452</v>
      </c>
      <c r="AH143" s="39">
        <f t="shared" si="31"/>
        <v>0</v>
      </c>
      <c r="AI143" s="61">
        <v>7</v>
      </c>
      <c r="AJ143" s="17">
        <v>8</v>
      </c>
      <c r="AK143" s="39">
        <f t="shared" si="32"/>
        <v>0.14285714285714279</v>
      </c>
      <c r="AL143" s="61">
        <v>5</v>
      </c>
      <c r="AM143" s="17">
        <v>5</v>
      </c>
      <c r="AN143" s="39">
        <f t="shared" si="33"/>
        <v>0</v>
      </c>
    </row>
    <row r="144" spans="1:40" x14ac:dyDescent="0.25">
      <c r="A144" s="30" t="s">
        <v>25</v>
      </c>
      <c r="B144" s="3" t="s">
        <v>162</v>
      </c>
      <c r="C144" s="3">
        <v>1011000953</v>
      </c>
      <c r="D144" s="2" t="s">
        <v>389</v>
      </c>
      <c r="E144" s="4"/>
      <c r="F144" s="2" t="s">
        <v>433</v>
      </c>
      <c r="G144" s="5" t="s">
        <v>434</v>
      </c>
      <c r="H144" s="5"/>
      <c r="I144" s="13" t="s">
        <v>438</v>
      </c>
      <c r="J144" s="6" t="s">
        <v>435</v>
      </c>
      <c r="K144" s="75" t="s">
        <v>456</v>
      </c>
      <c r="L144" s="59">
        <v>33</v>
      </c>
      <c r="M144" s="15">
        <v>35</v>
      </c>
      <c r="N144" s="23">
        <f t="shared" si="25"/>
        <v>6.0606060606060552E-2</v>
      </c>
      <c r="O144" s="7"/>
      <c r="P144" s="7"/>
      <c r="Q144" s="15">
        <v>33</v>
      </c>
      <c r="R144" s="77">
        <v>2</v>
      </c>
      <c r="S144" s="42">
        <v>23.071147199999999</v>
      </c>
      <c r="T144" s="17">
        <v>32.33763289830506</v>
      </c>
      <c r="U144" s="23">
        <f t="shared" si="26"/>
        <v>0.40164824132824495</v>
      </c>
      <c r="V144" s="17">
        <v>25.575186600000002</v>
      </c>
      <c r="W144" s="43">
        <v>1.4732654000000003</v>
      </c>
      <c r="X144" s="42">
        <f t="shared" si="23"/>
        <v>5.8260472727272722E-2</v>
      </c>
      <c r="Y144" s="17">
        <f t="shared" si="24"/>
        <v>7.699436404358348E-2</v>
      </c>
      <c r="Z144" s="23">
        <f t="shared" si="27"/>
        <v>0.32155405610948806</v>
      </c>
      <c r="AA144" s="17">
        <f t="shared" si="28"/>
        <v>5.1667043636363638E-2</v>
      </c>
      <c r="AB144" s="43">
        <f t="shared" si="29"/>
        <v>8.1848077777777792E-2</v>
      </c>
      <c r="AC144" s="42">
        <v>45.934989999999999</v>
      </c>
      <c r="AD144" s="17">
        <v>36.527949600000007</v>
      </c>
      <c r="AE144" s="39">
        <f t="shared" si="30"/>
        <v>-0.20479030037886137</v>
      </c>
      <c r="AF144" s="59">
        <v>10</v>
      </c>
      <c r="AG144" s="8">
        <v>10</v>
      </c>
      <c r="AH144" s="39">
        <f t="shared" si="31"/>
        <v>0</v>
      </c>
      <c r="AI144" s="61">
        <v>1.5</v>
      </c>
      <c r="AJ144" s="17">
        <v>1.5</v>
      </c>
      <c r="AK144" s="39">
        <f t="shared" si="32"/>
        <v>0</v>
      </c>
      <c r="AL144" s="61">
        <v>0.5</v>
      </c>
      <c r="AM144" s="17">
        <v>0.5</v>
      </c>
      <c r="AN144" s="39">
        <f t="shared" si="33"/>
        <v>0</v>
      </c>
    </row>
    <row r="145" spans="1:40" x14ac:dyDescent="0.25">
      <c r="A145" s="30" t="s">
        <v>25</v>
      </c>
      <c r="B145" s="3" t="s">
        <v>163</v>
      </c>
      <c r="C145" s="3">
        <v>1011000265</v>
      </c>
      <c r="D145" s="2" t="s">
        <v>390</v>
      </c>
      <c r="E145" s="4"/>
      <c r="F145" s="2" t="s">
        <v>433</v>
      </c>
      <c r="G145" s="5" t="s">
        <v>437</v>
      </c>
      <c r="H145" s="5"/>
      <c r="I145" s="5"/>
      <c r="J145" s="6" t="s">
        <v>435</v>
      </c>
      <c r="K145" s="75" t="s">
        <v>459</v>
      </c>
      <c r="L145" s="59">
        <v>1</v>
      </c>
      <c r="M145" s="15">
        <v>1</v>
      </c>
      <c r="N145" s="23">
        <f t="shared" si="25"/>
        <v>0</v>
      </c>
      <c r="O145" s="7"/>
      <c r="P145" s="7"/>
      <c r="Q145" s="15">
        <v>1</v>
      </c>
      <c r="R145" s="77">
        <v>0</v>
      </c>
      <c r="S145" s="42">
        <v>0.35070449999999992</v>
      </c>
      <c r="T145" s="17">
        <v>0.99192229999999981</v>
      </c>
      <c r="U145" s="23">
        <f t="shared" si="26"/>
        <v>1.8283706083041422</v>
      </c>
      <c r="V145" s="17">
        <v>0.90256639999999999</v>
      </c>
      <c r="W145" s="43">
        <v>0</v>
      </c>
      <c r="X145" s="42">
        <f t="shared" si="23"/>
        <v>2.9225374999999994E-2</v>
      </c>
      <c r="Y145" s="17">
        <f t="shared" si="24"/>
        <v>8.2660191666666646E-2</v>
      </c>
      <c r="Z145" s="23">
        <f t="shared" si="27"/>
        <v>1.8283706083041418</v>
      </c>
      <c r="AA145" s="17">
        <f t="shared" si="28"/>
        <v>6.0171093333333335E-2</v>
      </c>
      <c r="AB145" s="43">
        <f t="shared" si="29"/>
        <v>0</v>
      </c>
      <c r="AC145" s="42">
        <v>14.944379999999999</v>
      </c>
      <c r="AD145" s="17">
        <v>8.1077221999999995</v>
      </c>
      <c r="AE145" s="39">
        <f t="shared" si="30"/>
        <v>-0.45747349839872919</v>
      </c>
      <c r="AF145" s="59">
        <v>0</v>
      </c>
      <c r="AG145" s="8">
        <v>0</v>
      </c>
      <c r="AH145" s="39">
        <f t="shared" si="31"/>
        <v>0</v>
      </c>
      <c r="AI145" s="61">
        <v>0</v>
      </c>
      <c r="AJ145" s="17">
        <v>0</v>
      </c>
      <c r="AK145" s="39">
        <f t="shared" si="32"/>
        <v>0</v>
      </c>
      <c r="AL145" s="61">
        <v>0</v>
      </c>
      <c r="AM145" s="17">
        <v>0</v>
      </c>
      <c r="AN145" s="39">
        <f t="shared" si="33"/>
        <v>0</v>
      </c>
    </row>
    <row r="146" spans="1:40" x14ac:dyDescent="0.25">
      <c r="A146" s="30" t="s">
        <v>25</v>
      </c>
      <c r="B146" s="3" t="s">
        <v>164</v>
      </c>
      <c r="C146" s="3" t="s">
        <v>275</v>
      </c>
      <c r="D146" s="2" t="s">
        <v>391</v>
      </c>
      <c r="E146" s="4" t="s">
        <v>444</v>
      </c>
      <c r="F146" s="2" t="s">
        <v>443</v>
      </c>
      <c r="G146" s="5" t="s">
        <v>434</v>
      </c>
      <c r="H146" s="5"/>
      <c r="I146" s="13" t="s">
        <v>438</v>
      </c>
      <c r="J146" s="6" t="s">
        <v>435</v>
      </c>
      <c r="K146" s="75" t="s">
        <v>455</v>
      </c>
      <c r="L146" s="59">
        <v>23</v>
      </c>
      <c r="M146" s="15">
        <v>59</v>
      </c>
      <c r="N146" s="23">
        <f t="shared" si="25"/>
        <v>1.5652173913043477</v>
      </c>
      <c r="O146" s="7"/>
      <c r="P146" s="7"/>
      <c r="Q146" s="15">
        <v>37</v>
      </c>
      <c r="R146" s="77">
        <v>22</v>
      </c>
      <c r="S146" s="42">
        <v>11.095672399999993</v>
      </c>
      <c r="T146" s="17">
        <v>40.200426834715451</v>
      </c>
      <c r="U146" s="23">
        <f t="shared" si="26"/>
        <v>2.6230726165559357</v>
      </c>
      <c r="V146" s="17">
        <v>27.0637714</v>
      </c>
      <c r="W146" s="43">
        <v>12.629693399999995</v>
      </c>
      <c r="X146" s="42">
        <f t="shared" si="23"/>
        <v>4.0201711594202875E-2</v>
      </c>
      <c r="Y146" s="17">
        <f t="shared" si="24"/>
        <v>5.678026389084103E-2</v>
      </c>
      <c r="Z146" s="23">
        <f t="shared" si="27"/>
        <v>0.41238424035231369</v>
      </c>
      <c r="AA146" s="17">
        <f t="shared" si="28"/>
        <v>4.8763552072072072E-2</v>
      </c>
      <c r="AB146" s="43">
        <f t="shared" si="29"/>
        <v>6.3786330303030284E-2</v>
      </c>
      <c r="AC146" s="42">
        <v>42.291260000000001</v>
      </c>
      <c r="AD146" s="17">
        <v>47.308135199999995</v>
      </c>
      <c r="AE146" s="39">
        <f t="shared" si="30"/>
        <v>0.11862676117949644</v>
      </c>
      <c r="AF146" s="59">
        <v>8</v>
      </c>
      <c r="AG146" s="8">
        <v>14</v>
      </c>
      <c r="AH146" s="39">
        <f t="shared" si="31"/>
        <v>0.75</v>
      </c>
      <c r="AI146" s="61">
        <v>1</v>
      </c>
      <c r="AJ146" s="17">
        <v>2.5</v>
      </c>
      <c r="AK146" s="39">
        <f t="shared" si="32"/>
        <v>1.5</v>
      </c>
      <c r="AL146" s="61">
        <v>1</v>
      </c>
      <c r="AM146" s="17">
        <v>1.5</v>
      </c>
      <c r="AN146" s="39">
        <f t="shared" si="33"/>
        <v>0.5</v>
      </c>
    </row>
    <row r="147" spans="1:40" x14ac:dyDescent="0.25">
      <c r="A147" s="30" t="s">
        <v>25</v>
      </c>
      <c r="B147" s="3" t="s">
        <v>165</v>
      </c>
      <c r="C147" s="3" t="s">
        <v>276</v>
      </c>
      <c r="D147" s="2" t="s">
        <v>392</v>
      </c>
      <c r="E147" s="4" t="s">
        <v>444</v>
      </c>
      <c r="F147" s="2" t="s">
        <v>443</v>
      </c>
      <c r="G147" s="5" t="s">
        <v>434</v>
      </c>
      <c r="H147" s="5"/>
      <c r="I147" s="13" t="s">
        <v>438</v>
      </c>
      <c r="J147" s="6" t="s">
        <v>435</v>
      </c>
      <c r="K147" s="75" t="s">
        <v>456</v>
      </c>
      <c r="L147" s="59">
        <v>20</v>
      </c>
      <c r="M147" s="15">
        <v>30</v>
      </c>
      <c r="N147" s="23">
        <f t="shared" si="25"/>
        <v>0.5</v>
      </c>
      <c r="O147" s="7"/>
      <c r="P147" s="7"/>
      <c r="Q147" s="15">
        <v>25</v>
      </c>
      <c r="R147" s="77">
        <v>5</v>
      </c>
      <c r="S147" s="42">
        <v>17.487317599999987</v>
      </c>
      <c r="T147" s="17">
        <v>38.193112465380317</v>
      </c>
      <c r="U147" s="23">
        <f t="shared" si="26"/>
        <v>1.184046366572558</v>
      </c>
      <c r="V147" s="17">
        <v>26.051825199999996</v>
      </c>
      <c r="W147" s="43">
        <v>12.402437999999997</v>
      </c>
      <c r="X147" s="42">
        <f t="shared" si="23"/>
        <v>7.2863823333333286E-2</v>
      </c>
      <c r="Y147" s="17">
        <f t="shared" si="24"/>
        <v>0.10609197907050089</v>
      </c>
      <c r="Z147" s="23">
        <f t="shared" si="27"/>
        <v>0.45603091104837201</v>
      </c>
      <c r="AA147" s="17">
        <f t="shared" si="28"/>
        <v>6.9471533866666657E-2</v>
      </c>
      <c r="AB147" s="43">
        <f t="shared" si="29"/>
        <v>0.27560973333333322</v>
      </c>
      <c r="AC147" s="42">
        <v>41.017379999999996</v>
      </c>
      <c r="AD147" s="17">
        <v>42.164277899999995</v>
      </c>
      <c r="AE147" s="39">
        <f t="shared" si="30"/>
        <v>2.7961266663058426E-2</v>
      </c>
      <c r="AF147" s="59">
        <v>9</v>
      </c>
      <c r="AG147" s="8">
        <v>9</v>
      </c>
      <c r="AH147" s="39">
        <f t="shared" si="31"/>
        <v>0</v>
      </c>
      <c r="AI147" s="61">
        <v>1</v>
      </c>
      <c r="AJ147" s="17">
        <v>2.5</v>
      </c>
      <c r="AK147" s="39">
        <f t="shared" si="32"/>
        <v>1.5</v>
      </c>
      <c r="AL147" s="61">
        <v>1</v>
      </c>
      <c r="AM147" s="17">
        <v>1</v>
      </c>
      <c r="AN147" s="39">
        <f t="shared" si="33"/>
        <v>0</v>
      </c>
    </row>
    <row r="148" spans="1:40" x14ac:dyDescent="0.25">
      <c r="A148" s="30" t="s">
        <v>25</v>
      </c>
      <c r="B148" s="3" t="s">
        <v>166</v>
      </c>
      <c r="C148" s="3" t="s">
        <v>277</v>
      </c>
      <c r="D148" s="2" t="s">
        <v>393</v>
      </c>
      <c r="E148" s="4" t="s">
        <v>444</v>
      </c>
      <c r="F148" s="2" t="s">
        <v>443</v>
      </c>
      <c r="G148" s="5" t="s">
        <v>434</v>
      </c>
      <c r="H148" s="5"/>
      <c r="I148" s="13" t="s">
        <v>438</v>
      </c>
      <c r="J148" s="6" t="s">
        <v>435</v>
      </c>
      <c r="K148" s="75" t="s">
        <v>457</v>
      </c>
      <c r="L148" s="59">
        <v>75</v>
      </c>
      <c r="M148" s="15">
        <v>101</v>
      </c>
      <c r="N148" s="23">
        <f t="shared" si="25"/>
        <v>0.34666666666666668</v>
      </c>
      <c r="O148" s="7"/>
      <c r="P148" s="7"/>
      <c r="Q148" s="15">
        <v>82</v>
      </c>
      <c r="R148" s="77">
        <v>19</v>
      </c>
      <c r="S148" s="42">
        <v>60.589551299999954</v>
      </c>
      <c r="T148" s="17">
        <v>105.72121569307561</v>
      </c>
      <c r="U148" s="23">
        <f t="shared" si="26"/>
        <v>0.74487536918062114</v>
      </c>
      <c r="V148" s="17">
        <v>79.536675799999983</v>
      </c>
      <c r="W148" s="43">
        <v>17.862540200000002</v>
      </c>
      <c r="X148" s="42">
        <f t="shared" si="23"/>
        <v>6.7321723666666625E-2</v>
      </c>
      <c r="Y148" s="17">
        <f t="shared" si="24"/>
        <v>8.7228725819369315E-2</v>
      </c>
      <c r="Z148" s="23">
        <f t="shared" si="27"/>
        <v>0.29569953156976814</v>
      </c>
      <c r="AA148" s="17">
        <f t="shared" si="28"/>
        <v>6.4663964065040644E-2</v>
      </c>
      <c r="AB148" s="43">
        <f t="shared" si="29"/>
        <v>0.10445929941520468</v>
      </c>
      <c r="AC148" s="42">
        <v>87.757390000000015</v>
      </c>
      <c r="AD148" s="17">
        <v>88.819366900000006</v>
      </c>
      <c r="AE148" s="39">
        <f t="shared" si="30"/>
        <v>1.2101281726815127E-2</v>
      </c>
      <c r="AF148" s="59">
        <v>12</v>
      </c>
      <c r="AG148" s="8">
        <v>12</v>
      </c>
      <c r="AH148" s="39">
        <f t="shared" si="31"/>
        <v>0</v>
      </c>
      <c r="AI148" s="61">
        <v>1</v>
      </c>
      <c r="AJ148" s="17">
        <v>2.5</v>
      </c>
      <c r="AK148" s="39">
        <f t="shared" si="32"/>
        <v>1.5</v>
      </c>
      <c r="AL148" s="61">
        <v>1.6</v>
      </c>
      <c r="AM148" s="17">
        <v>1.6</v>
      </c>
      <c r="AN148" s="39">
        <f t="shared" si="33"/>
        <v>0</v>
      </c>
    </row>
    <row r="149" spans="1:40" x14ac:dyDescent="0.25">
      <c r="A149" s="30" t="s">
        <v>25</v>
      </c>
      <c r="B149" s="3" t="s">
        <v>167</v>
      </c>
      <c r="C149" s="3" t="s">
        <v>278</v>
      </c>
      <c r="D149" s="2" t="s">
        <v>394</v>
      </c>
      <c r="E149" s="4" t="s">
        <v>444</v>
      </c>
      <c r="F149" s="2" t="s">
        <v>443</v>
      </c>
      <c r="G149" s="5" t="s">
        <v>434</v>
      </c>
      <c r="H149" s="5"/>
      <c r="I149" s="13" t="s">
        <v>438</v>
      </c>
      <c r="J149" s="6" t="s">
        <v>435</v>
      </c>
      <c r="K149" s="75" t="s">
        <v>456</v>
      </c>
      <c r="L149" s="59">
        <v>25</v>
      </c>
      <c r="M149" s="15">
        <v>40</v>
      </c>
      <c r="N149" s="23">
        <f t="shared" si="25"/>
        <v>0.60000000000000009</v>
      </c>
      <c r="O149" s="7"/>
      <c r="P149" s="7"/>
      <c r="Q149" s="15">
        <v>29</v>
      </c>
      <c r="R149" s="77">
        <v>11</v>
      </c>
      <c r="S149" s="42">
        <v>9.821799499999992</v>
      </c>
      <c r="T149" s="17">
        <v>33.102835820903799</v>
      </c>
      <c r="U149" s="23">
        <f t="shared" si="26"/>
        <v>2.3703432676368346</v>
      </c>
      <c r="V149" s="17">
        <v>29.80658</v>
      </c>
      <c r="W149" s="43">
        <v>7.0164588000000014</v>
      </c>
      <c r="X149" s="42">
        <f t="shared" si="23"/>
        <v>3.2739331666666642E-2</v>
      </c>
      <c r="Y149" s="17">
        <f t="shared" si="24"/>
        <v>6.8964241293549583E-2</v>
      </c>
      <c r="Z149" s="23">
        <f t="shared" si="27"/>
        <v>1.1064645422730215</v>
      </c>
      <c r="AA149" s="17">
        <f t="shared" si="28"/>
        <v>6.8520873563218385E-2</v>
      </c>
      <c r="AB149" s="43">
        <f t="shared" si="29"/>
        <v>7.0873321212121226E-2</v>
      </c>
      <c r="AC149" s="42">
        <v>43.202260000000003</v>
      </c>
      <c r="AD149" s="17">
        <v>43.383074299999997</v>
      </c>
      <c r="AE149" s="39">
        <f t="shared" si="30"/>
        <v>4.1852972506528641E-3</v>
      </c>
      <c r="AF149" s="59">
        <v>7</v>
      </c>
      <c r="AG149" s="8">
        <v>8</v>
      </c>
      <c r="AH149" s="39">
        <f t="shared" si="31"/>
        <v>0.14285714285714279</v>
      </c>
      <c r="AI149" s="61">
        <v>0.5</v>
      </c>
      <c r="AJ149" s="17">
        <v>1.5</v>
      </c>
      <c r="AK149" s="39">
        <f t="shared" si="32"/>
        <v>2</v>
      </c>
      <c r="AL149" s="61">
        <v>0.5</v>
      </c>
      <c r="AM149" s="17">
        <v>1</v>
      </c>
      <c r="AN149" s="39">
        <f t="shared" si="33"/>
        <v>1</v>
      </c>
    </row>
    <row r="150" spans="1:40" x14ac:dyDescent="0.25">
      <c r="A150" s="30" t="s">
        <v>25</v>
      </c>
      <c r="B150" s="3" t="s">
        <v>168</v>
      </c>
      <c r="C150" s="3">
        <v>1011001025</v>
      </c>
      <c r="D150" s="2" t="s">
        <v>25</v>
      </c>
      <c r="E150" s="4"/>
      <c r="F150" s="2" t="s">
        <v>433</v>
      </c>
      <c r="G150" s="5" t="s">
        <v>434</v>
      </c>
      <c r="H150" s="5"/>
      <c r="I150" s="13" t="s">
        <v>438</v>
      </c>
      <c r="J150" s="6" t="s">
        <v>435</v>
      </c>
      <c r="K150" s="75" t="s">
        <v>455</v>
      </c>
      <c r="L150" s="59">
        <v>57</v>
      </c>
      <c r="M150" s="15">
        <v>82</v>
      </c>
      <c r="N150" s="23">
        <f t="shared" si="25"/>
        <v>0.43859649122807021</v>
      </c>
      <c r="O150" s="7"/>
      <c r="P150" s="7"/>
      <c r="Q150" s="15">
        <v>62</v>
      </c>
      <c r="R150" s="77">
        <v>20</v>
      </c>
      <c r="S150" s="42">
        <v>75.082499299999952</v>
      </c>
      <c r="T150" s="17">
        <v>102.40371262148041</v>
      </c>
      <c r="U150" s="23">
        <f t="shared" si="26"/>
        <v>0.36388257684811087</v>
      </c>
      <c r="V150" s="17">
        <v>76.158978199999979</v>
      </c>
      <c r="W150" s="43">
        <v>7.591440200000001</v>
      </c>
      <c r="X150" s="42">
        <f t="shared" si="23"/>
        <v>0.10976973581871337</v>
      </c>
      <c r="Y150" s="17">
        <f t="shared" si="24"/>
        <v>0.10406881363971586</v>
      </c>
      <c r="Z150" s="23">
        <f t="shared" si="27"/>
        <v>-5.1935281947044887E-2</v>
      </c>
      <c r="AA150" s="17">
        <f t="shared" si="28"/>
        <v>8.1891374408602127E-2</v>
      </c>
      <c r="AB150" s="43">
        <f t="shared" si="29"/>
        <v>4.2174667777777786E-2</v>
      </c>
      <c r="AC150" s="42">
        <v>163.86749</v>
      </c>
      <c r="AD150" s="17">
        <v>157.9832227</v>
      </c>
      <c r="AE150" s="39">
        <f t="shared" si="30"/>
        <v>-3.5908692444120538E-2</v>
      </c>
      <c r="AF150" s="59">
        <v>20</v>
      </c>
      <c r="AG150" s="8">
        <v>18</v>
      </c>
      <c r="AH150" s="39">
        <f t="shared" si="31"/>
        <v>-9.9999999999999978E-2</v>
      </c>
      <c r="AI150" s="61">
        <v>3</v>
      </c>
      <c r="AJ150" s="17">
        <v>2</v>
      </c>
      <c r="AK150" s="39">
        <f t="shared" si="32"/>
        <v>-0.33333333333333337</v>
      </c>
      <c r="AL150" s="61">
        <v>1.5</v>
      </c>
      <c r="AM150" s="17">
        <v>2</v>
      </c>
      <c r="AN150" s="39">
        <f t="shared" si="33"/>
        <v>0.33333333333333326</v>
      </c>
    </row>
    <row r="151" spans="1:40" x14ac:dyDescent="0.25">
      <c r="A151" s="30" t="s">
        <v>25</v>
      </c>
      <c r="B151" s="3" t="s">
        <v>169</v>
      </c>
      <c r="C151" s="3">
        <v>1011000266</v>
      </c>
      <c r="D151" s="2" t="s">
        <v>25</v>
      </c>
      <c r="E151" s="4"/>
      <c r="F151" s="2" t="s">
        <v>433</v>
      </c>
      <c r="G151" s="5" t="s">
        <v>434</v>
      </c>
      <c r="H151" s="5"/>
      <c r="I151" s="13" t="s">
        <v>438</v>
      </c>
      <c r="J151" s="6" t="s">
        <v>435</v>
      </c>
      <c r="K151" s="75" t="s">
        <v>455</v>
      </c>
      <c r="L151" s="59">
        <v>59</v>
      </c>
      <c r="M151" s="15">
        <v>82</v>
      </c>
      <c r="N151" s="23">
        <f t="shared" si="25"/>
        <v>0.38983050847457634</v>
      </c>
      <c r="O151" s="7"/>
      <c r="P151" s="7"/>
      <c r="Q151" s="15">
        <v>66</v>
      </c>
      <c r="R151" s="77">
        <v>16</v>
      </c>
      <c r="S151" s="42">
        <v>42.058904200000001</v>
      </c>
      <c r="T151" s="17">
        <v>98.089876478242317</v>
      </c>
      <c r="U151" s="23">
        <f t="shared" si="26"/>
        <v>1.3322023800668186</v>
      </c>
      <c r="V151" s="17">
        <v>84.423702799999987</v>
      </c>
      <c r="W151" s="43">
        <v>12.786588199999995</v>
      </c>
      <c r="X151" s="42">
        <f t="shared" si="23"/>
        <v>5.940523192090396E-2</v>
      </c>
      <c r="Y151" s="17">
        <f t="shared" si="24"/>
        <v>9.9684833819351948E-2</v>
      </c>
      <c r="Z151" s="23">
        <f t="shared" si="27"/>
        <v>0.67804805395051582</v>
      </c>
      <c r="AA151" s="17">
        <f t="shared" si="28"/>
        <v>8.5276467474747458E-2</v>
      </c>
      <c r="AB151" s="43">
        <f t="shared" si="29"/>
        <v>8.8795751388888858E-2</v>
      </c>
      <c r="AC151" s="42">
        <v>106.42527999999999</v>
      </c>
      <c r="AD151" s="17">
        <v>106.46078920000001</v>
      </c>
      <c r="AE151" s="39">
        <f t="shared" si="30"/>
        <v>3.3365380856897886E-4</v>
      </c>
      <c r="AF151" s="59">
        <v>9</v>
      </c>
      <c r="AG151" s="8">
        <v>13</v>
      </c>
      <c r="AH151" s="39">
        <f t="shared" si="31"/>
        <v>0.44444444444444442</v>
      </c>
      <c r="AI151" s="61">
        <v>0.8</v>
      </c>
      <c r="AJ151" s="17">
        <v>2</v>
      </c>
      <c r="AK151" s="39">
        <f t="shared" si="32"/>
        <v>1.5</v>
      </c>
      <c r="AL151" s="61">
        <v>1</v>
      </c>
      <c r="AM151" s="17">
        <v>2</v>
      </c>
      <c r="AN151" s="39">
        <f t="shared" si="33"/>
        <v>1</v>
      </c>
    </row>
    <row r="152" spans="1:40" x14ac:dyDescent="0.25">
      <c r="A152" s="30" t="s">
        <v>25</v>
      </c>
      <c r="B152" s="3" t="s">
        <v>170</v>
      </c>
      <c r="C152" s="3">
        <v>1011000434</v>
      </c>
      <c r="D152" s="2" t="s">
        <v>25</v>
      </c>
      <c r="E152" s="4"/>
      <c r="F152" s="2" t="s">
        <v>433</v>
      </c>
      <c r="G152" s="5" t="s">
        <v>434</v>
      </c>
      <c r="H152" s="5"/>
      <c r="I152" s="13" t="s">
        <v>438</v>
      </c>
      <c r="J152" s="6" t="s">
        <v>435</v>
      </c>
      <c r="K152" s="75" t="s">
        <v>455</v>
      </c>
      <c r="L152" s="59">
        <v>126</v>
      </c>
      <c r="M152" s="15">
        <v>165</v>
      </c>
      <c r="N152" s="23">
        <f t="shared" si="25"/>
        <v>0.30952380952380953</v>
      </c>
      <c r="O152" s="7"/>
      <c r="P152" s="7"/>
      <c r="Q152" s="15">
        <v>141</v>
      </c>
      <c r="R152" s="77">
        <v>24</v>
      </c>
      <c r="S152" s="42">
        <v>139.60766969999992</v>
      </c>
      <c r="T152" s="17">
        <v>173.15511675201219</v>
      </c>
      <c r="U152" s="23">
        <f t="shared" si="26"/>
        <v>0.24029802319673199</v>
      </c>
      <c r="V152" s="17">
        <v>126.46135339999998</v>
      </c>
      <c r="W152" s="43">
        <v>10.693480599999999</v>
      </c>
      <c r="X152" s="42">
        <f t="shared" si="23"/>
        <v>9.2333114880952319E-2</v>
      </c>
      <c r="Y152" s="17">
        <f t="shared" si="24"/>
        <v>8.7452079167682925E-2</v>
      </c>
      <c r="Z152" s="23">
        <f t="shared" si="27"/>
        <v>-5.2863327740677368E-2</v>
      </c>
      <c r="AA152" s="17">
        <f t="shared" si="28"/>
        <v>5.9792602080378246E-2</v>
      </c>
      <c r="AB152" s="43">
        <f t="shared" si="29"/>
        <v>4.9506854629629629E-2</v>
      </c>
      <c r="AC152" s="42">
        <v>285.33702000000005</v>
      </c>
      <c r="AD152" s="17">
        <v>243.942362</v>
      </c>
      <c r="AE152" s="39">
        <f t="shared" si="30"/>
        <v>-0.14507286155858801</v>
      </c>
      <c r="AF152" s="59" t="s">
        <v>462</v>
      </c>
      <c r="AG152" s="8" t="s">
        <v>453</v>
      </c>
      <c r="AH152" s="39">
        <f t="shared" si="31"/>
        <v>0</v>
      </c>
      <c r="AI152" s="61">
        <v>5</v>
      </c>
      <c r="AJ152" s="17">
        <v>5</v>
      </c>
      <c r="AK152" s="39">
        <f t="shared" si="32"/>
        <v>0</v>
      </c>
      <c r="AL152" s="61">
        <v>5</v>
      </c>
      <c r="AM152" s="17">
        <v>5</v>
      </c>
      <c r="AN152" s="39">
        <f t="shared" si="33"/>
        <v>0</v>
      </c>
    </row>
    <row r="153" spans="1:40" x14ac:dyDescent="0.25">
      <c r="A153" s="30" t="s">
        <v>25</v>
      </c>
      <c r="B153" s="3" t="s">
        <v>171</v>
      </c>
      <c r="C153" s="3">
        <v>1011000374</v>
      </c>
      <c r="D153" s="2" t="s">
        <v>395</v>
      </c>
      <c r="E153" s="4"/>
      <c r="F153" s="2" t="s">
        <v>433</v>
      </c>
      <c r="G153" s="5" t="s">
        <v>437</v>
      </c>
      <c r="H153" s="5" t="s">
        <v>438</v>
      </c>
      <c r="I153" s="5"/>
      <c r="J153" s="6" t="s">
        <v>435</v>
      </c>
      <c r="K153" s="75" t="s">
        <v>459</v>
      </c>
      <c r="L153" s="59">
        <v>0</v>
      </c>
      <c r="M153" s="15">
        <v>0</v>
      </c>
      <c r="N153" s="23">
        <f t="shared" si="25"/>
        <v>0</v>
      </c>
      <c r="O153" s="7"/>
      <c r="P153" s="7"/>
      <c r="Q153" s="15">
        <v>0</v>
      </c>
      <c r="R153" s="77">
        <v>0</v>
      </c>
      <c r="S153" s="42">
        <v>1.0347339999999998</v>
      </c>
      <c r="T153" s="17">
        <v>2.56271E-2</v>
      </c>
      <c r="U153" s="23">
        <f t="shared" si="26"/>
        <v>-0.97523315170855507</v>
      </c>
      <c r="V153" s="17">
        <v>0</v>
      </c>
      <c r="W153" s="43">
        <v>0</v>
      </c>
      <c r="X153" s="42">
        <f t="shared" si="23"/>
        <v>0</v>
      </c>
      <c r="Y153" s="17">
        <f t="shared" si="24"/>
        <v>0</v>
      </c>
      <c r="Z153" s="23">
        <f t="shared" si="27"/>
        <v>0</v>
      </c>
      <c r="AA153" s="17">
        <f t="shared" si="28"/>
        <v>0</v>
      </c>
      <c r="AB153" s="43">
        <f t="shared" si="29"/>
        <v>0</v>
      </c>
      <c r="AC153" s="42">
        <v>24.213269999999998</v>
      </c>
      <c r="AD153" s="17">
        <v>47.618922199999993</v>
      </c>
      <c r="AE153" s="39">
        <f t="shared" si="30"/>
        <v>0.9666456533958443</v>
      </c>
      <c r="AF153" s="59">
        <v>0</v>
      </c>
      <c r="AG153" s="8">
        <v>0</v>
      </c>
      <c r="AH153" s="39">
        <f t="shared" si="31"/>
        <v>0</v>
      </c>
      <c r="AI153" s="61">
        <v>0</v>
      </c>
      <c r="AJ153" s="17">
        <v>0</v>
      </c>
      <c r="AK153" s="39">
        <f t="shared" si="32"/>
        <v>0</v>
      </c>
      <c r="AL153" s="61">
        <v>0</v>
      </c>
      <c r="AM153" s="17">
        <v>0</v>
      </c>
      <c r="AN153" s="39">
        <f t="shared" si="33"/>
        <v>0</v>
      </c>
    </row>
    <row r="154" spans="1:40" x14ac:dyDescent="0.25">
      <c r="A154" s="30" t="s">
        <v>25</v>
      </c>
      <c r="B154" s="3" t="s">
        <v>172</v>
      </c>
      <c r="C154" s="3">
        <v>1011000186</v>
      </c>
      <c r="D154" s="2" t="s">
        <v>396</v>
      </c>
      <c r="E154" s="4"/>
      <c r="F154" s="2" t="s">
        <v>433</v>
      </c>
      <c r="G154" s="5" t="s">
        <v>437</v>
      </c>
      <c r="H154" s="5" t="s">
        <v>438</v>
      </c>
      <c r="I154" s="5"/>
      <c r="J154" s="6" t="s">
        <v>435</v>
      </c>
      <c r="K154" s="75" t="s">
        <v>459</v>
      </c>
      <c r="L154" s="59">
        <v>0</v>
      </c>
      <c r="M154" s="15">
        <v>0</v>
      </c>
      <c r="N154" s="23">
        <f t="shared" si="25"/>
        <v>0</v>
      </c>
      <c r="O154" s="7"/>
      <c r="P154" s="7"/>
      <c r="Q154" s="15">
        <v>0</v>
      </c>
      <c r="R154" s="77">
        <v>0</v>
      </c>
      <c r="S154" s="42">
        <v>3.7044337999999999</v>
      </c>
      <c r="T154" s="17">
        <v>2.9898399999999999E-2</v>
      </c>
      <c r="U154" s="23">
        <f t="shared" si="26"/>
        <v>-0.99192902299941221</v>
      </c>
      <c r="V154" s="17">
        <v>0</v>
      </c>
      <c r="W154" s="43">
        <v>0</v>
      </c>
      <c r="X154" s="42">
        <f t="shared" si="23"/>
        <v>0</v>
      </c>
      <c r="Y154" s="17">
        <f t="shared" si="24"/>
        <v>0</v>
      </c>
      <c r="Z154" s="23">
        <f t="shared" si="27"/>
        <v>0</v>
      </c>
      <c r="AA154" s="17">
        <f t="shared" si="28"/>
        <v>0</v>
      </c>
      <c r="AB154" s="43">
        <f t="shared" si="29"/>
        <v>0</v>
      </c>
      <c r="AC154" s="42">
        <v>34.978789999999996</v>
      </c>
      <c r="AD154" s="17">
        <v>17.806605699999999</v>
      </c>
      <c r="AE154" s="39">
        <f t="shared" si="30"/>
        <v>-0.49093134153582785</v>
      </c>
      <c r="AF154" s="59">
        <v>0</v>
      </c>
      <c r="AG154" s="8">
        <v>0</v>
      </c>
      <c r="AH154" s="39">
        <f t="shared" si="31"/>
        <v>0</v>
      </c>
      <c r="AI154" s="61">
        <v>0</v>
      </c>
      <c r="AJ154" s="17">
        <v>0</v>
      </c>
      <c r="AK154" s="39">
        <f t="shared" si="32"/>
        <v>0</v>
      </c>
      <c r="AL154" s="61">
        <v>0</v>
      </c>
      <c r="AM154" s="17">
        <v>0</v>
      </c>
      <c r="AN154" s="39">
        <f t="shared" si="33"/>
        <v>0</v>
      </c>
    </row>
    <row r="155" spans="1:40" x14ac:dyDescent="0.25">
      <c r="A155" s="30" t="s">
        <v>25</v>
      </c>
      <c r="B155" s="3" t="s">
        <v>173</v>
      </c>
      <c r="C155" s="3">
        <v>1011000642</v>
      </c>
      <c r="D155" s="2" t="s">
        <v>396</v>
      </c>
      <c r="E155" s="4"/>
      <c r="F155" s="2" t="s">
        <v>433</v>
      </c>
      <c r="G155" s="5" t="s">
        <v>437</v>
      </c>
      <c r="H155" s="5" t="s">
        <v>438</v>
      </c>
      <c r="I155" s="5"/>
      <c r="J155" s="6" t="s">
        <v>435</v>
      </c>
      <c r="K155" s="75" t="s">
        <v>459</v>
      </c>
      <c r="L155" s="59">
        <v>0</v>
      </c>
      <c r="M155" s="15">
        <v>0</v>
      </c>
      <c r="N155" s="23">
        <f t="shared" si="25"/>
        <v>0</v>
      </c>
      <c r="O155" s="7"/>
      <c r="P155" s="7"/>
      <c r="Q155" s="15">
        <v>0</v>
      </c>
      <c r="R155" s="77">
        <v>0</v>
      </c>
      <c r="S155" s="42">
        <v>5.3026324999999987</v>
      </c>
      <c r="T155" s="17">
        <v>0</v>
      </c>
      <c r="U155" s="23">
        <f t="shared" si="26"/>
        <v>-1</v>
      </c>
      <c r="V155" s="17">
        <v>0</v>
      </c>
      <c r="W155" s="43">
        <v>0</v>
      </c>
      <c r="X155" s="42">
        <f t="shared" si="23"/>
        <v>0</v>
      </c>
      <c r="Y155" s="17">
        <f t="shared" si="24"/>
        <v>0</v>
      </c>
      <c r="Z155" s="23">
        <f t="shared" si="27"/>
        <v>0</v>
      </c>
      <c r="AA155" s="17">
        <f t="shared" si="28"/>
        <v>0</v>
      </c>
      <c r="AB155" s="43">
        <f t="shared" si="29"/>
        <v>0</v>
      </c>
      <c r="AC155" s="42">
        <v>86.612179999999981</v>
      </c>
      <c r="AD155" s="17">
        <v>45.478195400000011</v>
      </c>
      <c r="AE155" s="39">
        <f t="shared" si="30"/>
        <v>-0.47492147871119261</v>
      </c>
      <c r="AF155" s="59">
        <v>0</v>
      </c>
      <c r="AG155" s="8">
        <v>0</v>
      </c>
      <c r="AH155" s="39">
        <f t="shared" si="31"/>
        <v>0</v>
      </c>
      <c r="AI155" s="61">
        <v>0</v>
      </c>
      <c r="AJ155" s="17">
        <v>0</v>
      </c>
      <c r="AK155" s="39">
        <f t="shared" si="32"/>
        <v>0</v>
      </c>
      <c r="AL155" s="61">
        <v>0</v>
      </c>
      <c r="AM155" s="17">
        <v>0</v>
      </c>
      <c r="AN155" s="39">
        <f t="shared" si="33"/>
        <v>0</v>
      </c>
    </row>
    <row r="156" spans="1:40" x14ac:dyDescent="0.25">
      <c r="A156" s="30" t="s">
        <v>25</v>
      </c>
      <c r="B156" s="3" t="s">
        <v>174</v>
      </c>
      <c r="C156" s="3">
        <v>1011000635</v>
      </c>
      <c r="D156" s="2" t="s">
        <v>397</v>
      </c>
      <c r="E156" s="4"/>
      <c r="F156" s="2" t="s">
        <v>433</v>
      </c>
      <c r="G156" s="5" t="s">
        <v>434</v>
      </c>
      <c r="H156" s="5"/>
      <c r="I156" s="13" t="s">
        <v>438</v>
      </c>
      <c r="J156" s="6" t="s">
        <v>435</v>
      </c>
      <c r="K156" s="75" t="s">
        <v>456</v>
      </c>
      <c r="L156" s="59">
        <v>41</v>
      </c>
      <c r="M156" s="15">
        <v>60</v>
      </c>
      <c r="N156" s="23">
        <f t="shared" si="25"/>
        <v>0.46341463414634143</v>
      </c>
      <c r="O156" s="7"/>
      <c r="P156" s="7"/>
      <c r="Q156" s="15">
        <v>48</v>
      </c>
      <c r="R156" s="77">
        <v>12</v>
      </c>
      <c r="S156" s="42">
        <v>64.615405899999956</v>
      </c>
      <c r="T156" s="17">
        <v>61.387181640965913</v>
      </c>
      <c r="U156" s="23">
        <f t="shared" si="26"/>
        <v>-4.9960597075411117E-2</v>
      </c>
      <c r="V156" s="17">
        <v>43.571314400000013</v>
      </c>
      <c r="W156" s="43">
        <v>4.5215879999999995</v>
      </c>
      <c r="X156" s="42">
        <f t="shared" si="23"/>
        <v>0.13133212581300804</v>
      </c>
      <c r="Y156" s="17">
        <f t="shared" si="24"/>
        <v>8.525997450134154E-2</v>
      </c>
      <c r="Z156" s="23">
        <f t="shared" si="27"/>
        <v>-0.35080640800153107</v>
      </c>
      <c r="AA156" s="17">
        <f t="shared" si="28"/>
        <v>6.0515714444444466E-2</v>
      </c>
      <c r="AB156" s="43">
        <f t="shared" si="29"/>
        <v>4.1866555555555546E-2</v>
      </c>
      <c r="AC156" s="42">
        <v>79.803169999999994</v>
      </c>
      <c r="AD156" s="17">
        <v>70.6468177</v>
      </c>
      <c r="AE156" s="39">
        <f t="shared" si="30"/>
        <v>-0.11473669905593975</v>
      </c>
      <c r="AF156" s="59">
        <v>11</v>
      </c>
      <c r="AG156" s="8">
        <v>13</v>
      </c>
      <c r="AH156" s="39">
        <f t="shared" si="31"/>
        <v>0.18181818181818188</v>
      </c>
      <c r="AI156" s="61">
        <v>3.5</v>
      </c>
      <c r="AJ156" s="17">
        <v>2.5</v>
      </c>
      <c r="AK156" s="39">
        <f t="shared" si="32"/>
        <v>-0.2857142857142857</v>
      </c>
      <c r="AL156" s="61">
        <v>0.5</v>
      </c>
      <c r="AM156" s="17">
        <v>2</v>
      </c>
      <c r="AN156" s="39">
        <f t="shared" si="33"/>
        <v>3</v>
      </c>
    </row>
    <row r="157" spans="1:40" x14ac:dyDescent="0.25">
      <c r="A157" s="30" t="s">
        <v>25</v>
      </c>
      <c r="B157" s="3" t="s">
        <v>175</v>
      </c>
      <c r="C157" s="3">
        <v>1011000950</v>
      </c>
      <c r="D157" s="2" t="s">
        <v>396</v>
      </c>
      <c r="E157" s="4"/>
      <c r="F157" s="2" t="s">
        <v>433</v>
      </c>
      <c r="G157" s="5" t="s">
        <v>434</v>
      </c>
      <c r="H157" s="5"/>
      <c r="I157" s="13" t="s">
        <v>438</v>
      </c>
      <c r="J157" s="6" t="s">
        <v>435</v>
      </c>
      <c r="K157" s="75" t="s">
        <v>456</v>
      </c>
      <c r="L157" s="59">
        <v>49</v>
      </c>
      <c r="M157" s="15">
        <v>73</v>
      </c>
      <c r="N157" s="23">
        <f t="shared" si="25"/>
        <v>0.48979591836734704</v>
      </c>
      <c r="O157" s="7"/>
      <c r="P157" s="7"/>
      <c r="Q157" s="15">
        <v>53</v>
      </c>
      <c r="R157" s="77">
        <v>20</v>
      </c>
      <c r="S157" s="42">
        <v>98.628001998305024</v>
      </c>
      <c r="T157" s="17">
        <v>97.674396337299385</v>
      </c>
      <c r="U157" s="23">
        <f t="shared" si="26"/>
        <v>-9.6687111335990172E-3</v>
      </c>
      <c r="V157" s="17">
        <v>65.279877400000032</v>
      </c>
      <c r="W157" s="43">
        <v>10.115170999999997</v>
      </c>
      <c r="X157" s="42">
        <f t="shared" si="23"/>
        <v>0.16773469727602897</v>
      </c>
      <c r="Y157" s="17">
        <f t="shared" si="24"/>
        <v>0.11150045243983948</v>
      </c>
      <c r="Z157" s="23">
        <f t="shared" si="27"/>
        <v>-0.33525708007597743</v>
      </c>
      <c r="AA157" s="17">
        <f t="shared" si="28"/>
        <v>8.211305333333338E-2</v>
      </c>
      <c r="AB157" s="43">
        <f t="shared" si="29"/>
        <v>5.6195394444444421E-2</v>
      </c>
      <c r="AC157" s="42">
        <v>61.635440000000003</v>
      </c>
      <c r="AD157" s="17">
        <v>69.856011200000012</v>
      </c>
      <c r="AE157" s="39">
        <f t="shared" si="30"/>
        <v>0.13337409775934117</v>
      </c>
      <c r="AF157" s="59">
        <v>10</v>
      </c>
      <c r="AG157" s="8">
        <v>10</v>
      </c>
      <c r="AH157" s="39">
        <f t="shared" si="31"/>
        <v>0</v>
      </c>
      <c r="AI157" s="61">
        <v>2.5</v>
      </c>
      <c r="AJ157" s="17">
        <v>2</v>
      </c>
      <c r="AK157" s="39">
        <f t="shared" si="32"/>
        <v>-0.19999999999999996</v>
      </c>
      <c r="AL157" s="61">
        <v>1.5</v>
      </c>
      <c r="AM157" s="17">
        <v>1.5</v>
      </c>
      <c r="AN157" s="39">
        <f t="shared" si="33"/>
        <v>0</v>
      </c>
    </row>
    <row r="158" spans="1:40" x14ac:dyDescent="0.25">
      <c r="A158" s="30" t="s">
        <v>25</v>
      </c>
      <c r="B158" s="3" t="s">
        <v>176</v>
      </c>
      <c r="C158" s="3">
        <v>1011000639</v>
      </c>
      <c r="D158" s="2" t="s">
        <v>398</v>
      </c>
      <c r="E158" s="4"/>
      <c r="F158" s="2" t="s">
        <v>433</v>
      </c>
      <c r="G158" s="5" t="s">
        <v>434</v>
      </c>
      <c r="H158" s="5"/>
      <c r="I158" s="13" t="s">
        <v>438</v>
      </c>
      <c r="J158" s="6" t="s">
        <v>435</v>
      </c>
      <c r="K158" s="75" t="s">
        <v>457</v>
      </c>
      <c r="L158" s="59">
        <v>18</v>
      </c>
      <c r="M158" s="15">
        <v>20</v>
      </c>
      <c r="N158" s="23">
        <f t="shared" si="25"/>
        <v>0.11111111111111116</v>
      </c>
      <c r="O158" s="7"/>
      <c r="P158" s="7"/>
      <c r="Q158" s="15">
        <v>19</v>
      </c>
      <c r="R158" s="77">
        <v>1</v>
      </c>
      <c r="S158" s="42">
        <v>19.271153899999998</v>
      </c>
      <c r="T158" s="17">
        <v>21.859104995900807</v>
      </c>
      <c r="U158" s="23">
        <f t="shared" si="26"/>
        <v>0.13429144457721387</v>
      </c>
      <c r="V158" s="17">
        <v>16.260112200000002</v>
      </c>
      <c r="W158" s="43">
        <v>1.9478581999999998</v>
      </c>
      <c r="X158" s="42">
        <f t="shared" si="23"/>
        <v>8.9218305092592584E-2</v>
      </c>
      <c r="Y158" s="17">
        <f t="shared" si="24"/>
        <v>9.1079604149586699E-2</v>
      </c>
      <c r="Z158" s="23">
        <f t="shared" si="27"/>
        <v>2.0862300119492527E-2</v>
      </c>
      <c r="AA158" s="17">
        <f t="shared" si="28"/>
        <v>5.7053025263157905E-2</v>
      </c>
      <c r="AB158" s="43">
        <f t="shared" si="29"/>
        <v>0.21642868888888886</v>
      </c>
      <c r="AC158" s="42">
        <v>19.96669</v>
      </c>
      <c r="AD158" s="17">
        <v>17.610379599999998</v>
      </c>
      <c r="AE158" s="39">
        <f t="shared" si="30"/>
        <v>-0.11801206910108797</v>
      </c>
      <c r="AF158" s="59">
        <v>3</v>
      </c>
      <c r="AG158" s="8">
        <v>10</v>
      </c>
      <c r="AH158" s="39">
        <f t="shared" si="31"/>
        <v>2.3333333333333335</v>
      </c>
      <c r="AI158" s="61">
        <v>2</v>
      </c>
      <c r="AJ158" s="17">
        <v>1.5</v>
      </c>
      <c r="AK158" s="39">
        <f t="shared" si="32"/>
        <v>-0.25</v>
      </c>
      <c r="AL158" s="61">
        <v>0.4</v>
      </c>
      <c r="AM158" s="17">
        <v>1</v>
      </c>
      <c r="AN158" s="39">
        <f t="shared" si="33"/>
        <v>1.5</v>
      </c>
    </row>
    <row r="159" spans="1:40" x14ac:dyDescent="0.25">
      <c r="A159" s="30" t="s">
        <v>25</v>
      </c>
      <c r="B159" s="3" t="s">
        <v>177</v>
      </c>
      <c r="C159" s="3">
        <v>1011000269</v>
      </c>
      <c r="D159" s="2" t="s">
        <v>399</v>
      </c>
      <c r="E159" s="4"/>
      <c r="F159" s="2" t="s">
        <v>433</v>
      </c>
      <c r="G159" s="5" t="s">
        <v>434</v>
      </c>
      <c r="H159" s="5"/>
      <c r="I159" s="13" t="s">
        <v>438</v>
      </c>
      <c r="J159" s="6" t="s">
        <v>435</v>
      </c>
      <c r="K159" s="75" t="s">
        <v>456</v>
      </c>
      <c r="L159" s="59">
        <v>32</v>
      </c>
      <c r="M159" s="15">
        <v>46</v>
      </c>
      <c r="N159" s="23">
        <f t="shared" si="25"/>
        <v>0.4375</v>
      </c>
      <c r="O159" s="7"/>
      <c r="P159" s="7"/>
      <c r="Q159" s="15">
        <v>38</v>
      </c>
      <c r="R159" s="77">
        <v>8</v>
      </c>
      <c r="S159" s="42">
        <v>57.634617699999986</v>
      </c>
      <c r="T159" s="17">
        <v>65.033746831048902</v>
      </c>
      <c r="U159" s="23">
        <f t="shared" si="26"/>
        <v>0.12837994639893169</v>
      </c>
      <c r="V159" s="17">
        <v>45.614677800000003</v>
      </c>
      <c r="W159" s="43">
        <v>4.652444</v>
      </c>
      <c r="X159" s="42">
        <f t="shared" si="23"/>
        <v>0.15009015026041664</v>
      </c>
      <c r="Y159" s="17">
        <f t="shared" si="24"/>
        <v>0.11781475875190019</v>
      </c>
      <c r="Z159" s="23">
        <f t="shared" si="27"/>
        <v>-0.21504003728769971</v>
      </c>
      <c r="AA159" s="17">
        <f t="shared" si="28"/>
        <v>8.0025750526315789E-2</v>
      </c>
      <c r="AB159" s="43">
        <f t="shared" si="29"/>
        <v>6.4617277777777773E-2</v>
      </c>
      <c r="AC159" s="42">
        <v>59.39517</v>
      </c>
      <c r="AD159" s="17">
        <v>60.774217799999995</v>
      </c>
      <c r="AE159" s="39">
        <f t="shared" si="30"/>
        <v>2.321818087228289E-2</v>
      </c>
      <c r="AF159" s="59">
        <v>10</v>
      </c>
      <c r="AG159" s="8">
        <v>12</v>
      </c>
      <c r="AH159" s="39">
        <f t="shared" si="31"/>
        <v>0.19999999999999996</v>
      </c>
      <c r="AI159" s="61">
        <v>2</v>
      </c>
      <c r="AJ159" s="17">
        <v>2.5</v>
      </c>
      <c r="AK159" s="39">
        <f t="shared" si="32"/>
        <v>0.25</v>
      </c>
      <c r="AL159" s="61">
        <v>1</v>
      </c>
      <c r="AM159" s="17">
        <v>2.5</v>
      </c>
      <c r="AN159" s="39">
        <f t="shared" si="33"/>
        <v>1.5</v>
      </c>
    </row>
    <row r="160" spans="1:40" x14ac:dyDescent="0.25">
      <c r="A160" s="30" t="s">
        <v>25</v>
      </c>
      <c r="B160" s="3" t="s">
        <v>178</v>
      </c>
      <c r="C160" s="3">
        <v>1011001104</v>
      </c>
      <c r="D160" s="2" t="s">
        <v>400</v>
      </c>
      <c r="E160" s="4"/>
      <c r="F160" s="2" t="s">
        <v>433</v>
      </c>
      <c r="G160" s="5" t="s">
        <v>437</v>
      </c>
      <c r="H160" s="5" t="s">
        <v>438</v>
      </c>
      <c r="I160" s="5"/>
      <c r="J160" s="6" t="s">
        <v>435</v>
      </c>
      <c r="K160" s="75" t="s">
        <v>459</v>
      </c>
      <c r="L160" s="59">
        <v>0</v>
      </c>
      <c r="M160" s="15">
        <v>0</v>
      </c>
      <c r="N160" s="23">
        <f t="shared" si="25"/>
        <v>0</v>
      </c>
      <c r="O160" s="7"/>
      <c r="P160" s="7"/>
      <c r="Q160" s="15">
        <v>0</v>
      </c>
      <c r="R160" s="77">
        <v>0</v>
      </c>
      <c r="S160" s="42">
        <v>6.061473799999999</v>
      </c>
      <c r="T160" s="17">
        <v>0</v>
      </c>
      <c r="U160" s="23">
        <f t="shared" si="26"/>
        <v>-1</v>
      </c>
      <c r="V160" s="17">
        <v>0</v>
      </c>
      <c r="W160" s="43">
        <v>0</v>
      </c>
      <c r="X160" s="42">
        <f t="shared" si="23"/>
        <v>0</v>
      </c>
      <c r="Y160" s="17">
        <f t="shared" si="24"/>
        <v>0</v>
      </c>
      <c r="Z160" s="23">
        <f t="shared" si="27"/>
        <v>0</v>
      </c>
      <c r="AA160" s="17">
        <f t="shared" si="28"/>
        <v>0</v>
      </c>
      <c r="AB160" s="43">
        <f t="shared" si="29"/>
        <v>0</v>
      </c>
      <c r="AC160" s="42">
        <v>71.093289999999996</v>
      </c>
      <c r="AD160" s="17">
        <v>19.670793800000002</v>
      </c>
      <c r="AE160" s="39">
        <f t="shared" si="30"/>
        <v>-0.72331012110988246</v>
      </c>
      <c r="AF160" s="59">
        <v>0</v>
      </c>
      <c r="AG160" s="8">
        <v>0</v>
      </c>
      <c r="AH160" s="39">
        <f t="shared" si="31"/>
        <v>0</v>
      </c>
      <c r="AI160" s="61">
        <v>0</v>
      </c>
      <c r="AJ160" s="17">
        <v>0</v>
      </c>
      <c r="AK160" s="39">
        <f t="shared" si="32"/>
        <v>0</v>
      </c>
      <c r="AL160" s="61">
        <v>0</v>
      </c>
      <c r="AM160" s="17">
        <v>0</v>
      </c>
      <c r="AN160" s="39">
        <f t="shared" si="33"/>
        <v>0</v>
      </c>
    </row>
    <row r="161" spans="1:40" x14ac:dyDescent="0.25">
      <c r="A161" s="30" t="s">
        <v>25</v>
      </c>
      <c r="B161" s="3" t="s">
        <v>446</v>
      </c>
      <c r="C161" s="3">
        <v>1011001960</v>
      </c>
      <c r="D161" s="2" t="s">
        <v>400</v>
      </c>
      <c r="E161" s="4"/>
      <c r="F161" s="2" t="s">
        <v>433</v>
      </c>
      <c r="G161" s="5" t="s">
        <v>434</v>
      </c>
      <c r="H161" s="5" t="s">
        <v>438</v>
      </c>
      <c r="I161" s="13" t="s">
        <v>438</v>
      </c>
      <c r="J161" s="6" t="s">
        <v>439</v>
      </c>
      <c r="K161" s="75" t="s">
        <v>456</v>
      </c>
      <c r="L161" s="59">
        <v>33</v>
      </c>
      <c r="M161" s="15">
        <v>49</v>
      </c>
      <c r="N161" s="23">
        <f t="shared" si="25"/>
        <v>0.48484848484848486</v>
      </c>
      <c r="O161" s="7"/>
      <c r="P161" s="7"/>
      <c r="Q161" s="15">
        <v>46</v>
      </c>
      <c r="R161" s="77">
        <v>3</v>
      </c>
      <c r="S161" s="42">
        <v>22.268318900000001</v>
      </c>
      <c r="T161" s="17">
        <v>33.417018909832692</v>
      </c>
      <c r="U161" s="23">
        <f t="shared" si="26"/>
        <v>0.50065297070236814</v>
      </c>
      <c r="V161" s="17">
        <v>23.129062000000008</v>
      </c>
      <c r="W161" s="43">
        <v>1.9126368</v>
      </c>
      <c r="X161" s="42">
        <f t="shared" si="23"/>
        <v>5.6233128535353533E-2</v>
      </c>
      <c r="Y161" s="17">
        <f t="shared" si="24"/>
        <v>5.6831664812640632E-2</v>
      </c>
      <c r="Z161" s="23">
        <f t="shared" si="27"/>
        <v>1.0643837411798973E-2</v>
      </c>
      <c r="AA161" s="17">
        <f t="shared" si="28"/>
        <v>3.3520379710144946E-2</v>
      </c>
      <c r="AB161" s="43">
        <f t="shared" si="29"/>
        <v>7.083840000000001E-2</v>
      </c>
      <c r="AC161" s="42">
        <v>0</v>
      </c>
      <c r="AD161" s="17">
        <v>0</v>
      </c>
      <c r="AE161" s="39">
        <f t="shared" si="30"/>
        <v>0</v>
      </c>
      <c r="AF161" s="59">
        <v>0</v>
      </c>
      <c r="AG161" s="8">
        <v>0</v>
      </c>
      <c r="AH161" s="39">
        <f t="shared" si="31"/>
        <v>0</v>
      </c>
      <c r="AI161" s="61">
        <v>0</v>
      </c>
      <c r="AJ161" s="17">
        <v>0</v>
      </c>
      <c r="AK161" s="39">
        <f t="shared" si="32"/>
        <v>0</v>
      </c>
      <c r="AL161" s="61">
        <v>0</v>
      </c>
      <c r="AM161" s="17">
        <v>0</v>
      </c>
      <c r="AN161" s="39">
        <f t="shared" si="33"/>
        <v>0</v>
      </c>
    </row>
    <row r="162" spans="1:40" x14ac:dyDescent="0.25">
      <c r="A162" s="30" t="s">
        <v>25</v>
      </c>
      <c r="B162" s="3" t="s">
        <v>179</v>
      </c>
      <c r="C162" s="3">
        <v>1011000539</v>
      </c>
      <c r="D162" s="2" t="s">
        <v>401</v>
      </c>
      <c r="E162" s="4"/>
      <c r="F162" s="2" t="s">
        <v>433</v>
      </c>
      <c r="G162" s="5" t="s">
        <v>437</v>
      </c>
      <c r="H162" s="5" t="s">
        <v>438</v>
      </c>
      <c r="I162" s="5"/>
      <c r="J162" s="6" t="s">
        <v>435</v>
      </c>
      <c r="K162" s="75" t="s">
        <v>459</v>
      </c>
      <c r="L162" s="59">
        <v>0</v>
      </c>
      <c r="M162" s="15">
        <v>0</v>
      </c>
      <c r="N162" s="23">
        <f t="shared" si="25"/>
        <v>0</v>
      </c>
      <c r="O162" s="7"/>
      <c r="P162" s="7"/>
      <c r="Q162" s="15">
        <v>0</v>
      </c>
      <c r="R162" s="77">
        <v>0</v>
      </c>
      <c r="S162" s="42">
        <v>0.95310309999999954</v>
      </c>
      <c r="T162" s="17">
        <v>0</v>
      </c>
      <c r="U162" s="23">
        <f t="shared" si="26"/>
        <v>-1</v>
      </c>
      <c r="V162" s="17">
        <v>0</v>
      </c>
      <c r="W162" s="43">
        <v>0</v>
      </c>
      <c r="X162" s="42">
        <f t="shared" si="23"/>
        <v>0</v>
      </c>
      <c r="Y162" s="17">
        <f t="shared" si="24"/>
        <v>0</v>
      </c>
      <c r="Z162" s="23">
        <f t="shared" si="27"/>
        <v>0</v>
      </c>
      <c r="AA162" s="17">
        <f t="shared" si="28"/>
        <v>0</v>
      </c>
      <c r="AB162" s="43">
        <f t="shared" si="29"/>
        <v>0</v>
      </c>
      <c r="AC162" s="42">
        <v>62.624960000000016</v>
      </c>
      <c r="AD162" s="17">
        <v>27.261079700000003</v>
      </c>
      <c r="AE162" s="39">
        <f t="shared" si="30"/>
        <v>-0.56469306008339171</v>
      </c>
      <c r="AF162" s="59">
        <v>0</v>
      </c>
      <c r="AG162" s="8">
        <v>0</v>
      </c>
      <c r="AH162" s="39">
        <f t="shared" si="31"/>
        <v>0</v>
      </c>
      <c r="AI162" s="61">
        <v>0</v>
      </c>
      <c r="AJ162" s="17">
        <v>0</v>
      </c>
      <c r="AK162" s="39">
        <f t="shared" si="32"/>
        <v>0</v>
      </c>
      <c r="AL162" s="61">
        <v>0</v>
      </c>
      <c r="AM162" s="17">
        <v>0</v>
      </c>
      <c r="AN162" s="39">
        <f t="shared" si="33"/>
        <v>0</v>
      </c>
    </row>
    <row r="163" spans="1:40" x14ac:dyDescent="0.25">
      <c r="A163" s="30" t="s">
        <v>25</v>
      </c>
      <c r="B163" s="3" t="s">
        <v>180</v>
      </c>
      <c r="C163" s="3">
        <v>1011000920</v>
      </c>
      <c r="D163" s="2" t="s">
        <v>402</v>
      </c>
      <c r="E163" s="4"/>
      <c r="F163" s="2" t="s">
        <v>433</v>
      </c>
      <c r="G163" s="5" t="s">
        <v>434</v>
      </c>
      <c r="H163" s="5"/>
      <c r="I163" s="13" t="s">
        <v>438</v>
      </c>
      <c r="J163" s="6" t="s">
        <v>435</v>
      </c>
      <c r="K163" s="75" t="s">
        <v>456</v>
      </c>
      <c r="L163" s="59">
        <v>67</v>
      </c>
      <c r="M163" s="15">
        <v>96</v>
      </c>
      <c r="N163" s="23">
        <f t="shared" si="25"/>
        <v>0.43283582089552231</v>
      </c>
      <c r="O163" s="7"/>
      <c r="P163" s="7"/>
      <c r="Q163" s="15">
        <v>75</v>
      </c>
      <c r="R163" s="77">
        <v>21</v>
      </c>
      <c r="S163" s="42">
        <v>71.936133799999951</v>
      </c>
      <c r="T163" s="17">
        <v>81.383088553106333</v>
      </c>
      <c r="U163" s="23">
        <f t="shared" si="26"/>
        <v>0.13132419347655278</v>
      </c>
      <c r="V163" s="17">
        <v>59.7594122</v>
      </c>
      <c r="W163" s="43">
        <v>9.5503747999999966</v>
      </c>
      <c r="X163" s="42">
        <f t="shared" si="23"/>
        <v>8.9472803233830778E-2</v>
      </c>
      <c r="Y163" s="17">
        <f t="shared" si="24"/>
        <v>7.0645042146793693E-2</v>
      </c>
      <c r="Z163" s="23">
        <f t="shared" si="27"/>
        <v>-0.21042998996948914</v>
      </c>
      <c r="AA163" s="17">
        <f t="shared" si="28"/>
        <v>5.311947751111111E-2</v>
      </c>
      <c r="AB163" s="43">
        <f t="shared" si="29"/>
        <v>5.053108359788358E-2</v>
      </c>
      <c r="AC163" s="42">
        <v>79.202159999999992</v>
      </c>
      <c r="AD163" s="17">
        <v>82.757107099999999</v>
      </c>
      <c r="AE163" s="39">
        <f t="shared" si="30"/>
        <v>4.4884471585118435E-2</v>
      </c>
      <c r="AF163" s="59">
        <v>17</v>
      </c>
      <c r="AG163" s="8">
        <v>14</v>
      </c>
      <c r="AH163" s="39">
        <f t="shared" si="31"/>
        <v>-0.17647058823529416</v>
      </c>
      <c r="AI163" s="61">
        <v>3</v>
      </c>
      <c r="AJ163" s="17">
        <v>6</v>
      </c>
      <c r="AK163" s="39">
        <f t="shared" si="32"/>
        <v>1</v>
      </c>
      <c r="AL163" s="61">
        <v>0.5</v>
      </c>
      <c r="AM163" s="17">
        <v>1.5</v>
      </c>
      <c r="AN163" s="39">
        <f t="shared" si="33"/>
        <v>2</v>
      </c>
    </row>
    <row r="164" spans="1:40" x14ac:dyDescent="0.25">
      <c r="A164" s="30" t="s">
        <v>25</v>
      </c>
      <c r="B164" s="3" t="s">
        <v>181</v>
      </c>
      <c r="C164" s="3">
        <v>1011000090</v>
      </c>
      <c r="D164" s="2" t="s">
        <v>403</v>
      </c>
      <c r="E164" s="4"/>
      <c r="F164" s="2" t="s">
        <v>433</v>
      </c>
      <c r="G164" s="5" t="s">
        <v>434</v>
      </c>
      <c r="H164" s="5"/>
      <c r="I164" s="13" t="s">
        <v>438</v>
      </c>
      <c r="J164" s="6" t="s">
        <v>435</v>
      </c>
      <c r="K164" s="75" t="s">
        <v>457</v>
      </c>
      <c r="L164" s="59">
        <v>26</v>
      </c>
      <c r="M164" s="15">
        <v>40</v>
      </c>
      <c r="N164" s="23">
        <f t="shared" si="25"/>
        <v>0.53846153846153855</v>
      </c>
      <c r="O164" s="7"/>
      <c r="P164" s="7"/>
      <c r="Q164" s="15">
        <v>29</v>
      </c>
      <c r="R164" s="77">
        <v>11</v>
      </c>
      <c r="S164" s="42">
        <v>27.693083099999992</v>
      </c>
      <c r="T164" s="17">
        <v>40.870806688483988</v>
      </c>
      <c r="U164" s="23">
        <f t="shared" si="26"/>
        <v>0.47584891652905204</v>
      </c>
      <c r="V164" s="17">
        <v>29.642513800000007</v>
      </c>
      <c r="W164" s="43">
        <v>6.4065543999999983</v>
      </c>
      <c r="X164" s="42">
        <f t="shared" si="23"/>
        <v>8.8759881730769208E-2</v>
      </c>
      <c r="Y164" s="17">
        <f t="shared" si="24"/>
        <v>8.5147513934341654E-2</v>
      </c>
      <c r="Z164" s="23">
        <f t="shared" si="27"/>
        <v>-4.0698204256116144E-2</v>
      </c>
      <c r="AA164" s="17">
        <f t="shared" si="28"/>
        <v>6.8143709885057482E-2</v>
      </c>
      <c r="AB164" s="43">
        <f t="shared" si="29"/>
        <v>6.4712670707070694E-2</v>
      </c>
      <c r="AC164" s="42">
        <v>36.167960000000008</v>
      </c>
      <c r="AD164" s="17">
        <v>37.454042100000002</v>
      </c>
      <c r="AE164" s="39">
        <f t="shared" si="30"/>
        <v>3.5558602143996865E-2</v>
      </c>
      <c r="AF164" s="59">
        <v>9</v>
      </c>
      <c r="AG164" s="8">
        <v>12</v>
      </c>
      <c r="AH164" s="39">
        <f t="shared" si="31"/>
        <v>0.33333333333333326</v>
      </c>
      <c r="AI164" s="61">
        <v>0.8</v>
      </c>
      <c r="AJ164" s="17">
        <v>1</v>
      </c>
      <c r="AK164" s="39">
        <f t="shared" si="32"/>
        <v>0.25</v>
      </c>
      <c r="AL164" s="61">
        <v>0.4</v>
      </c>
      <c r="AM164" s="17">
        <v>1.5</v>
      </c>
      <c r="AN164" s="39">
        <f t="shared" si="33"/>
        <v>2.75</v>
      </c>
    </row>
    <row r="165" spans="1:40" x14ac:dyDescent="0.25">
      <c r="A165" s="30" t="s">
        <v>25</v>
      </c>
      <c r="B165" s="3" t="s">
        <v>182</v>
      </c>
      <c r="C165" s="3">
        <v>1011000723</v>
      </c>
      <c r="D165" s="2" t="s">
        <v>404</v>
      </c>
      <c r="E165" s="4"/>
      <c r="F165" s="2" t="s">
        <v>433</v>
      </c>
      <c r="G165" s="5" t="s">
        <v>437</v>
      </c>
      <c r="H165" s="5" t="s">
        <v>438</v>
      </c>
      <c r="I165" s="5"/>
      <c r="J165" s="6" t="s">
        <v>435</v>
      </c>
      <c r="K165" s="75" t="s">
        <v>459</v>
      </c>
      <c r="L165" s="59">
        <v>0</v>
      </c>
      <c r="M165" s="15">
        <v>0</v>
      </c>
      <c r="N165" s="23">
        <f t="shared" si="25"/>
        <v>0</v>
      </c>
      <c r="O165" s="7"/>
      <c r="P165" s="7"/>
      <c r="Q165" s="15">
        <v>0</v>
      </c>
      <c r="R165" s="77">
        <v>0</v>
      </c>
      <c r="S165" s="42">
        <v>6.7303699999999994E-2</v>
      </c>
      <c r="T165" s="17">
        <v>0</v>
      </c>
      <c r="U165" s="23">
        <f t="shared" si="26"/>
        <v>-1</v>
      </c>
      <c r="V165" s="17">
        <v>0</v>
      </c>
      <c r="W165" s="43">
        <v>0</v>
      </c>
      <c r="X165" s="42">
        <f t="shared" si="23"/>
        <v>0</v>
      </c>
      <c r="Y165" s="17">
        <f t="shared" si="24"/>
        <v>0</v>
      </c>
      <c r="Z165" s="23">
        <f t="shared" si="27"/>
        <v>0</v>
      </c>
      <c r="AA165" s="17">
        <f t="shared" si="28"/>
        <v>0</v>
      </c>
      <c r="AB165" s="43">
        <f t="shared" si="29"/>
        <v>0</v>
      </c>
      <c r="AC165" s="42">
        <v>31.261060000000001</v>
      </c>
      <c r="AD165" s="17">
        <v>5.9317987999999993</v>
      </c>
      <c r="AE165" s="39">
        <f t="shared" si="30"/>
        <v>-0.81024959486338599</v>
      </c>
      <c r="AF165" s="59">
        <v>0</v>
      </c>
      <c r="AG165" s="8">
        <v>0</v>
      </c>
      <c r="AH165" s="39">
        <f t="shared" si="31"/>
        <v>0</v>
      </c>
      <c r="AI165" s="61">
        <v>0</v>
      </c>
      <c r="AJ165" s="17">
        <v>0</v>
      </c>
      <c r="AK165" s="39">
        <f t="shared" si="32"/>
        <v>0</v>
      </c>
      <c r="AL165" s="61">
        <v>0</v>
      </c>
      <c r="AM165" s="17">
        <v>0</v>
      </c>
      <c r="AN165" s="39">
        <f t="shared" si="33"/>
        <v>0</v>
      </c>
    </row>
    <row r="166" spans="1:40" x14ac:dyDescent="0.25">
      <c r="A166" s="30" t="s">
        <v>25</v>
      </c>
      <c r="B166" s="3" t="s">
        <v>183</v>
      </c>
      <c r="C166" s="3">
        <v>1011001240</v>
      </c>
      <c r="D166" s="2" t="s">
        <v>405</v>
      </c>
      <c r="E166" s="4"/>
      <c r="F166" s="2" t="s">
        <v>433</v>
      </c>
      <c r="G166" s="5" t="s">
        <v>434</v>
      </c>
      <c r="H166" s="5"/>
      <c r="I166" s="13" t="s">
        <v>438</v>
      </c>
      <c r="J166" s="6" t="s">
        <v>435</v>
      </c>
      <c r="K166" s="75" t="s">
        <v>456</v>
      </c>
      <c r="L166" s="59">
        <v>0</v>
      </c>
      <c r="M166" s="15">
        <v>40</v>
      </c>
      <c r="N166" s="23">
        <f t="shared" si="25"/>
        <v>0</v>
      </c>
      <c r="O166" s="7"/>
      <c r="P166" s="7"/>
      <c r="Q166" s="15">
        <v>19</v>
      </c>
      <c r="R166" s="77">
        <v>21</v>
      </c>
      <c r="S166" s="42">
        <v>2.0346525999999994</v>
      </c>
      <c r="T166" s="17">
        <v>16.737776228813491</v>
      </c>
      <c r="U166" s="23">
        <f t="shared" si="26"/>
        <v>7.2263558058085664</v>
      </c>
      <c r="V166" s="17">
        <v>8.8922571999999995</v>
      </c>
      <c r="W166" s="43">
        <v>8.8304935999999969</v>
      </c>
      <c r="X166" s="42">
        <f t="shared" si="23"/>
        <v>0</v>
      </c>
      <c r="Y166" s="17">
        <f t="shared" si="24"/>
        <v>3.487036714336144E-2</v>
      </c>
      <c r="Z166" s="23">
        <f t="shared" si="27"/>
        <v>0</v>
      </c>
      <c r="AA166" s="17">
        <f t="shared" si="28"/>
        <v>3.1200902456140347E-2</v>
      </c>
      <c r="AB166" s="43">
        <f t="shared" si="29"/>
        <v>4.6722188359788343E-2</v>
      </c>
      <c r="AC166" s="42">
        <v>4.92</v>
      </c>
      <c r="AD166" s="17">
        <v>15.786954700000003</v>
      </c>
      <c r="AE166" s="39">
        <f t="shared" si="30"/>
        <v>2.2087306300813014</v>
      </c>
      <c r="AF166" s="59">
        <v>8</v>
      </c>
      <c r="AG166" s="8">
        <v>10</v>
      </c>
      <c r="AH166" s="39">
        <f t="shared" si="31"/>
        <v>0.25</v>
      </c>
      <c r="AI166" s="61">
        <v>0.6</v>
      </c>
      <c r="AJ166" s="17">
        <v>3</v>
      </c>
      <c r="AK166" s="39">
        <f t="shared" si="32"/>
        <v>4</v>
      </c>
      <c r="AL166" s="61">
        <v>0.75</v>
      </c>
      <c r="AM166" s="17">
        <v>1.5</v>
      </c>
      <c r="AN166" s="39">
        <f t="shared" si="33"/>
        <v>1</v>
      </c>
    </row>
    <row r="167" spans="1:40" x14ac:dyDescent="0.25">
      <c r="A167" s="30" t="s">
        <v>25</v>
      </c>
      <c r="B167" s="3" t="s">
        <v>184</v>
      </c>
      <c r="C167" s="3">
        <v>1011001471</v>
      </c>
      <c r="D167" s="2" t="s">
        <v>406</v>
      </c>
      <c r="E167" s="4"/>
      <c r="F167" s="2" t="s">
        <v>433</v>
      </c>
      <c r="G167" s="5" t="s">
        <v>434</v>
      </c>
      <c r="H167" s="5"/>
      <c r="I167" s="13" t="s">
        <v>438</v>
      </c>
      <c r="J167" s="6" t="s">
        <v>435</v>
      </c>
      <c r="K167" s="75" t="s">
        <v>455</v>
      </c>
      <c r="L167" s="59">
        <v>34</v>
      </c>
      <c r="M167" s="15">
        <v>43</v>
      </c>
      <c r="N167" s="23">
        <f t="shared" si="25"/>
        <v>0.26470588235294112</v>
      </c>
      <c r="O167" s="7"/>
      <c r="P167" s="7"/>
      <c r="Q167" s="15">
        <v>37</v>
      </c>
      <c r="R167" s="77">
        <v>6</v>
      </c>
      <c r="S167" s="42">
        <v>21.927046399999988</v>
      </c>
      <c r="T167" s="17">
        <v>42.156717209989161</v>
      </c>
      <c r="U167" s="23">
        <f t="shared" si="26"/>
        <v>0.92258986645776342</v>
      </c>
      <c r="V167" s="17">
        <v>32.405063800000001</v>
      </c>
      <c r="W167" s="43">
        <v>3.3819179999999998</v>
      </c>
      <c r="X167" s="42">
        <f t="shared" si="23"/>
        <v>5.3742760784313698E-2</v>
      </c>
      <c r="Y167" s="17">
        <f t="shared" si="24"/>
        <v>8.1699064360444107E-2</v>
      </c>
      <c r="Z167" s="23">
        <f t="shared" si="27"/>
        <v>0.5201873362689291</v>
      </c>
      <c r="AA167" s="17">
        <f t="shared" si="28"/>
        <v>5.8387502342342343E-2</v>
      </c>
      <c r="AB167" s="43">
        <f t="shared" si="29"/>
        <v>6.2628111111111107E-2</v>
      </c>
      <c r="AC167" s="42">
        <v>54.024461500000001</v>
      </c>
      <c r="AD167" s="17">
        <v>44.387205499999993</v>
      </c>
      <c r="AE167" s="39">
        <f t="shared" si="30"/>
        <v>-0.17838689609150493</v>
      </c>
      <c r="AF167" s="59">
        <v>9</v>
      </c>
      <c r="AG167" s="8">
        <v>14</v>
      </c>
      <c r="AH167" s="39">
        <f t="shared" si="31"/>
        <v>0.55555555555555558</v>
      </c>
      <c r="AI167" s="61">
        <v>3</v>
      </c>
      <c r="AJ167" s="17">
        <v>2</v>
      </c>
      <c r="AK167" s="39">
        <f t="shared" si="32"/>
        <v>-0.33333333333333337</v>
      </c>
      <c r="AL167" s="61">
        <v>0.5</v>
      </c>
      <c r="AM167" s="17">
        <v>1</v>
      </c>
      <c r="AN167" s="39">
        <f t="shared" si="33"/>
        <v>1</v>
      </c>
    </row>
    <row r="168" spans="1:40" x14ac:dyDescent="0.25">
      <c r="A168" s="30" t="s">
        <v>25</v>
      </c>
      <c r="B168" s="3" t="s">
        <v>185</v>
      </c>
      <c r="C168" s="3">
        <v>1011000450</v>
      </c>
      <c r="D168" s="2" t="s">
        <v>407</v>
      </c>
      <c r="E168" s="4"/>
      <c r="F168" s="2" t="s">
        <v>433</v>
      </c>
      <c r="G168" s="5" t="s">
        <v>437</v>
      </c>
      <c r="H168" s="5"/>
      <c r="I168" s="5"/>
      <c r="J168" s="6" t="s">
        <v>435</v>
      </c>
      <c r="K168" s="75" t="s">
        <v>459</v>
      </c>
      <c r="L168" s="59">
        <v>0</v>
      </c>
      <c r="M168" s="15">
        <v>0</v>
      </c>
      <c r="N168" s="23">
        <f t="shared" si="25"/>
        <v>0</v>
      </c>
      <c r="O168" s="7"/>
      <c r="P168" s="7"/>
      <c r="Q168" s="15">
        <v>0</v>
      </c>
      <c r="R168" s="77">
        <v>0</v>
      </c>
      <c r="S168" s="42">
        <v>2.1193830999999999</v>
      </c>
      <c r="T168" s="17">
        <v>0.48018899999999992</v>
      </c>
      <c r="U168" s="23">
        <f t="shared" si="26"/>
        <v>-0.77342982493349122</v>
      </c>
      <c r="V168" s="17">
        <v>0</v>
      </c>
      <c r="W168" s="43">
        <v>0</v>
      </c>
      <c r="X168" s="42">
        <f t="shared" si="23"/>
        <v>0</v>
      </c>
      <c r="Y168" s="17">
        <f t="shared" si="24"/>
        <v>0</v>
      </c>
      <c r="Z168" s="23">
        <f t="shared" si="27"/>
        <v>0</v>
      </c>
      <c r="AA168" s="17">
        <f t="shared" si="28"/>
        <v>0</v>
      </c>
      <c r="AB168" s="43">
        <f t="shared" si="29"/>
        <v>0</v>
      </c>
      <c r="AC168" s="42">
        <v>14.692489999999999</v>
      </c>
      <c r="AD168" s="17">
        <v>16.874856999999999</v>
      </c>
      <c r="AE168" s="39">
        <f t="shared" si="30"/>
        <v>0.14853622496935515</v>
      </c>
      <c r="AF168" s="59">
        <v>0</v>
      </c>
      <c r="AG168" s="8">
        <v>0</v>
      </c>
      <c r="AH168" s="39">
        <f t="shared" si="31"/>
        <v>0</v>
      </c>
      <c r="AI168" s="61">
        <v>0</v>
      </c>
      <c r="AJ168" s="17">
        <v>0</v>
      </c>
      <c r="AK168" s="39">
        <f t="shared" si="32"/>
        <v>0</v>
      </c>
      <c r="AL168" s="61">
        <v>0</v>
      </c>
      <c r="AM168" s="17">
        <v>0</v>
      </c>
      <c r="AN168" s="39">
        <f t="shared" si="33"/>
        <v>0</v>
      </c>
    </row>
    <row r="169" spans="1:40" x14ac:dyDescent="0.25">
      <c r="A169" s="30" t="s">
        <v>25</v>
      </c>
      <c r="B169" s="3" t="s">
        <v>186</v>
      </c>
      <c r="C169" s="3">
        <v>1011001130</v>
      </c>
      <c r="D169" s="2" t="s">
        <v>407</v>
      </c>
      <c r="E169" s="4"/>
      <c r="F169" s="2" t="s">
        <v>433</v>
      </c>
      <c r="G169" s="5" t="s">
        <v>434</v>
      </c>
      <c r="H169" s="5"/>
      <c r="I169" s="13" t="s">
        <v>438</v>
      </c>
      <c r="J169" s="6" t="s">
        <v>435</v>
      </c>
      <c r="K169" s="75" t="s">
        <v>455</v>
      </c>
      <c r="L169" s="59">
        <v>85</v>
      </c>
      <c r="M169" s="15">
        <v>103</v>
      </c>
      <c r="N169" s="23">
        <f t="shared" si="25"/>
        <v>0.21176470588235285</v>
      </c>
      <c r="O169" s="7"/>
      <c r="P169" s="7"/>
      <c r="Q169" s="15">
        <v>92</v>
      </c>
      <c r="R169" s="77">
        <v>11</v>
      </c>
      <c r="S169" s="42">
        <v>96.08103589999989</v>
      </c>
      <c r="T169" s="17">
        <v>115.99407973543609</v>
      </c>
      <c r="U169" s="23">
        <f t="shared" si="26"/>
        <v>0.20725259307322075</v>
      </c>
      <c r="V169" s="17">
        <v>81.896725599999982</v>
      </c>
      <c r="W169" s="43">
        <v>8.0447050000000004</v>
      </c>
      <c r="X169" s="42">
        <f t="shared" si="23"/>
        <v>9.4197094019607741E-2</v>
      </c>
      <c r="Y169" s="17">
        <f t="shared" si="24"/>
        <v>9.3846342828022733E-2</v>
      </c>
      <c r="Z169" s="23">
        <f t="shared" si="27"/>
        <v>-3.7235882405458609E-3</v>
      </c>
      <c r="AA169" s="17">
        <f t="shared" si="28"/>
        <v>5.9345453333333319E-2</v>
      </c>
      <c r="AB169" s="43">
        <f t="shared" si="29"/>
        <v>8.1259646464646465E-2</v>
      </c>
      <c r="AC169" s="42">
        <v>126.04628</v>
      </c>
      <c r="AD169" s="17">
        <v>117.30843400000001</v>
      </c>
      <c r="AE169" s="39">
        <f t="shared" si="30"/>
        <v>-6.9322521854671137E-2</v>
      </c>
      <c r="AF169" s="59">
        <v>17</v>
      </c>
      <c r="AG169" s="8">
        <v>16</v>
      </c>
      <c r="AH169" s="39">
        <f t="shared" si="31"/>
        <v>-5.8823529411764719E-2</v>
      </c>
      <c r="AI169" s="61">
        <v>3</v>
      </c>
      <c r="AJ169" s="17">
        <v>7</v>
      </c>
      <c r="AK169" s="39">
        <f t="shared" si="32"/>
        <v>1.3333333333333335</v>
      </c>
      <c r="AL169" s="61">
        <v>1</v>
      </c>
      <c r="AM169" s="17">
        <v>1.5</v>
      </c>
      <c r="AN169" s="39">
        <f t="shared" si="33"/>
        <v>0.5</v>
      </c>
    </row>
    <row r="170" spans="1:40" x14ac:dyDescent="0.25">
      <c r="A170" s="30" t="s">
        <v>25</v>
      </c>
      <c r="B170" s="3" t="s">
        <v>187</v>
      </c>
      <c r="C170" s="3">
        <v>1011001033</v>
      </c>
      <c r="D170" s="2" t="s">
        <v>408</v>
      </c>
      <c r="E170" s="4"/>
      <c r="F170" s="2" t="s">
        <v>433</v>
      </c>
      <c r="G170" s="5" t="s">
        <v>434</v>
      </c>
      <c r="H170" s="5"/>
      <c r="I170" s="13" t="s">
        <v>438</v>
      </c>
      <c r="J170" s="6" t="s">
        <v>435</v>
      </c>
      <c r="K170" s="75" t="s">
        <v>455</v>
      </c>
      <c r="L170" s="59">
        <v>101</v>
      </c>
      <c r="M170" s="15">
        <v>160</v>
      </c>
      <c r="N170" s="23">
        <f t="shared" si="25"/>
        <v>0.58415841584158423</v>
      </c>
      <c r="O170" s="7"/>
      <c r="P170" s="7"/>
      <c r="Q170" s="15">
        <v>133</v>
      </c>
      <c r="R170" s="77">
        <v>27</v>
      </c>
      <c r="S170" s="42">
        <v>111.93151079999997</v>
      </c>
      <c r="T170" s="17">
        <v>131.31098214621881</v>
      </c>
      <c r="U170" s="23">
        <f t="shared" si="26"/>
        <v>0.17313686921323002</v>
      </c>
      <c r="V170" s="17">
        <v>90.507306600000021</v>
      </c>
      <c r="W170" s="43">
        <v>14.892225599999996</v>
      </c>
      <c r="X170" s="42">
        <f t="shared" si="23"/>
        <v>9.2352731683168279E-2</v>
      </c>
      <c r="Y170" s="17">
        <f t="shared" si="24"/>
        <v>6.8391136534488958E-2</v>
      </c>
      <c r="Z170" s="23">
        <f t="shared" si="27"/>
        <v>-0.25945735130914849</v>
      </c>
      <c r="AA170" s="17">
        <f t="shared" si="28"/>
        <v>4.5367070977443621E-2</v>
      </c>
      <c r="AB170" s="43">
        <f t="shared" si="29"/>
        <v>6.128487901234566E-2</v>
      </c>
      <c r="AC170" s="42">
        <v>107.67872000000001</v>
      </c>
      <c r="AD170" s="17">
        <v>133.85678650000003</v>
      </c>
      <c r="AE170" s="39">
        <f t="shared" si="30"/>
        <v>0.24311271995060868</v>
      </c>
      <c r="AF170" s="59">
        <v>15</v>
      </c>
      <c r="AG170" s="8">
        <v>12</v>
      </c>
      <c r="AH170" s="39">
        <f t="shared" si="31"/>
        <v>-0.19999999999999996</v>
      </c>
      <c r="AI170" s="61">
        <v>6.5</v>
      </c>
      <c r="AJ170" s="17">
        <v>3.5</v>
      </c>
      <c r="AK170" s="39">
        <f t="shared" si="32"/>
        <v>-0.46153846153846156</v>
      </c>
      <c r="AL170" s="61">
        <v>1</v>
      </c>
      <c r="AM170" s="17">
        <v>1.25</v>
      </c>
      <c r="AN170" s="39">
        <f t="shared" si="33"/>
        <v>0.25</v>
      </c>
    </row>
    <row r="171" spans="1:40" x14ac:dyDescent="0.25">
      <c r="A171" s="30" t="s">
        <v>25</v>
      </c>
      <c r="B171" s="3" t="s">
        <v>188</v>
      </c>
      <c r="C171" s="3">
        <v>1011000344</v>
      </c>
      <c r="D171" s="2" t="s">
        <v>408</v>
      </c>
      <c r="E171" s="4"/>
      <c r="F171" s="2" t="s">
        <v>433</v>
      </c>
      <c r="G171" s="5" t="s">
        <v>437</v>
      </c>
      <c r="H171" s="5" t="s">
        <v>438</v>
      </c>
      <c r="I171" s="5"/>
      <c r="J171" s="6" t="s">
        <v>435</v>
      </c>
      <c r="K171" s="75" t="s">
        <v>459</v>
      </c>
      <c r="L171" s="59">
        <v>0</v>
      </c>
      <c r="M171" s="15">
        <v>0</v>
      </c>
      <c r="N171" s="23">
        <f t="shared" si="25"/>
        <v>0</v>
      </c>
      <c r="O171" s="7"/>
      <c r="P171" s="7"/>
      <c r="Q171" s="15">
        <v>0</v>
      </c>
      <c r="R171" s="77">
        <v>0</v>
      </c>
      <c r="S171" s="42">
        <v>0</v>
      </c>
      <c r="T171" s="17">
        <v>0</v>
      </c>
      <c r="U171" s="23">
        <f t="shared" si="26"/>
        <v>0</v>
      </c>
      <c r="V171" s="17">
        <v>0</v>
      </c>
      <c r="W171" s="43">
        <v>0</v>
      </c>
      <c r="X171" s="42">
        <f t="shared" si="23"/>
        <v>0</v>
      </c>
      <c r="Y171" s="17">
        <f t="shared" si="24"/>
        <v>0</v>
      </c>
      <c r="Z171" s="23">
        <f t="shared" si="27"/>
        <v>0</v>
      </c>
      <c r="AA171" s="17">
        <f t="shared" si="28"/>
        <v>0</v>
      </c>
      <c r="AB171" s="43">
        <f t="shared" si="29"/>
        <v>0</v>
      </c>
      <c r="AC171" s="42">
        <v>9.8427399999999992</v>
      </c>
      <c r="AD171" s="17">
        <v>2.5571433000000003</v>
      </c>
      <c r="AE171" s="39">
        <f t="shared" si="30"/>
        <v>-0.74020005608194461</v>
      </c>
      <c r="AF171" s="59">
        <v>0</v>
      </c>
      <c r="AG171" s="8">
        <v>0</v>
      </c>
      <c r="AH171" s="39">
        <f t="shared" si="31"/>
        <v>0</v>
      </c>
      <c r="AI171" s="61">
        <v>0</v>
      </c>
      <c r="AJ171" s="17">
        <v>0</v>
      </c>
      <c r="AK171" s="39">
        <f t="shared" si="32"/>
        <v>0</v>
      </c>
      <c r="AL171" s="61">
        <v>0</v>
      </c>
      <c r="AM171" s="17">
        <v>0</v>
      </c>
      <c r="AN171" s="39">
        <f t="shared" si="33"/>
        <v>0</v>
      </c>
    </row>
    <row r="172" spans="1:40" x14ac:dyDescent="0.25">
      <c r="A172" s="30" t="s">
        <v>25</v>
      </c>
      <c r="B172" s="3" t="s">
        <v>189</v>
      </c>
      <c r="C172" s="3">
        <v>1011001712</v>
      </c>
      <c r="D172" s="2" t="s">
        <v>409</v>
      </c>
      <c r="E172" s="4"/>
      <c r="F172" s="2" t="s">
        <v>433</v>
      </c>
      <c r="G172" s="5" t="s">
        <v>434</v>
      </c>
      <c r="H172" s="5"/>
      <c r="I172" s="13" t="s">
        <v>438</v>
      </c>
      <c r="J172" s="6" t="s">
        <v>435</v>
      </c>
      <c r="K172" s="75" t="s">
        <v>456</v>
      </c>
      <c r="L172" s="59">
        <v>60</v>
      </c>
      <c r="M172" s="15">
        <v>93</v>
      </c>
      <c r="N172" s="23">
        <f t="shared" si="25"/>
        <v>0.55000000000000004</v>
      </c>
      <c r="O172" s="7"/>
      <c r="P172" s="7"/>
      <c r="Q172" s="15">
        <v>66</v>
      </c>
      <c r="R172" s="77">
        <v>27</v>
      </c>
      <c r="S172" s="42">
        <v>79.195398232203388</v>
      </c>
      <c r="T172" s="17">
        <v>98.956497512428655</v>
      </c>
      <c r="U172" s="23">
        <f t="shared" si="26"/>
        <v>0.24952332738178939</v>
      </c>
      <c r="V172" s="17">
        <v>66.811555799999994</v>
      </c>
      <c r="W172" s="43">
        <v>18.123831200000001</v>
      </c>
      <c r="X172" s="42">
        <f t="shared" si="23"/>
        <v>0.10999360865583803</v>
      </c>
      <c r="Y172" s="17">
        <f t="shared" si="24"/>
        <v>8.8670696695724596E-2</v>
      </c>
      <c r="Z172" s="23">
        <f t="shared" si="27"/>
        <v>-0.19385591781820044</v>
      </c>
      <c r="AA172" s="17">
        <f t="shared" si="28"/>
        <v>6.7486419999999991E-2</v>
      </c>
      <c r="AB172" s="43">
        <f t="shared" si="29"/>
        <v>7.4583667489711944E-2</v>
      </c>
      <c r="AC172" s="42">
        <v>85.240449999999981</v>
      </c>
      <c r="AD172" s="17">
        <v>34.6015716</v>
      </c>
      <c r="AE172" s="39">
        <f t="shared" si="30"/>
        <v>-0.59407098859754948</v>
      </c>
      <c r="AF172" s="59">
        <v>13</v>
      </c>
      <c r="AG172" s="8">
        <v>10</v>
      </c>
      <c r="AH172" s="39">
        <f t="shared" si="31"/>
        <v>-0.23076923076923073</v>
      </c>
      <c r="AI172" s="61">
        <v>4</v>
      </c>
      <c r="AJ172" s="17">
        <v>1</v>
      </c>
      <c r="AK172" s="39">
        <f t="shared" si="32"/>
        <v>-0.75</v>
      </c>
      <c r="AL172" s="61">
        <v>1</v>
      </c>
      <c r="AM172" s="17">
        <v>1.25</v>
      </c>
      <c r="AN172" s="39">
        <f t="shared" si="33"/>
        <v>0.25</v>
      </c>
    </row>
    <row r="173" spans="1:40" x14ac:dyDescent="0.25">
      <c r="A173" s="30" t="s">
        <v>25</v>
      </c>
      <c r="B173" s="3" t="s">
        <v>190</v>
      </c>
      <c r="C173" s="3">
        <v>1011000284</v>
      </c>
      <c r="D173" s="2" t="s">
        <v>408</v>
      </c>
      <c r="E173" s="4"/>
      <c r="F173" s="2" t="s">
        <v>433</v>
      </c>
      <c r="G173" s="5" t="s">
        <v>437</v>
      </c>
      <c r="H173" s="5" t="s">
        <v>438</v>
      </c>
      <c r="I173" s="5"/>
      <c r="J173" s="6" t="s">
        <v>435</v>
      </c>
      <c r="K173" s="75" t="s">
        <v>459</v>
      </c>
      <c r="L173" s="59">
        <v>0</v>
      </c>
      <c r="M173" s="15">
        <v>0</v>
      </c>
      <c r="N173" s="23">
        <f t="shared" si="25"/>
        <v>0</v>
      </c>
      <c r="O173" s="7"/>
      <c r="P173" s="7"/>
      <c r="Q173" s="15">
        <v>0</v>
      </c>
      <c r="R173" s="77">
        <v>0</v>
      </c>
      <c r="S173" s="42">
        <v>8.3820672999999957</v>
      </c>
      <c r="T173" s="17">
        <v>0.6802398999999999</v>
      </c>
      <c r="U173" s="23">
        <f t="shared" si="26"/>
        <v>-0.91884580788321757</v>
      </c>
      <c r="V173" s="17">
        <v>0</v>
      </c>
      <c r="W173" s="43">
        <v>0</v>
      </c>
      <c r="X173" s="42">
        <f t="shared" si="23"/>
        <v>0</v>
      </c>
      <c r="Y173" s="17">
        <f t="shared" si="24"/>
        <v>0</v>
      </c>
      <c r="Z173" s="23">
        <f t="shared" si="27"/>
        <v>0</v>
      </c>
      <c r="AA173" s="17">
        <f t="shared" si="28"/>
        <v>0</v>
      </c>
      <c r="AB173" s="43">
        <f t="shared" si="29"/>
        <v>0</v>
      </c>
      <c r="AC173" s="42">
        <v>121.94645999999999</v>
      </c>
      <c r="AD173" s="17">
        <v>59.206973799999993</v>
      </c>
      <c r="AE173" s="39">
        <f t="shared" si="30"/>
        <v>-0.51448386611632679</v>
      </c>
      <c r="AF173" s="59">
        <v>0</v>
      </c>
      <c r="AG173" s="8">
        <v>0</v>
      </c>
      <c r="AH173" s="39">
        <f t="shared" si="31"/>
        <v>0</v>
      </c>
      <c r="AI173" s="61">
        <v>0</v>
      </c>
      <c r="AJ173" s="17">
        <v>0</v>
      </c>
      <c r="AK173" s="39">
        <f t="shared" si="32"/>
        <v>0</v>
      </c>
      <c r="AL173" s="61">
        <v>0</v>
      </c>
      <c r="AM173" s="17">
        <v>0</v>
      </c>
      <c r="AN173" s="39">
        <f t="shared" si="33"/>
        <v>0</v>
      </c>
    </row>
    <row r="174" spans="1:40" x14ac:dyDescent="0.25">
      <c r="A174" s="30" t="s">
        <v>25</v>
      </c>
      <c r="B174" s="3" t="s">
        <v>191</v>
      </c>
      <c r="C174" s="3">
        <v>1011000175</v>
      </c>
      <c r="D174" s="2" t="s">
        <v>410</v>
      </c>
      <c r="E174" s="4"/>
      <c r="F174" s="2" t="s">
        <v>433</v>
      </c>
      <c r="G174" s="5" t="s">
        <v>434</v>
      </c>
      <c r="H174" s="5"/>
      <c r="I174" s="13" t="s">
        <v>438</v>
      </c>
      <c r="J174" s="6" t="s">
        <v>435</v>
      </c>
      <c r="K174" s="75" t="s">
        <v>455</v>
      </c>
      <c r="L174" s="59">
        <v>55</v>
      </c>
      <c r="M174" s="15">
        <v>79</v>
      </c>
      <c r="N174" s="23">
        <f t="shared" si="25"/>
        <v>0.43636363636363629</v>
      </c>
      <c r="O174" s="7"/>
      <c r="P174" s="7"/>
      <c r="Q174" s="15">
        <v>60</v>
      </c>
      <c r="R174" s="77">
        <v>19</v>
      </c>
      <c r="S174" s="42">
        <v>44.445175400000004</v>
      </c>
      <c r="T174" s="17">
        <v>96.599569166749916</v>
      </c>
      <c r="U174" s="23">
        <f t="shared" si="26"/>
        <v>1.173454560531443</v>
      </c>
      <c r="V174" s="17">
        <v>69.270228199999991</v>
      </c>
      <c r="W174" s="43">
        <v>14.503521399999999</v>
      </c>
      <c r="X174" s="42">
        <f t="shared" si="23"/>
        <v>6.7341174848484855E-2</v>
      </c>
      <c r="Y174" s="17">
        <f t="shared" si="24"/>
        <v>0.10189827971176152</v>
      </c>
      <c r="Z174" s="23">
        <f t="shared" si="27"/>
        <v>0.51316456745859962</v>
      </c>
      <c r="AA174" s="17">
        <f t="shared" si="28"/>
        <v>7.6966920222222221E-2</v>
      </c>
      <c r="AB174" s="43">
        <f t="shared" si="29"/>
        <v>8.481591461988304E-2</v>
      </c>
      <c r="AC174" s="42">
        <v>44.937800000000003</v>
      </c>
      <c r="AD174" s="17">
        <v>77.891570899999991</v>
      </c>
      <c r="AE174" s="39">
        <f t="shared" si="30"/>
        <v>0.73331963068953065</v>
      </c>
      <c r="AF174" s="59">
        <v>12</v>
      </c>
      <c r="AG174" s="8">
        <v>10</v>
      </c>
      <c r="AH174" s="39">
        <f t="shared" si="31"/>
        <v>-0.16666666666666663</v>
      </c>
      <c r="AI174" s="61">
        <v>1.5</v>
      </c>
      <c r="AJ174" s="17">
        <v>1.1000000000000001</v>
      </c>
      <c r="AK174" s="39">
        <f t="shared" si="32"/>
        <v>-0.26666666666666661</v>
      </c>
      <c r="AL174" s="61">
        <v>0.5</v>
      </c>
      <c r="AM174" s="17">
        <v>0.4</v>
      </c>
      <c r="AN174" s="39">
        <f t="shared" si="33"/>
        <v>-0.19999999999999996</v>
      </c>
    </row>
    <row r="175" spans="1:40" x14ac:dyDescent="0.25">
      <c r="A175" s="30" t="s">
        <v>25</v>
      </c>
      <c r="B175" s="3" t="s">
        <v>192</v>
      </c>
      <c r="C175" s="3">
        <v>1011000041</v>
      </c>
      <c r="D175" s="2" t="s">
        <v>411</v>
      </c>
      <c r="E175" s="4"/>
      <c r="F175" s="2" t="s">
        <v>433</v>
      </c>
      <c r="G175" s="5" t="s">
        <v>437</v>
      </c>
      <c r="H175" s="5"/>
      <c r="I175" s="5"/>
      <c r="J175" s="6" t="s">
        <v>435</v>
      </c>
      <c r="K175" s="75" t="s">
        <v>459</v>
      </c>
      <c r="L175" s="59">
        <v>50</v>
      </c>
      <c r="M175" s="15">
        <v>73</v>
      </c>
      <c r="N175" s="23">
        <f t="shared" si="25"/>
        <v>0.45999999999999996</v>
      </c>
      <c r="O175" s="7"/>
      <c r="P175" s="7"/>
      <c r="Q175" s="15">
        <v>61</v>
      </c>
      <c r="R175" s="77">
        <v>12</v>
      </c>
      <c r="S175" s="42">
        <v>51.245388399999982</v>
      </c>
      <c r="T175" s="17">
        <v>80.063848144487949</v>
      </c>
      <c r="U175" s="23">
        <f t="shared" si="26"/>
        <v>0.56236201235403227</v>
      </c>
      <c r="V175" s="17">
        <v>50.399703000000009</v>
      </c>
      <c r="W175" s="43">
        <v>11.589028599999999</v>
      </c>
      <c r="X175" s="42">
        <f t="shared" si="23"/>
        <v>8.5408980666666634E-2</v>
      </c>
      <c r="Y175" s="17">
        <f t="shared" si="24"/>
        <v>9.1397086922931456E-2</v>
      </c>
      <c r="Z175" s="23">
        <f t="shared" si="27"/>
        <v>7.0110967365775601E-2</v>
      </c>
      <c r="AA175" s="17">
        <f t="shared" si="28"/>
        <v>5.508164262295083E-2</v>
      </c>
      <c r="AB175" s="43">
        <f t="shared" si="29"/>
        <v>0.10730582037037036</v>
      </c>
      <c r="AC175" s="42">
        <v>28.598979999999997</v>
      </c>
      <c r="AD175" s="17">
        <v>38.711516399999994</v>
      </c>
      <c r="AE175" s="39">
        <f t="shared" si="30"/>
        <v>0.35359779964180538</v>
      </c>
      <c r="AF175" s="59">
        <v>0</v>
      </c>
      <c r="AG175" s="8">
        <v>0</v>
      </c>
      <c r="AH175" s="39">
        <f t="shared" si="31"/>
        <v>0</v>
      </c>
      <c r="AI175" s="61">
        <v>0</v>
      </c>
      <c r="AJ175" s="17">
        <v>0</v>
      </c>
      <c r="AK175" s="39">
        <f t="shared" si="32"/>
        <v>0</v>
      </c>
      <c r="AL175" s="61">
        <v>0</v>
      </c>
      <c r="AM175" s="17">
        <v>0</v>
      </c>
      <c r="AN175" s="39">
        <f t="shared" si="33"/>
        <v>0</v>
      </c>
    </row>
    <row r="176" spans="1:40" x14ac:dyDescent="0.25">
      <c r="A176" s="30" t="s">
        <v>25</v>
      </c>
      <c r="B176" s="3" t="s">
        <v>193</v>
      </c>
      <c r="C176" s="3">
        <v>1011000951</v>
      </c>
      <c r="D176" s="2" t="s">
        <v>412</v>
      </c>
      <c r="E176" s="4"/>
      <c r="F176" s="2" t="s">
        <v>433</v>
      </c>
      <c r="G176" s="5" t="s">
        <v>434</v>
      </c>
      <c r="H176" s="5"/>
      <c r="I176" s="13" t="s">
        <v>438</v>
      </c>
      <c r="J176" s="6" t="s">
        <v>435</v>
      </c>
      <c r="K176" s="75" t="s">
        <v>455</v>
      </c>
      <c r="L176" s="59">
        <v>46</v>
      </c>
      <c r="M176" s="15">
        <v>89</v>
      </c>
      <c r="N176" s="23">
        <f t="shared" si="25"/>
        <v>0.93478260869565211</v>
      </c>
      <c r="O176" s="7"/>
      <c r="P176" s="7"/>
      <c r="Q176" s="15">
        <v>57</v>
      </c>
      <c r="R176" s="77">
        <v>32</v>
      </c>
      <c r="S176" s="42">
        <v>54.942860299999992</v>
      </c>
      <c r="T176" s="17">
        <v>100.21220471515751</v>
      </c>
      <c r="U176" s="23">
        <f t="shared" si="26"/>
        <v>0.8239349784116996</v>
      </c>
      <c r="V176" s="17">
        <v>69.375752399999996</v>
      </c>
      <c r="W176" s="43">
        <v>17.750312599999997</v>
      </c>
      <c r="X176" s="42">
        <f t="shared" si="23"/>
        <v>9.9534167210144908E-2</v>
      </c>
      <c r="Y176" s="17">
        <f t="shared" si="24"/>
        <v>9.3831652355016393E-2</v>
      </c>
      <c r="Z176" s="23">
        <f t="shared" si="27"/>
        <v>-5.729203362990809E-2</v>
      </c>
      <c r="AA176" s="17">
        <f t="shared" si="28"/>
        <v>8.114123087719298E-2</v>
      </c>
      <c r="AB176" s="43">
        <f t="shared" si="29"/>
        <v>6.1633029861111105E-2</v>
      </c>
      <c r="AC176" s="42">
        <v>85.39567000000001</v>
      </c>
      <c r="AD176" s="17">
        <v>82.367201300000005</v>
      </c>
      <c r="AE176" s="39">
        <f t="shared" si="30"/>
        <v>-3.5463960877641698E-2</v>
      </c>
      <c r="AF176" s="59">
        <v>8</v>
      </c>
      <c r="AG176" s="8">
        <v>8</v>
      </c>
      <c r="AH176" s="39">
        <f t="shared" si="31"/>
        <v>0</v>
      </c>
      <c r="AI176" s="61">
        <v>2</v>
      </c>
      <c r="AJ176" s="17">
        <v>1.5</v>
      </c>
      <c r="AK176" s="39">
        <f t="shared" si="32"/>
        <v>-0.25</v>
      </c>
      <c r="AL176" s="61">
        <v>0.5</v>
      </c>
      <c r="AM176" s="17">
        <v>0.5</v>
      </c>
      <c r="AN176" s="39">
        <f t="shared" si="33"/>
        <v>0</v>
      </c>
    </row>
    <row r="177" spans="1:40" x14ac:dyDescent="0.25">
      <c r="A177" s="30" t="s">
        <v>25</v>
      </c>
      <c r="B177" s="3" t="s">
        <v>194</v>
      </c>
      <c r="C177" s="3">
        <v>1011000726</v>
      </c>
      <c r="D177" s="2" t="s">
        <v>413</v>
      </c>
      <c r="E177" s="4"/>
      <c r="F177" s="2" t="s">
        <v>433</v>
      </c>
      <c r="G177" s="5" t="s">
        <v>434</v>
      </c>
      <c r="H177" s="5"/>
      <c r="I177" s="13" t="s">
        <v>438</v>
      </c>
      <c r="J177" s="6" t="s">
        <v>435</v>
      </c>
      <c r="K177" s="75" t="s">
        <v>455</v>
      </c>
      <c r="L177" s="59">
        <v>71</v>
      </c>
      <c r="M177" s="15">
        <v>94</v>
      </c>
      <c r="N177" s="23">
        <f t="shared" si="25"/>
        <v>0.323943661971831</v>
      </c>
      <c r="O177" s="7"/>
      <c r="P177" s="7"/>
      <c r="Q177" s="15">
        <v>86</v>
      </c>
      <c r="R177" s="77">
        <v>8</v>
      </c>
      <c r="S177" s="42">
        <v>157.82400139999999</v>
      </c>
      <c r="T177" s="17">
        <v>181.76664573615733</v>
      </c>
      <c r="U177" s="23">
        <f t="shared" si="26"/>
        <v>0.15170470982721729</v>
      </c>
      <c r="V177" s="17">
        <v>122.72816520000002</v>
      </c>
      <c r="W177" s="43">
        <v>22.920954599999998</v>
      </c>
      <c r="X177" s="42">
        <f t="shared" si="23"/>
        <v>0.18523943826291078</v>
      </c>
      <c r="Y177" s="17">
        <f t="shared" si="24"/>
        <v>0.1611406433831182</v>
      </c>
      <c r="Z177" s="23">
        <f t="shared" si="27"/>
        <v>-0.1300953787475273</v>
      </c>
      <c r="AA177" s="17">
        <f t="shared" si="28"/>
        <v>9.5138112558139559E-2</v>
      </c>
      <c r="AB177" s="43">
        <f t="shared" si="29"/>
        <v>0.31834659166666662</v>
      </c>
      <c r="AC177" s="42">
        <v>142.97703999999999</v>
      </c>
      <c r="AD177" s="17">
        <v>147.29265129999999</v>
      </c>
      <c r="AE177" s="39">
        <f t="shared" si="30"/>
        <v>3.0183946317534627E-2</v>
      </c>
      <c r="AF177" s="59">
        <v>14</v>
      </c>
      <c r="AG177" s="8">
        <v>12</v>
      </c>
      <c r="AH177" s="39">
        <f t="shared" si="31"/>
        <v>-0.1428571428571429</v>
      </c>
      <c r="AI177" s="61">
        <v>2.5</v>
      </c>
      <c r="AJ177" s="17">
        <v>2</v>
      </c>
      <c r="AK177" s="39">
        <f t="shared" si="32"/>
        <v>-0.19999999999999996</v>
      </c>
      <c r="AL177" s="61">
        <v>1</v>
      </c>
      <c r="AM177" s="17">
        <v>1</v>
      </c>
      <c r="AN177" s="39">
        <f t="shared" si="33"/>
        <v>0</v>
      </c>
    </row>
    <row r="178" spans="1:40" x14ac:dyDescent="0.25">
      <c r="A178" s="30" t="s">
        <v>25</v>
      </c>
      <c r="B178" s="3" t="s">
        <v>195</v>
      </c>
      <c r="C178" s="3">
        <v>1011000364</v>
      </c>
      <c r="D178" s="2" t="s">
        <v>414</v>
      </c>
      <c r="E178" s="4"/>
      <c r="F178" s="2" t="s">
        <v>433</v>
      </c>
      <c r="G178" s="5" t="s">
        <v>434</v>
      </c>
      <c r="H178" s="5"/>
      <c r="I178" s="13" t="s">
        <v>438</v>
      </c>
      <c r="J178" s="6" t="s">
        <v>435</v>
      </c>
      <c r="K178" s="75" t="s">
        <v>456</v>
      </c>
      <c r="L178" s="59">
        <v>41</v>
      </c>
      <c r="M178" s="15">
        <v>73</v>
      </c>
      <c r="N178" s="23">
        <f t="shared" si="25"/>
        <v>0.78048780487804881</v>
      </c>
      <c r="O178" s="7"/>
      <c r="P178" s="7"/>
      <c r="Q178" s="15">
        <v>53</v>
      </c>
      <c r="R178" s="77">
        <v>20</v>
      </c>
      <c r="S178" s="42">
        <v>52.582511299999965</v>
      </c>
      <c r="T178" s="17">
        <v>85.420266197944116</v>
      </c>
      <c r="U178" s="23">
        <f t="shared" si="26"/>
        <v>0.62449955481575059</v>
      </c>
      <c r="V178" s="17">
        <v>59.701212000000005</v>
      </c>
      <c r="W178" s="43">
        <v>13.756769999999999</v>
      </c>
      <c r="X178" s="42">
        <f t="shared" si="23"/>
        <v>0.1068750229674796</v>
      </c>
      <c r="Y178" s="17">
        <f t="shared" si="24"/>
        <v>9.7511719404045794E-2</v>
      </c>
      <c r="Z178" s="23">
        <f t="shared" si="27"/>
        <v>-8.7609839076085216E-2</v>
      </c>
      <c r="AA178" s="17">
        <f t="shared" si="28"/>
        <v>7.5095864150943395E-2</v>
      </c>
      <c r="AB178" s="43">
        <f t="shared" si="29"/>
        <v>7.6426500000000008E-2</v>
      </c>
      <c r="AC178" s="42">
        <v>55.462110000000003</v>
      </c>
      <c r="AD178" s="17">
        <v>67.955016599999993</v>
      </c>
      <c r="AE178" s="39">
        <f t="shared" si="30"/>
        <v>0.22525119581638697</v>
      </c>
      <c r="AF178" s="59">
        <v>12</v>
      </c>
      <c r="AG178" s="8">
        <v>24</v>
      </c>
      <c r="AH178" s="39">
        <f t="shared" si="31"/>
        <v>1</v>
      </c>
      <c r="AI178" s="61">
        <v>4</v>
      </c>
      <c r="AJ178" s="17">
        <v>4.5</v>
      </c>
      <c r="AK178" s="39">
        <f t="shared" si="32"/>
        <v>0.125</v>
      </c>
      <c r="AL178" s="61">
        <v>1</v>
      </c>
      <c r="AM178" s="17">
        <v>1.5</v>
      </c>
      <c r="AN178" s="39">
        <f t="shared" si="33"/>
        <v>0.5</v>
      </c>
    </row>
    <row r="179" spans="1:40" x14ac:dyDescent="0.25">
      <c r="A179" s="30" t="s">
        <v>25</v>
      </c>
      <c r="B179" s="3" t="s">
        <v>196</v>
      </c>
      <c r="C179" s="3">
        <v>1011000944</v>
      </c>
      <c r="D179" s="2" t="s">
        <v>415</v>
      </c>
      <c r="E179" s="4"/>
      <c r="F179" s="2" t="s">
        <v>433</v>
      </c>
      <c r="G179" s="5" t="s">
        <v>434</v>
      </c>
      <c r="H179" s="5"/>
      <c r="I179" s="13" t="s">
        <v>438</v>
      </c>
      <c r="J179" s="6" t="s">
        <v>435</v>
      </c>
      <c r="K179" s="75" t="s">
        <v>456</v>
      </c>
      <c r="L179" s="59">
        <v>67</v>
      </c>
      <c r="M179" s="15">
        <v>89</v>
      </c>
      <c r="N179" s="23">
        <f t="shared" si="25"/>
        <v>0.32835820895522394</v>
      </c>
      <c r="O179" s="7"/>
      <c r="P179" s="7"/>
      <c r="Q179" s="15">
        <v>74</v>
      </c>
      <c r="R179" s="77">
        <v>15</v>
      </c>
      <c r="S179" s="42">
        <v>62.049124900000002</v>
      </c>
      <c r="T179" s="17">
        <v>110.52486395593208</v>
      </c>
      <c r="U179" s="23">
        <f t="shared" si="26"/>
        <v>0.78124774739461422</v>
      </c>
      <c r="V179" s="17">
        <v>79.051056200000005</v>
      </c>
      <c r="W179" s="43">
        <v>16.126198799999994</v>
      </c>
      <c r="X179" s="42">
        <f t="shared" si="23"/>
        <v>7.7175528482587061E-2</v>
      </c>
      <c r="Y179" s="17">
        <f t="shared" si="24"/>
        <v>0.10348770033326975</v>
      </c>
      <c r="Z179" s="23">
        <f t="shared" si="27"/>
        <v>0.34093931545437295</v>
      </c>
      <c r="AA179" s="17">
        <f t="shared" si="28"/>
        <v>7.121716774774775E-2</v>
      </c>
      <c r="AB179" s="43">
        <f t="shared" si="29"/>
        <v>0.1194533244444444</v>
      </c>
      <c r="AC179" s="42">
        <v>91.056989999999985</v>
      </c>
      <c r="AD179" s="17">
        <v>84.699450400000018</v>
      </c>
      <c r="AE179" s="39">
        <f t="shared" si="30"/>
        <v>-6.981934720222982E-2</v>
      </c>
      <c r="AF179" s="59">
        <v>10</v>
      </c>
      <c r="AG179" s="8">
        <v>10</v>
      </c>
      <c r="AH179" s="39">
        <f t="shared" si="31"/>
        <v>0</v>
      </c>
      <c r="AI179" s="61">
        <v>1.5</v>
      </c>
      <c r="AJ179" s="17">
        <v>1</v>
      </c>
      <c r="AK179" s="39">
        <f t="shared" si="32"/>
        <v>-0.33333333333333337</v>
      </c>
      <c r="AL179" s="61">
        <v>0.5</v>
      </c>
      <c r="AM179" s="17">
        <v>0.5</v>
      </c>
      <c r="AN179" s="39">
        <f t="shared" si="33"/>
        <v>0</v>
      </c>
    </row>
    <row r="180" spans="1:40" x14ac:dyDescent="0.25">
      <c r="A180" s="30" t="s">
        <v>25</v>
      </c>
      <c r="B180" s="3" t="s">
        <v>197</v>
      </c>
      <c r="C180" s="3">
        <v>1011000246</v>
      </c>
      <c r="D180" s="2" t="s">
        <v>416</v>
      </c>
      <c r="E180" s="4"/>
      <c r="F180" s="2" t="s">
        <v>433</v>
      </c>
      <c r="G180" s="5" t="s">
        <v>434</v>
      </c>
      <c r="H180" s="5"/>
      <c r="I180" s="13" t="s">
        <v>438</v>
      </c>
      <c r="J180" s="6" t="s">
        <v>435</v>
      </c>
      <c r="K180" s="75" t="s">
        <v>455</v>
      </c>
      <c r="L180" s="59">
        <v>69</v>
      </c>
      <c r="M180" s="15">
        <v>89</v>
      </c>
      <c r="N180" s="23">
        <f t="shared" si="25"/>
        <v>0.28985507246376807</v>
      </c>
      <c r="O180" s="7"/>
      <c r="P180" s="7"/>
      <c r="Q180" s="15">
        <v>71</v>
      </c>
      <c r="R180" s="77">
        <v>18</v>
      </c>
      <c r="S180" s="42">
        <v>51.709234899999998</v>
      </c>
      <c r="T180" s="17">
        <v>105.21285215898487</v>
      </c>
      <c r="U180" s="23">
        <f t="shared" si="26"/>
        <v>1.0347013906211342</v>
      </c>
      <c r="V180" s="17">
        <v>77.844817599999999</v>
      </c>
      <c r="W180" s="43">
        <v>14.937512800000002</v>
      </c>
      <c r="X180" s="42">
        <f t="shared" si="23"/>
        <v>6.2450766787439611E-2</v>
      </c>
      <c r="Y180" s="17">
        <f t="shared" si="24"/>
        <v>9.8513906515903429E-2</v>
      </c>
      <c r="Z180" s="23">
        <f t="shared" si="27"/>
        <v>0.57746512306582276</v>
      </c>
      <c r="AA180" s="17">
        <f t="shared" si="28"/>
        <v>7.309372544600938E-2</v>
      </c>
      <c r="AB180" s="43">
        <f t="shared" si="29"/>
        <v>9.2206869135802491E-2</v>
      </c>
      <c r="AC180" s="42">
        <v>54.515300000000003</v>
      </c>
      <c r="AD180" s="17">
        <v>76.109143400000008</v>
      </c>
      <c r="AE180" s="39">
        <f t="shared" si="30"/>
        <v>0.39610610966095772</v>
      </c>
      <c r="AF180" s="59">
        <v>8</v>
      </c>
      <c r="AG180" s="8">
        <v>8</v>
      </c>
      <c r="AH180" s="39">
        <f t="shared" si="31"/>
        <v>0</v>
      </c>
      <c r="AI180" s="61">
        <v>1</v>
      </c>
      <c r="AJ180" s="17">
        <v>1.5</v>
      </c>
      <c r="AK180" s="39">
        <f t="shared" si="32"/>
        <v>0.5</v>
      </c>
      <c r="AL180" s="61">
        <v>0.4</v>
      </c>
      <c r="AM180" s="17">
        <v>0.4</v>
      </c>
      <c r="AN180" s="39">
        <f t="shared" si="33"/>
        <v>0</v>
      </c>
    </row>
    <row r="181" spans="1:40" x14ac:dyDescent="0.25">
      <c r="A181" s="30" t="s">
        <v>25</v>
      </c>
      <c r="B181" s="3" t="s">
        <v>198</v>
      </c>
      <c r="C181" s="3">
        <v>1011000171</v>
      </c>
      <c r="D181" s="2" t="s">
        <v>417</v>
      </c>
      <c r="E181" s="4"/>
      <c r="F181" s="2" t="s">
        <v>433</v>
      </c>
      <c r="G181" s="5" t="s">
        <v>434</v>
      </c>
      <c r="H181" s="5"/>
      <c r="I181" s="13" t="s">
        <v>438</v>
      </c>
      <c r="J181" s="6" t="s">
        <v>435</v>
      </c>
      <c r="K181" s="75" t="s">
        <v>456</v>
      </c>
      <c r="L181" s="59">
        <v>45</v>
      </c>
      <c r="M181" s="15">
        <v>69</v>
      </c>
      <c r="N181" s="23">
        <f t="shared" si="25"/>
        <v>0.53333333333333344</v>
      </c>
      <c r="O181" s="7"/>
      <c r="P181" s="7"/>
      <c r="Q181" s="15">
        <v>51</v>
      </c>
      <c r="R181" s="77">
        <v>18</v>
      </c>
      <c r="S181" s="42">
        <v>68.572950300000002</v>
      </c>
      <c r="T181" s="17">
        <v>81.077187691549057</v>
      </c>
      <c r="U181" s="23">
        <f t="shared" si="26"/>
        <v>0.18234941528466009</v>
      </c>
      <c r="V181" s="17">
        <v>57.480783999999979</v>
      </c>
      <c r="W181" s="43">
        <v>16.478445600000001</v>
      </c>
      <c r="X181" s="42">
        <f t="shared" si="23"/>
        <v>0.12698694499999999</v>
      </c>
      <c r="Y181" s="17">
        <f t="shared" si="24"/>
        <v>9.7919308806218672E-2</v>
      </c>
      <c r="Z181" s="23">
        <f t="shared" si="27"/>
        <v>-0.22890255524913461</v>
      </c>
      <c r="AA181" s="17">
        <f t="shared" si="28"/>
        <v>7.5138279738562061E-2</v>
      </c>
      <c r="AB181" s="43">
        <f t="shared" si="29"/>
        <v>0.1017188</v>
      </c>
      <c r="AC181" s="42">
        <v>78.592300000000009</v>
      </c>
      <c r="AD181" s="17">
        <v>75.252736199999987</v>
      </c>
      <c r="AE181" s="39">
        <f t="shared" si="30"/>
        <v>-4.249225178548055E-2</v>
      </c>
      <c r="AF181" s="59">
        <v>14</v>
      </c>
      <c r="AG181" s="8">
        <v>15</v>
      </c>
      <c r="AH181" s="39">
        <f t="shared" si="31"/>
        <v>7.1428571428571397E-2</v>
      </c>
      <c r="AI181" s="61">
        <v>3</v>
      </c>
      <c r="AJ181" s="17">
        <v>6</v>
      </c>
      <c r="AK181" s="39">
        <f t="shared" si="32"/>
        <v>1</v>
      </c>
      <c r="AL181" s="61">
        <v>0.7</v>
      </c>
      <c r="AM181" s="17">
        <v>1.2</v>
      </c>
      <c r="AN181" s="39">
        <f t="shared" si="33"/>
        <v>0.71428571428571441</v>
      </c>
    </row>
    <row r="182" spans="1:40" x14ac:dyDescent="0.25">
      <c r="A182" s="30" t="s">
        <v>25</v>
      </c>
      <c r="B182" s="3" t="s">
        <v>199</v>
      </c>
      <c r="C182" s="3">
        <v>1011001241</v>
      </c>
      <c r="D182" s="2" t="s">
        <v>418</v>
      </c>
      <c r="E182" s="4"/>
      <c r="F182" s="2" t="s">
        <v>433</v>
      </c>
      <c r="G182" s="5" t="s">
        <v>434</v>
      </c>
      <c r="H182" s="5"/>
      <c r="I182" s="13" t="s">
        <v>438</v>
      </c>
      <c r="J182" s="6" t="s">
        <v>435</v>
      </c>
      <c r="K182" s="75" t="s">
        <v>456</v>
      </c>
      <c r="L182" s="59">
        <v>0</v>
      </c>
      <c r="M182" s="15">
        <v>0</v>
      </c>
      <c r="N182" s="23">
        <f t="shared" si="25"/>
        <v>0</v>
      </c>
      <c r="O182" s="7"/>
      <c r="P182" s="7"/>
      <c r="Q182" s="15">
        <v>1</v>
      </c>
      <c r="R182" s="77">
        <v>0</v>
      </c>
      <c r="S182" s="42">
        <v>12.1156433</v>
      </c>
      <c r="T182" s="17">
        <v>0.89079388813558569</v>
      </c>
      <c r="U182" s="23">
        <f t="shared" si="26"/>
        <v>-0.92647572513664334</v>
      </c>
      <c r="V182" s="17">
        <v>2.3470199999999997E-2</v>
      </c>
      <c r="W182" s="43">
        <v>0</v>
      </c>
      <c r="X182" s="42">
        <f t="shared" si="23"/>
        <v>0</v>
      </c>
      <c r="Y182" s="17">
        <f t="shared" si="24"/>
        <v>0</v>
      </c>
      <c r="Z182" s="23">
        <f t="shared" si="27"/>
        <v>0</v>
      </c>
      <c r="AA182" s="17">
        <f t="shared" si="28"/>
        <v>1.5646799999999997E-3</v>
      </c>
      <c r="AB182" s="43">
        <f t="shared" si="29"/>
        <v>0</v>
      </c>
      <c r="AC182" s="42">
        <v>60.728700400000001</v>
      </c>
      <c r="AD182" s="17">
        <v>43.670104700000003</v>
      </c>
      <c r="AE182" s="39">
        <f t="shared" si="30"/>
        <v>-0.28089841520797632</v>
      </c>
      <c r="AF182" s="59">
        <v>10</v>
      </c>
      <c r="AG182" s="8">
        <v>14</v>
      </c>
      <c r="AH182" s="39">
        <f t="shared" si="31"/>
        <v>0.39999999999999991</v>
      </c>
      <c r="AI182" s="61">
        <v>2.5</v>
      </c>
      <c r="AJ182" s="17">
        <v>4</v>
      </c>
      <c r="AK182" s="39">
        <f t="shared" si="32"/>
        <v>0.60000000000000009</v>
      </c>
      <c r="AL182" s="61">
        <v>1</v>
      </c>
      <c r="AM182" s="17">
        <v>1.5</v>
      </c>
      <c r="AN182" s="39">
        <f t="shared" si="33"/>
        <v>0.5</v>
      </c>
    </row>
    <row r="183" spans="1:40" x14ac:dyDescent="0.25">
      <c r="A183" s="30" t="s">
        <v>25</v>
      </c>
      <c r="B183" s="3" t="s">
        <v>200</v>
      </c>
      <c r="C183" s="3">
        <v>1011000141</v>
      </c>
      <c r="D183" s="2" t="s">
        <v>419</v>
      </c>
      <c r="E183" s="4"/>
      <c r="F183" s="2" t="s">
        <v>433</v>
      </c>
      <c r="G183" s="5" t="s">
        <v>437</v>
      </c>
      <c r="H183" s="5" t="s">
        <v>438</v>
      </c>
      <c r="I183" s="5"/>
      <c r="J183" s="6" t="s">
        <v>435</v>
      </c>
      <c r="K183" s="75" t="s">
        <v>459</v>
      </c>
      <c r="L183" s="59">
        <v>0</v>
      </c>
      <c r="M183" s="15">
        <v>0</v>
      </c>
      <c r="N183" s="23">
        <f t="shared" si="25"/>
        <v>0</v>
      </c>
      <c r="O183" s="7"/>
      <c r="P183" s="7"/>
      <c r="Q183" s="15">
        <v>0</v>
      </c>
      <c r="R183" s="77">
        <v>0</v>
      </c>
      <c r="S183" s="42">
        <v>22.1040688</v>
      </c>
      <c r="T183" s="17">
        <v>0</v>
      </c>
      <c r="U183" s="23">
        <f t="shared" si="26"/>
        <v>-1</v>
      </c>
      <c r="V183" s="17">
        <v>0</v>
      </c>
      <c r="W183" s="43">
        <v>0</v>
      </c>
      <c r="X183" s="42">
        <f t="shared" si="23"/>
        <v>0</v>
      </c>
      <c r="Y183" s="17">
        <f t="shared" si="24"/>
        <v>0</v>
      </c>
      <c r="Z183" s="23">
        <f t="shared" si="27"/>
        <v>0</v>
      </c>
      <c r="AA183" s="17">
        <f t="shared" si="28"/>
        <v>0</v>
      </c>
      <c r="AB183" s="43">
        <f t="shared" si="29"/>
        <v>0</v>
      </c>
      <c r="AC183" s="42">
        <v>26.177759999999999</v>
      </c>
      <c r="AD183" s="17">
        <v>38.141674399999999</v>
      </c>
      <c r="AE183" s="39">
        <f t="shared" si="30"/>
        <v>0.45702590290383904</v>
      </c>
      <c r="AF183" s="59">
        <v>0</v>
      </c>
      <c r="AG183" s="8">
        <v>0</v>
      </c>
      <c r="AH183" s="39">
        <f t="shared" si="31"/>
        <v>0</v>
      </c>
      <c r="AI183" s="61">
        <v>0</v>
      </c>
      <c r="AJ183" s="17">
        <v>0</v>
      </c>
      <c r="AK183" s="39">
        <f t="shared" si="32"/>
        <v>0</v>
      </c>
      <c r="AL183" s="61">
        <v>0</v>
      </c>
      <c r="AM183" s="17">
        <v>0</v>
      </c>
      <c r="AN183" s="39">
        <f t="shared" si="33"/>
        <v>0</v>
      </c>
    </row>
    <row r="184" spans="1:40" x14ac:dyDescent="0.25">
      <c r="A184" s="30" t="s">
        <v>25</v>
      </c>
      <c r="B184" s="3" t="s">
        <v>201</v>
      </c>
      <c r="C184" s="3">
        <v>1011000719</v>
      </c>
      <c r="D184" s="2" t="s">
        <v>420</v>
      </c>
      <c r="E184" s="4"/>
      <c r="F184" s="2" t="s">
        <v>433</v>
      </c>
      <c r="G184" s="5" t="s">
        <v>434</v>
      </c>
      <c r="H184" s="5"/>
      <c r="I184" s="13" t="s">
        <v>438</v>
      </c>
      <c r="J184" s="6" t="s">
        <v>435</v>
      </c>
      <c r="K184" s="75" t="s">
        <v>456</v>
      </c>
      <c r="L184" s="59">
        <v>39</v>
      </c>
      <c r="M184" s="15">
        <v>60</v>
      </c>
      <c r="N184" s="23">
        <f t="shared" si="25"/>
        <v>0.53846153846153855</v>
      </c>
      <c r="O184" s="7"/>
      <c r="P184" s="7"/>
      <c r="Q184" s="15">
        <v>45</v>
      </c>
      <c r="R184" s="77">
        <v>15</v>
      </c>
      <c r="S184" s="42">
        <v>62.641383499999968</v>
      </c>
      <c r="T184" s="17">
        <v>75.343113736722671</v>
      </c>
      <c r="U184" s="23">
        <f t="shared" si="26"/>
        <v>0.2027689927493812</v>
      </c>
      <c r="V184" s="17">
        <v>53.225250000000003</v>
      </c>
      <c r="W184" s="43">
        <v>8.8828039999999984</v>
      </c>
      <c r="X184" s="42">
        <f t="shared" si="23"/>
        <v>0.13384911004273498</v>
      </c>
      <c r="Y184" s="17">
        <f t="shared" si="24"/>
        <v>0.10464321352322593</v>
      </c>
      <c r="Z184" s="23">
        <f t="shared" si="27"/>
        <v>-0.21820015471290222</v>
      </c>
      <c r="AA184" s="17">
        <f t="shared" si="28"/>
        <v>7.8852222222222226E-2</v>
      </c>
      <c r="AB184" s="43">
        <f t="shared" si="29"/>
        <v>6.5798548148148145E-2</v>
      </c>
      <c r="AC184" s="42">
        <v>71.765950000000004</v>
      </c>
      <c r="AD184" s="17">
        <v>66.520855299999994</v>
      </c>
      <c r="AE184" s="39">
        <f t="shared" si="30"/>
        <v>-7.3086118138197986E-2</v>
      </c>
      <c r="AF184" s="59">
        <v>10</v>
      </c>
      <c r="AG184" s="8">
        <v>10</v>
      </c>
      <c r="AH184" s="39">
        <f t="shared" si="31"/>
        <v>0</v>
      </c>
      <c r="AI184" s="61">
        <v>3</v>
      </c>
      <c r="AJ184" s="17">
        <v>3.5</v>
      </c>
      <c r="AK184" s="39">
        <f t="shared" si="32"/>
        <v>0.16666666666666674</v>
      </c>
      <c r="AL184" s="61">
        <v>1</v>
      </c>
      <c r="AM184" s="17">
        <v>1</v>
      </c>
      <c r="AN184" s="39">
        <f t="shared" si="33"/>
        <v>0</v>
      </c>
    </row>
    <row r="185" spans="1:40" x14ac:dyDescent="0.25">
      <c r="A185" s="30" t="s">
        <v>25</v>
      </c>
      <c r="B185" s="3" t="s">
        <v>202</v>
      </c>
      <c r="C185" s="3" t="s">
        <v>279</v>
      </c>
      <c r="D185" s="2" t="s">
        <v>421</v>
      </c>
      <c r="E185" s="4" t="s">
        <v>444</v>
      </c>
      <c r="F185" s="2" t="s">
        <v>443</v>
      </c>
      <c r="G185" s="5" t="s">
        <v>434</v>
      </c>
      <c r="H185" s="5"/>
      <c r="I185" s="13" t="s">
        <v>438</v>
      </c>
      <c r="J185" s="6" t="s">
        <v>435</v>
      </c>
      <c r="K185" s="75" t="s">
        <v>457</v>
      </c>
      <c r="L185" s="59">
        <v>31</v>
      </c>
      <c r="M185" s="15">
        <v>63</v>
      </c>
      <c r="N185" s="23">
        <f t="shared" si="25"/>
        <v>1.032258064516129</v>
      </c>
      <c r="O185" s="7"/>
      <c r="P185" s="7"/>
      <c r="Q185" s="15">
        <v>40</v>
      </c>
      <c r="R185" s="77">
        <v>23</v>
      </c>
      <c r="S185" s="42">
        <v>21.493553520338974</v>
      </c>
      <c r="T185" s="17">
        <v>72.745429136722578</v>
      </c>
      <c r="U185" s="23">
        <f t="shared" si="26"/>
        <v>2.3845231347103608</v>
      </c>
      <c r="V185" s="17">
        <v>49.232976599999979</v>
      </c>
      <c r="W185" s="43">
        <v>16.301228000000002</v>
      </c>
      <c r="X185" s="42">
        <f t="shared" si="23"/>
        <v>5.7778369678330575E-2</v>
      </c>
      <c r="Y185" s="17">
        <f t="shared" si="24"/>
        <v>9.6224112614712407E-2</v>
      </c>
      <c r="Z185" s="23">
        <f t="shared" si="27"/>
        <v>0.66540027263525703</v>
      </c>
      <c r="AA185" s="17">
        <f t="shared" si="28"/>
        <v>8.2054960999999954E-2</v>
      </c>
      <c r="AB185" s="43">
        <f t="shared" si="29"/>
        <v>7.8749893719806771E-2</v>
      </c>
      <c r="AC185" s="42">
        <v>29.147170000000003</v>
      </c>
      <c r="AD185" s="17">
        <v>57.091447000000002</v>
      </c>
      <c r="AE185" s="39">
        <f t="shared" si="30"/>
        <v>0.95873036730495609</v>
      </c>
      <c r="AF185" s="59">
        <v>8</v>
      </c>
      <c r="AG185" s="8">
        <v>8</v>
      </c>
      <c r="AH185" s="39">
        <f t="shared" si="31"/>
        <v>0</v>
      </c>
      <c r="AI185" s="61">
        <v>1</v>
      </c>
      <c r="AJ185" s="17">
        <v>2</v>
      </c>
      <c r="AK185" s="39">
        <f t="shared" si="32"/>
        <v>1</v>
      </c>
      <c r="AL185" s="61">
        <v>0.8</v>
      </c>
      <c r="AM185" s="17">
        <v>0.8</v>
      </c>
      <c r="AN185" s="39">
        <f t="shared" si="33"/>
        <v>0</v>
      </c>
    </row>
    <row r="186" spans="1:40" x14ac:dyDescent="0.25">
      <c r="A186" s="30" t="s">
        <v>25</v>
      </c>
      <c r="B186" s="3" t="s">
        <v>203</v>
      </c>
      <c r="C186" s="3" t="s">
        <v>280</v>
      </c>
      <c r="D186" s="2" t="s">
        <v>380</v>
      </c>
      <c r="E186" s="4" t="s">
        <v>444</v>
      </c>
      <c r="F186" s="2" t="s">
        <v>443</v>
      </c>
      <c r="G186" s="5" t="s">
        <v>434</v>
      </c>
      <c r="H186" s="5"/>
      <c r="I186" s="13" t="s">
        <v>438</v>
      </c>
      <c r="J186" s="6" t="s">
        <v>435</v>
      </c>
      <c r="K186" s="75" t="s">
        <v>455</v>
      </c>
      <c r="L186" s="59">
        <v>42</v>
      </c>
      <c r="M186" s="15">
        <v>79</v>
      </c>
      <c r="N186" s="23">
        <f t="shared" si="25"/>
        <v>0.88095238095238093</v>
      </c>
      <c r="O186" s="7"/>
      <c r="P186" s="7"/>
      <c r="Q186" s="15">
        <v>61</v>
      </c>
      <c r="R186" s="77">
        <v>18</v>
      </c>
      <c r="S186" s="42">
        <v>41.616984099999996</v>
      </c>
      <c r="T186" s="17">
        <v>72.887941824641686</v>
      </c>
      <c r="U186" s="23">
        <f t="shared" si="26"/>
        <v>0.75139893966131233</v>
      </c>
      <c r="V186" s="17">
        <v>49.167002199999978</v>
      </c>
      <c r="W186" s="43">
        <v>13.500334400000003</v>
      </c>
      <c r="X186" s="42">
        <f t="shared" si="23"/>
        <v>8.2573381150793643E-2</v>
      </c>
      <c r="Y186" s="17">
        <f t="shared" si="24"/>
        <v>7.6886014582955367E-2</v>
      </c>
      <c r="Z186" s="23">
        <f t="shared" si="27"/>
        <v>-6.887651309145415E-2</v>
      </c>
      <c r="AA186" s="17">
        <f t="shared" si="28"/>
        <v>5.3734428633879762E-2</v>
      </c>
      <c r="AB186" s="43">
        <f t="shared" si="29"/>
        <v>8.3335397530864219E-2</v>
      </c>
      <c r="AC186" s="42">
        <v>17.720590000000001</v>
      </c>
      <c r="AD186" s="17">
        <v>56.929021900000009</v>
      </c>
      <c r="AE186" s="39">
        <f t="shared" si="30"/>
        <v>2.2125917872937642</v>
      </c>
      <c r="AF186" s="59">
        <v>8</v>
      </c>
      <c r="AG186" s="8">
        <v>8</v>
      </c>
      <c r="AH186" s="39">
        <f t="shared" si="31"/>
        <v>0</v>
      </c>
      <c r="AI186" s="61">
        <v>1</v>
      </c>
      <c r="AJ186" s="17">
        <v>3</v>
      </c>
      <c r="AK186" s="39">
        <f t="shared" si="32"/>
        <v>2</v>
      </c>
      <c r="AL186" s="61">
        <v>1.5</v>
      </c>
      <c r="AM186" s="17">
        <v>1.5</v>
      </c>
      <c r="AN186" s="39">
        <f t="shared" si="33"/>
        <v>0</v>
      </c>
    </row>
    <row r="187" spans="1:40" x14ac:dyDescent="0.25">
      <c r="A187" s="30" t="s">
        <v>25</v>
      </c>
      <c r="B187" s="3" t="s">
        <v>204</v>
      </c>
      <c r="C187" s="3">
        <v>1011001565</v>
      </c>
      <c r="D187" s="2" t="s">
        <v>400</v>
      </c>
      <c r="E187" s="4"/>
      <c r="F187" s="2" t="s">
        <v>433</v>
      </c>
      <c r="G187" s="5" t="s">
        <v>434</v>
      </c>
      <c r="H187" s="5"/>
      <c r="I187" s="13" t="s">
        <v>438</v>
      </c>
      <c r="J187" s="6" t="s">
        <v>435</v>
      </c>
      <c r="K187" s="75" t="s">
        <v>456</v>
      </c>
      <c r="L187" s="59">
        <v>73</v>
      </c>
      <c r="M187" s="15">
        <v>109</v>
      </c>
      <c r="N187" s="23">
        <f t="shared" si="25"/>
        <v>0.49315068493150682</v>
      </c>
      <c r="O187" s="7"/>
      <c r="P187" s="7"/>
      <c r="Q187" s="15">
        <v>88</v>
      </c>
      <c r="R187" s="77">
        <v>21</v>
      </c>
      <c r="S187" s="42">
        <v>55.689627700000003</v>
      </c>
      <c r="T187" s="17">
        <v>74.79635278975789</v>
      </c>
      <c r="U187" s="23">
        <f t="shared" si="26"/>
        <v>0.34309306560075803</v>
      </c>
      <c r="V187" s="17">
        <v>46.160574199999999</v>
      </c>
      <c r="W187" s="43">
        <v>14.285287800000003</v>
      </c>
      <c r="X187" s="42">
        <f t="shared" si="23"/>
        <v>6.3572634360730601E-2</v>
      </c>
      <c r="Y187" s="17">
        <f t="shared" si="24"/>
        <v>5.7183755955472391E-2</v>
      </c>
      <c r="Z187" s="23">
        <f t="shared" si="27"/>
        <v>-0.10049730468940077</v>
      </c>
      <c r="AA187" s="17">
        <f t="shared" si="28"/>
        <v>3.497013196969697E-2</v>
      </c>
      <c r="AB187" s="43">
        <f t="shared" si="29"/>
        <v>7.5583533333333341E-2</v>
      </c>
      <c r="AC187" s="42">
        <v>0</v>
      </c>
      <c r="AD187" s="17">
        <v>45.526217099999997</v>
      </c>
      <c r="AE187" s="39">
        <f t="shared" si="30"/>
        <v>0</v>
      </c>
      <c r="AF187" s="59">
        <v>0</v>
      </c>
      <c r="AG187" s="8">
        <v>10</v>
      </c>
      <c r="AH187" s="39">
        <f t="shared" si="31"/>
        <v>0</v>
      </c>
      <c r="AI187" s="61">
        <v>0</v>
      </c>
      <c r="AJ187" s="17">
        <v>3</v>
      </c>
      <c r="AK187" s="39">
        <f t="shared" si="32"/>
        <v>0</v>
      </c>
      <c r="AL187" s="61">
        <v>0.6</v>
      </c>
      <c r="AM187" s="17">
        <v>1</v>
      </c>
      <c r="AN187" s="39">
        <f t="shared" si="33"/>
        <v>0.66666666666666674</v>
      </c>
    </row>
    <row r="188" spans="1:40" x14ac:dyDescent="0.25">
      <c r="A188" s="30" t="s">
        <v>25</v>
      </c>
      <c r="B188" s="3" t="s">
        <v>205</v>
      </c>
      <c r="C188" s="3">
        <v>1011001266</v>
      </c>
      <c r="D188" s="2" t="s">
        <v>418</v>
      </c>
      <c r="E188" s="4"/>
      <c r="F188" s="2" t="s">
        <v>433</v>
      </c>
      <c r="G188" s="5" t="s">
        <v>434</v>
      </c>
      <c r="H188" s="5"/>
      <c r="I188" s="13" t="s">
        <v>438</v>
      </c>
      <c r="J188" s="6" t="s">
        <v>435</v>
      </c>
      <c r="K188" s="75" t="s">
        <v>456</v>
      </c>
      <c r="L188" s="59">
        <v>49</v>
      </c>
      <c r="M188" s="15">
        <v>80</v>
      </c>
      <c r="N188" s="23">
        <f t="shared" si="25"/>
        <v>0.63265306122448983</v>
      </c>
      <c r="O188" s="7"/>
      <c r="P188" s="7"/>
      <c r="Q188" s="15">
        <v>60</v>
      </c>
      <c r="R188" s="77">
        <v>20</v>
      </c>
      <c r="S188" s="42">
        <v>67.578899599999971</v>
      </c>
      <c r="T188" s="17">
        <v>85.237156027118104</v>
      </c>
      <c r="U188" s="23">
        <f t="shared" si="26"/>
        <v>0.26129837170533232</v>
      </c>
      <c r="V188" s="17">
        <v>59.250000999999976</v>
      </c>
      <c r="W188" s="43">
        <v>9.9549742000000023</v>
      </c>
      <c r="X188" s="42">
        <f t="shared" si="23"/>
        <v>0.11493010136054417</v>
      </c>
      <c r="Y188" s="17">
        <f t="shared" si="24"/>
        <v>8.8788704194914692E-2</v>
      </c>
      <c r="Z188" s="23">
        <f t="shared" si="27"/>
        <v>-0.22745474733048388</v>
      </c>
      <c r="AA188" s="17">
        <f t="shared" si="28"/>
        <v>6.5833334444444419E-2</v>
      </c>
      <c r="AB188" s="43">
        <f t="shared" si="29"/>
        <v>5.5305412222222232E-2</v>
      </c>
      <c r="AC188" s="42">
        <v>14.379999999999999</v>
      </c>
      <c r="AD188" s="17">
        <v>70.279414299999999</v>
      </c>
      <c r="AE188" s="39">
        <f t="shared" si="30"/>
        <v>3.887302802503477</v>
      </c>
      <c r="AF188" s="59">
        <v>10</v>
      </c>
      <c r="AG188" s="8">
        <v>14</v>
      </c>
      <c r="AH188" s="39">
        <f t="shared" si="31"/>
        <v>0.39999999999999991</v>
      </c>
      <c r="AI188" s="61">
        <v>2.5</v>
      </c>
      <c r="AJ188" s="17">
        <v>4</v>
      </c>
      <c r="AK188" s="39">
        <f t="shared" si="32"/>
        <v>0.60000000000000009</v>
      </c>
      <c r="AL188" s="61">
        <v>1</v>
      </c>
      <c r="AM188" s="17">
        <v>1.4</v>
      </c>
      <c r="AN188" s="39">
        <f t="shared" si="33"/>
        <v>0.39999999999999991</v>
      </c>
    </row>
    <row r="189" spans="1:40" x14ac:dyDescent="0.25">
      <c r="A189" s="30" t="s">
        <v>25</v>
      </c>
      <c r="B189" s="3" t="s">
        <v>206</v>
      </c>
      <c r="C189" s="3">
        <v>1011001580</v>
      </c>
      <c r="D189" s="2" t="s">
        <v>25</v>
      </c>
      <c r="E189" s="4"/>
      <c r="F189" s="2" t="s">
        <v>433</v>
      </c>
      <c r="G189" s="5" t="s">
        <v>434</v>
      </c>
      <c r="H189" s="5"/>
      <c r="I189" s="13" t="s">
        <v>438</v>
      </c>
      <c r="J189" s="6" t="s">
        <v>435</v>
      </c>
      <c r="K189" s="75" t="s">
        <v>455</v>
      </c>
      <c r="L189" s="59">
        <v>14</v>
      </c>
      <c r="M189" s="15">
        <v>60</v>
      </c>
      <c r="N189" s="23">
        <f t="shared" si="25"/>
        <v>3.2857142857142856</v>
      </c>
      <c r="O189" s="7"/>
      <c r="P189" s="7"/>
      <c r="Q189" s="15">
        <v>18</v>
      </c>
      <c r="R189" s="77">
        <v>42</v>
      </c>
      <c r="S189" s="42">
        <v>10.319214099999998</v>
      </c>
      <c r="T189" s="17">
        <v>37.546368459766683</v>
      </c>
      <c r="U189" s="23">
        <f t="shared" si="26"/>
        <v>2.6384910804173245</v>
      </c>
      <c r="V189" s="17">
        <v>15.4414088</v>
      </c>
      <c r="W189" s="43">
        <v>27.568256599999991</v>
      </c>
      <c r="X189" s="42">
        <f t="shared" si="23"/>
        <v>6.1423893452380945E-2</v>
      </c>
      <c r="Y189" s="17">
        <f t="shared" si="24"/>
        <v>5.2147733971898175E-2</v>
      </c>
      <c r="Z189" s="23">
        <f t="shared" si="27"/>
        <v>-0.15101874790262426</v>
      </c>
      <c r="AA189" s="17">
        <f t="shared" si="28"/>
        <v>5.7190402962962961E-2</v>
      </c>
      <c r="AB189" s="43">
        <f t="shared" si="29"/>
        <v>7.2931895767195748E-2</v>
      </c>
      <c r="AC189" s="42">
        <v>0</v>
      </c>
      <c r="AD189" s="17">
        <v>28.9558064</v>
      </c>
      <c r="AE189" s="39">
        <f t="shared" si="30"/>
        <v>0</v>
      </c>
      <c r="AF189" s="59">
        <v>0</v>
      </c>
      <c r="AG189" s="8" t="s">
        <v>453</v>
      </c>
      <c r="AH189" s="39">
        <f t="shared" si="31"/>
        <v>0</v>
      </c>
      <c r="AI189" s="61">
        <v>0</v>
      </c>
      <c r="AJ189" s="17">
        <v>2.5</v>
      </c>
      <c r="AK189" s="39">
        <f t="shared" si="32"/>
        <v>0</v>
      </c>
      <c r="AL189" s="61">
        <v>2</v>
      </c>
      <c r="AM189" s="17">
        <v>2</v>
      </c>
      <c r="AN189" s="39">
        <f t="shared" si="33"/>
        <v>0</v>
      </c>
    </row>
    <row r="190" spans="1:40" x14ac:dyDescent="0.25">
      <c r="A190" s="30" t="s">
        <v>25</v>
      </c>
      <c r="B190" s="3" t="s">
        <v>207</v>
      </c>
      <c r="C190" s="3">
        <v>1011001450</v>
      </c>
      <c r="D190" s="2" t="s">
        <v>404</v>
      </c>
      <c r="E190" s="4"/>
      <c r="F190" s="2" t="s">
        <v>433</v>
      </c>
      <c r="G190" s="5" t="s">
        <v>434</v>
      </c>
      <c r="H190" s="5"/>
      <c r="I190" s="13" t="s">
        <v>438</v>
      </c>
      <c r="J190" s="6" t="s">
        <v>435</v>
      </c>
      <c r="K190" s="75" t="s">
        <v>456</v>
      </c>
      <c r="L190" s="59">
        <v>26</v>
      </c>
      <c r="M190" s="15">
        <v>42</v>
      </c>
      <c r="N190" s="23">
        <f t="shared" si="25"/>
        <v>0.61538461538461542</v>
      </c>
      <c r="O190" s="7"/>
      <c r="P190" s="7"/>
      <c r="Q190" s="15">
        <v>30</v>
      </c>
      <c r="R190" s="77">
        <v>12</v>
      </c>
      <c r="S190" s="42">
        <v>28.499938399999991</v>
      </c>
      <c r="T190" s="17">
        <v>34.87665727647525</v>
      </c>
      <c r="U190" s="23">
        <f t="shared" si="26"/>
        <v>0.22374500558482824</v>
      </c>
      <c r="V190" s="17">
        <v>24.181931800000001</v>
      </c>
      <c r="W190" s="43">
        <v>5.8195299999999985</v>
      </c>
      <c r="X190" s="42">
        <f t="shared" si="23"/>
        <v>9.1345956410256376E-2</v>
      </c>
      <c r="Y190" s="17">
        <f t="shared" si="24"/>
        <v>6.919971681840327E-2</v>
      </c>
      <c r="Z190" s="23">
        <f t="shared" si="27"/>
        <v>-0.24244356797129685</v>
      </c>
      <c r="AA190" s="17">
        <f t="shared" si="28"/>
        <v>5.3737626222222223E-2</v>
      </c>
      <c r="AB190" s="43">
        <f t="shared" si="29"/>
        <v>5.3884537037037022E-2</v>
      </c>
      <c r="AC190" s="42">
        <v>0</v>
      </c>
      <c r="AD190" s="17">
        <v>20.473134899999998</v>
      </c>
      <c r="AE190" s="39">
        <f t="shared" si="30"/>
        <v>0</v>
      </c>
      <c r="AF190" s="59">
        <v>8</v>
      </c>
      <c r="AG190" s="8">
        <v>10</v>
      </c>
      <c r="AH190" s="39">
        <f t="shared" si="31"/>
        <v>0.25</v>
      </c>
      <c r="AI190" s="61">
        <v>1.6</v>
      </c>
      <c r="AJ190" s="17">
        <v>1</v>
      </c>
      <c r="AK190" s="39">
        <f t="shared" si="32"/>
        <v>-0.375</v>
      </c>
      <c r="AL190" s="61">
        <v>0.7</v>
      </c>
      <c r="AM190" s="17">
        <v>1</v>
      </c>
      <c r="AN190" s="39">
        <f t="shared" si="33"/>
        <v>0.4285714285714286</v>
      </c>
    </row>
    <row r="191" spans="1:40" x14ac:dyDescent="0.25">
      <c r="A191" s="30" t="s">
        <v>25</v>
      </c>
      <c r="B191" s="3" t="s">
        <v>208</v>
      </c>
      <c r="C191" s="3">
        <v>1011001571</v>
      </c>
      <c r="D191" s="2" t="s">
        <v>422</v>
      </c>
      <c r="E191" s="4"/>
      <c r="F191" s="2" t="s">
        <v>433</v>
      </c>
      <c r="G191" s="5" t="s">
        <v>434</v>
      </c>
      <c r="H191" s="5"/>
      <c r="I191" s="13" t="s">
        <v>438</v>
      </c>
      <c r="J191" s="6" t="s">
        <v>439</v>
      </c>
      <c r="K191" s="75" t="s">
        <v>456</v>
      </c>
      <c r="L191" s="59">
        <v>0</v>
      </c>
      <c r="M191" s="15">
        <v>69</v>
      </c>
      <c r="N191" s="23">
        <f t="shared" si="25"/>
        <v>0</v>
      </c>
      <c r="O191" s="7"/>
      <c r="P191" s="7"/>
      <c r="Q191" s="15">
        <v>9</v>
      </c>
      <c r="R191" s="77">
        <v>60</v>
      </c>
      <c r="S191" s="42">
        <v>0</v>
      </c>
      <c r="T191" s="17">
        <v>29.0459256</v>
      </c>
      <c r="U191" s="23">
        <f t="shared" si="26"/>
        <v>0</v>
      </c>
      <c r="V191" s="17">
        <v>3.5037857999999997</v>
      </c>
      <c r="W191" s="43">
        <v>37.295600600000007</v>
      </c>
      <c r="X191" s="42">
        <f t="shared" si="23"/>
        <v>0</v>
      </c>
      <c r="Y191" s="17">
        <f t="shared" si="24"/>
        <v>3.5079620289855069E-2</v>
      </c>
      <c r="Z191" s="23">
        <f t="shared" si="27"/>
        <v>0</v>
      </c>
      <c r="AA191" s="17">
        <f t="shared" si="28"/>
        <v>2.5953968888888887E-2</v>
      </c>
      <c r="AB191" s="43">
        <f t="shared" si="29"/>
        <v>6.9065927037037053E-2</v>
      </c>
      <c r="AC191" s="42">
        <v>0</v>
      </c>
      <c r="AD191" s="17">
        <v>33.044066200000003</v>
      </c>
      <c r="AE191" s="39">
        <f t="shared" si="30"/>
        <v>0</v>
      </c>
      <c r="AF191" s="59">
        <v>0</v>
      </c>
      <c r="AG191" s="8">
        <v>12</v>
      </c>
      <c r="AH191" s="39">
        <f t="shared" si="31"/>
        <v>0</v>
      </c>
      <c r="AI191" s="61">
        <v>0</v>
      </c>
      <c r="AJ191" s="17">
        <v>3</v>
      </c>
      <c r="AK191" s="39">
        <f t="shared" si="32"/>
        <v>0</v>
      </c>
      <c r="AL191" s="61">
        <v>0.75</v>
      </c>
      <c r="AM191" s="17">
        <v>1.5</v>
      </c>
      <c r="AN191" s="39">
        <f t="shared" si="33"/>
        <v>1</v>
      </c>
    </row>
    <row r="192" spans="1:40" x14ac:dyDescent="0.25">
      <c r="A192" s="30" t="s">
        <v>25</v>
      </c>
      <c r="B192" s="3" t="s">
        <v>209</v>
      </c>
      <c r="C192" s="3">
        <v>1011001605</v>
      </c>
      <c r="D192" s="2" t="s">
        <v>423</v>
      </c>
      <c r="E192" s="4"/>
      <c r="F192" s="2" t="s">
        <v>433</v>
      </c>
      <c r="G192" s="5" t="s">
        <v>434</v>
      </c>
      <c r="H192" s="5"/>
      <c r="I192" s="13" t="s">
        <v>438</v>
      </c>
      <c r="J192" s="6" t="s">
        <v>439</v>
      </c>
      <c r="K192" s="75" t="s">
        <v>456</v>
      </c>
      <c r="L192" s="59">
        <v>0</v>
      </c>
      <c r="M192" s="15">
        <v>47</v>
      </c>
      <c r="N192" s="23">
        <f t="shared" si="25"/>
        <v>0</v>
      </c>
      <c r="O192" s="7"/>
      <c r="P192" s="7"/>
      <c r="Q192" s="15">
        <v>0</v>
      </c>
      <c r="R192" s="77">
        <v>47</v>
      </c>
      <c r="S192" s="42">
        <v>0</v>
      </c>
      <c r="T192" s="17">
        <v>23.728712200000007</v>
      </c>
      <c r="U192" s="23">
        <f t="shared" si="26"/>
        <v>0</v>
      </c>
      <c r="V192" s="17">
        <v>0</v>
      </c>
      <c r="W192" s="43">
        <v>31.825872200000003</v>
      </c>
      <c r="X192" s="42">
        <f t="shared" si="23"/>
        <v>0</v>
      </c>
      <c r="Y192" s="17">
        <f t="shared" si="24"/>
        <v>4.2072184751773066E-2</v>
      </c>
      <c r="Z192" s="23">
        <f t="shared" si="27"/>
        <v>0</v>
      </c>
      <c r="AA192" s="17">
        <f t="shared" si="28"/>
        <v>0</v>
      </c>
      <c r="AB192" s="43">
        <f t="shared" si="29"/>
        <v>7.523846855791963E-2</v>
      </c>
      <c r="AC192" s="42">
        <v>0</v>
      </c>
      <c r="AD192" s="17">
        <v>21.906653999999996</v>
      </c>
      <c r="AE192" s="39">
        <f t="shared" si="30"/>
        <v>0</v>
      </c>
      <c r="AF192" s="59">
        <v>0</v>
      </c>
      <c r="AG192" s="8">
        <v>10</v>
      </c>
      <c r="AH192" s="39">
        <f t="shared" si="31"/>
        <v>0</v>
      </c>
      <c r="AI192" s="61">
        <v>0</v>
      </c>
      <c r="AJ192" s="17">
        <v>2</v>
      </c>
      <c r="AK192" s="39">
        <f t="shared" si="32"/>
        <v>0</v>
      </c>
      <c r="AL192" s="61">
        <v>0.5</v>
      </c>
      <c r="AM192" s="17">
        <v>1.5</v>
      </c>
      <c r="AN192" s="39">
        <f t="shared" si="33"/>
        <v>2</v>
      </c>
    </row>
    <row r="193" spans="1:40" x14ac:dyDescent="0.25">
      <c r="A193" s="30" t="s">
        <v>25</v>
      </c>
      <c r="B193" s="3" t="s">
        <v>210</v>
      </c>
      <c r="C193" s="3">
        <v>1011001675</v>
      </c>
      <c r="D193" s="2" t="s">
        <v>424</v>
      </c>
      <c r="E193" s="4"/>
      <c r="F193" s="2" t="s">
        <v>436</v>
      </c>
      <c r="G193" s="5" t="s">
        <v>434</v>
      </c>
      <c r="H193" s="5"/>
      <c r="I193" s="13" t="s">
        <v>438</v>
      </c>
      <c r="J193" s="6" t="s">
        <v>439</v>
      </c>
      <c r="K193" s="75" t="s">
        <v>456</v>
      </c>
      <c r="L193" s="59">
        <v>0</v>
      </c>
      <c r="M193" s="15">
        <v>29</v>
      </c>
      <c r="N193" s="23">
        <f t="shared" si="25"/>
        <v>0</v>
      </c>
      <c r="O193" s="7"/>
      <c r="P193" s="7"/>
      <c r="Q193" s="15">
        <v>1</v>
      </c>
      <c r="R193" s="77">
        <v>28</v>
      </c>
      <c r="S193" s="42">
        <v>0</v>
      </c>
      <c r="T193" s="17">
        <v>17.4082188</v>
      </c>
      <c r="U193" s="23">
        <f t="shared" si="26"/>
        <v>0</v>
      </c>
      <c r="V193" s="17">
        <v>0.28723559999999998</v>
      </c>
      <c r="W193" s="43">
        <v>21.658861999999996</v>
      </c>
      <c r="X193" s="42">
        <f t="shared" si="23"/>
        <v>0</v>
      </c>
      <c r="Y193" s="17">
        <f t="shared" si="24"/>
        <v>5.0023617241379305E-2</v>
      </c>
      <c r="Z193" s="23">
        <f t="shared" si="27"/>
        <v>0</v>
      </c>
      <c r="AA193" s="17">
        <f t="shared" si="28"/>
        <v>1.9149039999999999E-2</v>
      </c>
      <c r="AB193" s="43">
        <f t="shared" si="29"/>
        <v>8.5947865079365068E-2</v>
      </c>
      <c r="AC193" s="42">
        <v>0</v>
      </c>
      <c r="AD193" s="17">
        <v>12.962576799999999</v>
      </c>
      <c r="AE193" s="39">
        <f t="shared" si="30"/>
        <v>0</v>
      </c>
      <c r="AF193" s="59">
        <v>0</v>
      </c>
      <c r="AG193" s="8">
        <v>10</v>
      </c>
      <c r="AH193" s="39">
        <f t="shared" si="31"/>
        <v>0</v>
      </c>
      <c r="AI193" s="61">
        <v>0</v>
      </c>
      <c r="AJ193" s="17">
        <v>2</v>
      </c>
      <c r="AK193" s="39">
        <f t="shared" si="32"/>
        <v>0</v>
      </c>
      <c r="AL193" s="61">
        <v>0.5</v>
      </c>
      <c r="AM193" s="17">
        <v>1</v>
      </c>
      <c r="AN193" s="39">
        <f t="shared" si="33"/>
        <v>1</v>
      </c>
    </row>
    <row r="194" spans="1:40" x14ac:dyDescent="0.25">
      <c r="A194" s="30" t="s">
        <v>25</v>
      </c>
      <c r="B194" s="3" t="s">
        <v>211</v>
      </c>
      <c r="C194" s="3">
        <v>1011001700</v>
      </c>
      <c r="D194" s="2" t="s">
        <v>425</v>
      </c>
      <c r="E194" s="4"/>
      <c r="F194" s="2" t="s">
        <v>436</v>
      </c>
      <c r="G194" s="5" t="s">
        <v>434</v>
      </c>
      <c r="H194" s="5"/>
      <c r="I194" s="13" t="s">
        <v>438</v>
      </c>
      <c r="J194" s="6" t="s">
        <v>439</v>
      </c>
      <c r="K194" s="75" t="s">
        <v>456</v>
      </c>
      <c r="L194" s="59">
        <v>11</v>
      </c>
      <c r="M194" s="15">
        <v>42</v>
      </c>
      <c r="N194" s="23">
        <f t="shared" si="25"/>
        <v>2.8181818181818183</v>
      </c>
      <c r="O194" s="7"/>
      <c r="P194" s="7"/>
      <c r="Q194" s="15">
        <v>14</v>
      </c>
      <c r="R194" s="77">
        <v>28</v>
      </c>
      <c r="S194" s="42">
        <v>5.7418567999999972</v>
      </c>
      <c r="T194" s="17">
        <v>18.858029900000002</v>
      </c>
      <c r="U194" s="23">
        <f t="shared" si="26"/>
        <v>2.2843086403687414</v>
      </c>
      <c r="V194" s="17">
        <v>6.2528471999999997</v>
      </c>
      <c r="W194" s="43">
        <v>16.630245600000002</v>
      </c>
      <c r="X194" s="42">
        <f t="shared" si="23"/>
        <v>4.3498915151515133E-2</v>
      </c>
      <c r="Y194" s="17">
        <f t="shared" si="24"/>
        <v>3.7416725992063492E-2</v>
      </c>
      <c r="Z194" s="23">
        <f t="shared" si="27"/>
        <v>-0.13982392752247275</v>
      </c>
      <c r="AA194" s="17">
        <f t="shared" si="28"/>
        <v>2.9775462857142856E-2</v>
      </c>
      <c r="AB194" s="43">
        <f t="shared" si="29"/>
        <v>6.5993038095238099E-2</v>
      </c>
      <c r="AC194" s="42">
        <v>0</v>
      </c>
      <c r="AD194" s="17">
        <v>11.3760414</v>
      </c>
      <c r="AE194" s="39">
        <f t="shared" si="30"/>
        <v>0</v>
      </c>
      <c r="AF194" s="59">
        <v>0</v>
      </c>
      <c r="AG194" s="8">
        <v>10</v>
      </c>
      <c r="AH194" s="39">
        <f t="shared" si="31"/>
        <v>0</v>
      </c>
      <c r="AI194" s="61">
        <v>0</v>
      </c>
      <c r="AJ194" s="17">
        <v>2</v>
      </c>
      <c r="AK194" s="39">
        <f t="shared" si="32"/>
        <v>0</v>
      </c>
      <c r="AL194" s="61">
        <v>0.5</v>
      </c>
      <c r="AM194" s="17">
        <v>1</v>
      </c>
      <c r="AN194" s="39">
        <f t="shared" si="33"/>
        <v>1</v>
      </c>
    </row>
    <row r="195" spans="1:40" x14ac:dyDescent="0.25">
      <c r="A195" s="30" t="s">
        <v>25</v>
      </c>
      <c r="B195" s="3" t="s">
        <v>212</v>
      </c>
      <c r="C195" s="3">
        <v>1011001731</v>
      </c>
      <c r="D195" s="2" t="s">
        <v>419</v>
      </c>
      <c r="E195" s="4"/>
      <c r="F195" s="2" t="s">
        <v>433</v>
      </c>
      <c r="G195" s="5" t="s">
        <v>434</v>
      </c>
      <c r="H195" s="5"/>
      <c r="I195" s="13" t="s">
        <v>438</v>
      </c>
      <c r="J195" s="6" t="s">
        <v>439</v>
      </c>
      <c r="K195" s="75" t="s">
        <v>456</v>
      </c>
      <c r="L195" s="59">
        <v>28</v>
      </c>
      <c r="M195" s="15">
        <v>60</v>
      </c>
      <c r="N195" s="23">
        <f t="shared" si="25"/>
        <v>1.1428571428571428</v>
      </c>
      <c r="O195" s="7"/>
      <c r="P195" s="7"/>
      <c r="Q195" s="15">
        <v>31</v>
      </c>
      <c r="R195" s="77">
        <v>29</v>
      </c>
      <c r="S195" s="42">
        <v>23.579878299999972</v>
      </c>
      <c r="T195" s="17">
        <v>36.204612981187445</v>
      </c>
      <c r="U195" s="23">
        <f t="shared" si="26"/>
        <v>0.53540287700244349</v>
      </c>
      <c r="V195" s="17">
        <v>18.863313400000003</v>
      </c>
      <c r="W195" s="43">
        <v>18.283998800000003</v>
      </c>
      <c r="X195" s="42">
        <f t="shared" si="23"/>
        <v>7.0178209226190391E-2</v>
      </c>
      <c r="Y195" s="17">
        <f t="shared" si="24"/>
        <v>5.0284184696093671E-2</v>
      </c>
      <c r="Z195" s="23">
        <f t="shared" si="27"/>
        <v>-0.28347865739885969</v>
      </c>
      <c r="AA195" s="17">
        <f t="shared" si="28"/>
        <v>4.0566265376344092E-2</v>
      </c>
      <c r="AB195" s="43">
        <f t="shared" si="29"/>
        <v>7.0053635249042151E-2</v>
      </c>
      <c r="AC195" s="42">
        <v>0</v>
      </c>
      <c r="AD195" s="17">
        <v>18.239644999999999</v>
      </c>
      <c r="AE195" s="39">
        <f t="shared" si="30"/>
        <v>0</v>
      </c>
      <c r="AF195" s="59">
        <v>0</v>
      </c>
      <c r="AG195" s="8">
        <v>9</v>
      </c>
      <c r="AH195" s="39">
        <f t="shared" si="31"/>
        <v>0</v>
      </c>
      <c r="AI195" s="61">
        <v>0</v>
      </c>
      <c r="AJ195" s="17">
        <v>2</v>
      </c>
      <c r="AK195" s="39">
        <f t="shared" si="32"/>
        <v>0</v>
      </c>
      <c r="AL195" s="61">
        <v>0.5</v>
      </c>
      <c r="AM195" s="17">
        <v>0.8</v>
      </c>
      <c r="AN195" s="39">
        <f t="shared" si="33"/>
        <v>0.60000000000000009</v>
      </c>
    </row>
    <row r="196" spans="1:40" x14ac:dyDescent="0.25">
      <c r="A196" s="30" t="s">
        <v>23</v>
      </c>
      <c r="B196" s="3" t="s">
        <v>213</v>
      </c>
      <c r="C196" s="3">
        <v>1011001727</v>
      </c>
      <c r="D196" s="2" t="s">
        <v>322</v>
      </c>
      <c r="E196" s="4"/>
      <c r="F196" s="2" t="s">
        <v>433</v>
      </c>
      <c r="G196" s="5" t="s">
        <v>434</v>
      </c>
      <c r="H196" s="5"/>
      <c r="I196" s="13" t="s">
        <v>438</v>
      </c>
      <c r="J196" s="6" t="s">
        <v>439</v>
      </c>
      <c r="K196" s="75" t="s">
        <v>456</v>
      </c>
      <c r="L196" s="59">
        <v>16</v>
      </c>
      <c r="M196" s="15">
        <v>24</v>
      </c>
      <c r="N196" s="23">
        <f t="shared" si="25"/>
        <v>0.5</v>
      </c>
      <c r="O196" s="7"/>
      <c r="P196" s="7"/>
      <c r="Q196" s="15">
        <v>16</v>
      </c>
      <c r="R196" s="77">
        <v>8</v>
      </c>
      <c r="S196" s="42">
        <v>9.3046174999999973</v>
      </c>
      <c r="T196" s="17">
        <v>38.084844094482413</v>
      </c>
      <c r="U196" s="23">
        <f t="shared" si="26"/>
        <v>3.0931122740383925</v>
      </c>
      <c r="V196" s="17">
        <v>28.276250600000004</v>
      </c>
      <c r="W196" s="43">
        <v>4.2421708000000002</v>
      </c>
      <c r="X196" s="42">
        <f t="shared" si="23"/>
        <v>4.846154947916665E-2</v>
      </c>
      <c r="Y196" s="17">
        <f t="shared" si="24"/>
        <v>0.13223904199473061</v>
      </c>
      <c r="Z196" s="23">
        <f t="shared" si="27"/>
        <v>1.7287415160255954</v>
      </c>
      <c r="AA196" s="17">
        <f t="shared" si="28"/>
        <v>0.11781771083333335</v>
      </c>
      <c r="AB196" s="43">
        <f t="shared" si="29"/>
        <v>5.8919038888888893E-2</v>
      </c>
      <c r="AC196" s="42">
        <v>0</v>
      </c>
      <c r="AD196" s="17">
        <v>15.5432256</v>
      </c>
      <c r="AE196" s="39">
        <f t="shared" si="30"/>
        <v>0</v>
      </c>
      <c r="AF196" s="58">
        <v>0</v>
      </c>
      <c r="AG196" s="15">
        <v>9</v>
      </c>
      <c r="AH196" s="39">
        <f t="shared" si="31"/>
        <v>0</v>
      </c>
      <c r="AI196" s="42">
        <v>0</v>
      </c>
      <c r="AJ196" s="17">
        <v>2</v>
      </c>
      <c r="AK196" s="39">
        <f t="shared" si="32"/>
        <v>0</v>
      </c>
      <c r="AL196" s="61">
        <v>1</v>
      </c>
      <c r="AM196" s="17">
        <v>1.5</v>
      </c>
      <c r="AN196" s="39">
        <f t="shared" si="33"/>
        <v>0.5</v>
      </c>
    </row>
    <row r="197" spans="1:40" x14ac:dyDescent="0.25">
      <c r="A197" s="30" t="s">
        <v>22</v>
      </c>
      <c r="B197" s="3" t="s">
        <v>214</v>
      </c>
      <c r="C197" s="3">
        <v>1011000538</v>
      </c>
      <c r="D197" s="2" t="s">
        <v>298</v>
      </c>
      <c r="E197" s="4"/>
      <c r="F197" s="2" t="s">
        <v>433</v>
      </c>
      <c r="G197" s="5" t="s">
        <v>437</v>
      </c>
      <c r="H197" s="5" t="s">
        <v>438</v>
      </c>
      <c r="I197" s="5"/>
      <c r="J197" s="6" t="s">
        <v>435</v>
      </c>
      <c r="K197" s="75" t="s">
        <v>459</v>
      </c>
      <c r="L197" s="59">
        <v>0</v>
      </c>
      <c r="M197" s="15">
        <v>0</v>
      </c>
      <c r="N197" s="23">
        <f t="shared" ref="N197:N233" si="34">IFERROR(M197/L197-1,0)</f>
        <v>0</v>
      </c>
      <c r="O197" s="7"/>
      <c r="P197" s="7"/>
      <c r="Q197" s="15">
        <v>0</v>
      </c>
      <c r="R197" s="77">
        <v>0</v>
      </c>
      <c r="S197" s="42">
        <v>0</v>
      </c>
      <c r="T197" s="17">
        <v>0</v>
      </c>
      <c r="U197" s="23">
        <f t="shared" ref="U197:U233" si="35">IFERROR(T197/S197-1,0)</f>
        <v>0</v>
      </c>
      <c r="V197" s="17">
        <v>0</v>
      </c>
      <c r="W197" s="43">
        <v>0</v>
      </c>
      <c r="X197" s="42">
        <f t="shared" ref="X197:X233" si="36">IFERROR((S197/L197)/12,0)</f>
        <v>0</v>
      </c>
      <c r="Y197" s="17">
        <f t="shared" ref="Y197:Y233" si="37">IFERROR((T197/M197)/12,0)</f>
        <v>0</v>
      </c>
      <c r="Z197" s="23">
        <f t="shared" ref="Z197:Z233" si="38">IFERROR(Y197/X197-1,0)</f>
        <v>0</v>
      </c>
      <c r="AA197" s="17">
        <f t="shared" si="28"/>
        <v>0</v>
      </c>
      <c r="AB197" s="43">
        <f t="shared" si="29"/>
        <v>0</v>
      </c>
      <c r="AC197" s="42">
        <v>139.82500000000002</v>
      </c>
      <c r="AD197" s="17">
        <v>0</v>
      </c>
      <c r="AE197" s="39">
        <f t="shared" ref="AE197:AE233" si="39">IFERROR(AD197/AC197-1,0)</f>
        <v>-1</v>
      </c>
      <c r="AF197" s="58">
        <v>0</v>
      </c>
      <c r="AG197" s="15">
        <v>0</v>
      </c>
      <c r="AH197" s="39">
        <f t="shared" ref="AH197:AH233" si="40">IFERROR(AG197/AF197-1,0)</f>
        <v>0</v>
      </c>
      <c r="AI197" s="42">
        <v>0</v>
      </c>
      <c r="AJ197" s="17">
        <v>0</v>
      </c>
      <c r="AK197" s="39">
        <f t="shared" ref="AK197:AK233" si="41">IFERROR(AJ197/AI197-1,0)</f>
        <v>0</v>
      </c>
      <c r="AL197" s="61">
        <v>0</v>
      </c>
      <c r="AM197" s="17">
        <v>0</v>
      </c>
      <c r="AN197" s="39">
        <f t="shared" ref="AN197:AN233" si="42">IFERROR(AM197/AL197-1,0)</f>
        <v>0</v>
      </c>
    </row>
    <row r="198" spans="1:40" x14ac:dyDescent="0.25">
      <c r="A198" s="30" t="s">
        <v>22</v>
      </c>
      <c r="B198" s="3" t="s">
        <v>215</v>
      </c>
      <c r="C198" s="3" t="s">
        <v>215</v>
      </c>
      <c r="D198" s="2" t="s">
        <v>299</v>
      </c>
      <c r="E198" s="4"/>
      <c r="F198" s="2" t="s">
        <v>433</v>
      </c>
      <c r="G198" s="5" t="s">
        <v>437</v>
      </c>
      <c r="H198" s="5" t="s">
        <v>438</v>
      </c>
      <c r="I198" s="5"/>
      <c r="J198" s="6" t="s">
        <v>435</v>
      </c>
      <c r="K198" s="75" t="s">
        <v>459</v>
      </c>
      <c r="L198" s="59">
        <v>0</v>
      </c>
      <c r="M198" s="15">
        <v>0</v>
      </c>
      <c r="N198" s="23">
        <f t="shared" si="34"/>
        <v>0</v>
      </c>
      <c r="O198" s="7"/>
      <c r="P198" s="7"/>
      <c r="Q198" s="15">
        <v>0</v>
      </c>
      <c r="R198" s="77">
        <v>0</v>
      </c>
      <c r="S198" s="42">
        <v>0</v>
      </c>
      <c r="T198" s="17">
        <v>0</v>
      </c>
      <c r="U198" s="23">
        <f t="shared" si="35"/>
        <v>0</v>
      </c>
      <c r="V198" s="17">
        <v>0</v>
      </c>
      <c r="W198" s="43">
        <v>0</v>
      </c>
      <c r="X198" s="42">
        <f t="shared" si="36"/>
        <v>0</v>
      </c>
      <c r="Y198" s="17">
        <f t="shared" si="37"/>
        <v>0</v>
      </c>
      <c r="Z198" s="23">
        <f t="shared" si="38"/>
        <v>0</v>
      </c>
      <c r="AA198" s="17">
        <f t="shared" ref="AA198:AA233" si="43">IFERROR((V198/Q198)/15,0)</f>
        <v>0</v>
      </c>
      <c r="AB198" s="43">
        <f t="shared" ref="AB198:AB233" si="44">IFERROR((W198/R198)/9,0)</f>
        <v>0</v>
      </c>
      <c r="AC198" s="42">
        <v>77.55</v>
      </c>
      <c r="AD198" s="17">
        <v>0</v>
      </c>
      <c r="AE198" s="39">
        <f t="shared" si="39"/>
        <v>-1</v>
      </c>
      <c r="AF198" s="58">
        <v>0</v>
      </c>
      <c r="AG198" s="15">
        <v>0</v>
      </c>
      <c r="AH198" s="39">
        <f t="shared" si="40"/>
        <v>0</v>
      </c>
      <c r="AI198" s="42">
        <v>0</v>
      </c>
      <c r="AJ198" s="17">
        <v>0</v>
      </c>
      <c r="AK198" s="39">
        <f t="shared" si="41"/>
        <v>0</v>
      </c>
      <c r="AL198" s="61">
        <v>0</v>
      </c>
      <c r="AM198" s="17">
        <v>0</v>
      </c>
      <c r="AN198" s="39">
        <f t="shared" si="42"/>
        <v>0</v>
      </c>
    </row>
    <row r="199" spans="1:40" x14ac:dyDescent="0.25">
      <c r="A199" s="30" t="s">
        <v>24</v>
      </c>
      <c r="B199" s="3" t="s">
        <v>216</v>
      </c>
      <c r="C199" s="3">
        <v>1011000259</v>
      </c>
      <c r="D199" s="2" t="s">
        <v>330</v>
      </c>
      <c r="E199" s="4"/>
      <c r="F199" s="2" t="s">
        <v>433</v>
      </c>
      <c r="G199" s="5" t="s">
        <v>437</v>
      </c>
      <c r="H199" s="5" t="s">
        <v>438</v>
      </c>
      <c r="I199" s="5"/>
      <c r="J199" s="6" t="s">
        <v>435</v>
      </c>
      <c r="K199" s="75" t="s">
        <v>459</v>
      </c>
      <c r="L199" s="59">
        <v>0</v>
      </c>
      <c r="M199" s="15">
        <v>0</v>
      </c>
      <c r="N199" s="23">
        <f t="shared" si="34"/>
        <v>0</v>
      </c>
      <c r="O199" s="7"/>
      <c r="P199" s="7"/>
      <c r="Q199" s="15">
        <v>0</v>
      </c>
      <c r="R199" s="77">
        <v>0</v>
      </c>
      <c r="S199" s="42">
        <v>0</v>
      </c>
      <c r="T199" s="17">
        <v>0</v>
      </c>
      <c r="U199" s="23">
        <f t="shared" si="35"/>
        <v>0</v>
      </c>
      <c r="V199" s="17">
        <v>0</v>
      </c>
      <c r="W199" s="43">
        <v>0</v>
      </c>
      <c r="X199" s="42">
        <f t="shared" si="36"/>
        <v>0</v>
      </c>
      <c r="Y199" s="17">
        <f t="shared" si="37"/>
        <v>0</v>
      </c>
      <c r="Z199" s="23">
        <f t="shared" si="38"/>
        <v>0</v>
      </c>
      <c r="AA199" s="17">
        <f t="shared" si="43"/>
        <v>0</v>
      </c>
      <c r="AB199" s="43">
        <f t="shared" si="44"/>
        <v>0</v>
      </c>
      <c r="AC199" s="42">
        <v>44.7</v>
      </c>
      <c r="AD199" s="17">
        <v>0</v>
      </c>
      <c r="AE199" s="39">
        <f t="shared" si="39"/>
        <v>-1</v>
      </c>
      <c r="AF199" s="59">
        <v>0</v>
      </c>
      <c r="AG199" s="8">
        <v>0</v>
      </c>
      <c r="AH199" s="39">
        <f t="shared" si="40"/>
        <v>0</v>
      </c>
      <c r="AI199" s="61">
        <v>0</v>
      </c>
      <c r="AJ199" s="17">
        <v>0</v>
      </c>
      <c r="AK199" s="39">
        <f t="shared" si="41"/>
        <v>0</v>
      </c>
      <c r="AL199" s="61">
        <v>0</v>
      </c>
      <c r="AM199" s="17">
        <v>0</v>
      </c>
      <c r="AN199" s="39">
        <f t="shared" si="42"/>
        <v>0</v>
      </c>
    </row>
    <row r="200" spans="1:40" x14ac:dyDescent="0.25">
      <c r="A200" s="30" t="s">
        <v>24</v>
      </c>
      <c r="B200" s="3" t="s">
        <v>217</v>
      </c>
      <c r="C200" s="3">
        <v>1011000505</v>
      </c>
      <c r="D200" s="2" t="s">
        <v>339</v>
      </c>
      <c r="E200" s="4"/>
      <c r="F200" s="2" t="s">
        <v>433</v>
      </c>
      <c r="G200" s="5" t="s">
        <v>437</v>
      </c>
      <c r="H200" s="5" t="s">
        <v>440</v>
      </c>
      <c r="I200" s="5"/>
      <c r="J200" s="6" t="s">
        <v>435</v>
      </c>
      <c r="K200" s="75" t="s">
        <v>459</v>
      </c>
      <c r="L200" s="59">
        <v>0</v>
      </c>
      <c r="M200" s="15">
        <v>0</v>
      </c>
      <c r="N200" s="23">
        <f t="shared" si="34"/>
        <v>0</v>
      </c>
      <c r="O200" s="7"/>
      <c r="P200" s="7"/>
      <c r="Q200" s="15">
        <v>0</v>
      </c>
      <c r="R200" s="77">
        <v>0</v>
      </c>
      <c r="S200" s="42">
        <v>0</v>
      </c>
      <c r="T200" s="17">
        <v>0</v>
      </c>
      <c r="U200" s="23">
        <f t="shared" si="35"/>
        <v>0</v>
      </c>
      <c r="V200" s="17">
        <v>0</v>
      </c>
      <c r="W200" s="43">
        <v>0</v>
      </c>
      <c r="X200" s="42">
        <f t="shared" si="36"/>
        <v>0</v>
      </c>
      <c r="Y200" s="17">
        <f t="shared" si="37"/>
        <v>0</v>
      </c>
      <c r="Z200" s="23">
        <f t="shared" si="38"/>
        <v>0</v>
      </c>
      <c r="AA200" s="17">
        <f t="shared" si="43"/>
        <v>0</v>
      </c>
      <c r="AB200" s="43">
        <f t="shared" si="44"/>
        <v>0</v>
      </c>
      <c r="AC200" s="42">
        <v>40.57</v>
      </c>
      <c r="AD200" s="17">
        <v>0</v>
      </c>
      <c r="AE200" s="39">
        <f t="shared" si="39"/>
        <v>-1</v>
      </c>
      <c r="AF200" s="59">
        <v>0</v>
      </c>
      <c r="AG200" s="8">
        <v>0</v>
      </c>
      <c r="AH200" s="39">
        <f t="shared" si="40"/>
        <v>0</v>
      </c>
      <c r="AI200" s="61">
        <v>0</v>
      </c>
      <c r="AJ200" s="17">
        <v>0</v>
      </c>
      <c r="AK200" s="39">
        <f t="shared" si="41"/>
        <v>0</v>
      </c>
      <c r="AL200" s="61">
        <v>0</v>
      </c>
      <c r="AM200" s="17">
        <v>0</v>
      </c>
      <c r="AN200" s="39">
        <f t="shared" si="42"/>
        <v>0</v>
      </c>
    </row>
    <row r="201" spans="1:40" x14ac:dyDescent="0.25">
      <c r="A201" s="30" t="s">
        <v>24</v>
      </c>
      <c r="B201" s="3" t="s">
        <v>218</v>
      </c>
      <c r="C201" s="3">
        <v>1011000135</v>
      </c>
      <c r="D201" s="2" t="s">
        <v>24</v>
      </c>
      <c r="E201" s="4"/>
      <c r="F201" s="2" t="s">
        <v>433</v>
      </c>
      <c r="G201" s="5" t="s">
        <v>437</v>
      </c>
      <c r="H201" s="5" t="s">
        <v>440</v>
      </c>
      <c r="I201" s="5"/>
      <c r="J201" s="6" t="s">
        <v>435</v>
      </c>
      <c r="K201" s="75" t="s">
        <v>459</v>
      </c>
      <c r="L201" s="59">
        <v>0</v>
      </c>
      <c r="M201" s="15">
        <v>0</v>
      </c>
      <c r="N201" s="23">
        <f t="shared" si="34"/>
        <v>0</v>
      </c>
      <c r="O201" s="7"/>
      <c r="P201" s="7"/>
      <c r="Q201" s="15">
        <v>0</v>
      </c>
      <c r="R201" s="77">
        <v>0</v>
      </c>
      <c r="S201" s="42">
        <v>0</v>
      </c>
      <c r="T201" s="17">
        <v>0</v>
      </c>
      <c r="U201" s="23">
        <f t="shared" si="35"/>
        <v>0</v>
      </c>
      <c r="V201" s="17">
        <v>0</v>
      </c>
      <c r="W201" s="43">
        <v>0</v>
      </c>
      <c r="X201" s="42">
        <f t="shared" si="36"/>
        <v>0</v>
      </c>
      <c r="Y201" s="17">
        <f t="shared" si="37"/>
        <v>0</v>
      </c>
      <c r="Z201" s="23">
        <f t="shared" si="38"/>
        <v>0</v>
      </c>
      <c r="AA201" s="17">
        <f t="shared" si="43"/>
        <v>0</v>
      </c>
      <c r="AB201" s="43">
        <f t="shared" si="44"/>
        <v>0</v>
      </c>
      <c r="AC201" s="42">
        <v>2.86</v>
      </c>
      <c r="AD201" s="17">
        <v>0</v>
      </c>
      <c r="AE201" s="39">
        <f t="shared" si="39"/>
        <v>-1</v>
      </c>
      <c r="AF201" s="59">
        <v>0</v>
      </c>
      <c r="AG201" s="8">
        <v>0</v>
      </c>
      <c r="AH201" s="39">
        <f t="shared" si="40"/>
        <v>0</v>
      </c>
      <c r="AI201" s="61">
        <v>0</v>
      </c>
      <c r="AJ201" s="17">
        <v>0</v>
      </c>
      <c r="AK201" s="39">
        <f t="shared" si="41"/>
        <v>0</v>
      </c>
      <c r="AL201" s="61">
        <v>0</v>
      </c>
      <c r="AM201" s="17">
        <v>0</v>
      </c>
      <c r="AN201" s="39">
        <f t="shared" si="42"/>
        <v>0</v>
      </c>
    </row>
    <row r="202" spans="1:40" x14ac:dyDescent="0.25">
      <c r="A202" s="30" t="s">
        <v>26</v>
      </c>
      <c r="B202" s="3" t="s">
        <v>219</v>
      </c>
      <c r="C202" s="3" t="s">
        <v>219</v>
      </c>
      <c r="D202" s="2" t="s">
        <v>426</v>
      </c>
      <c r="E202" s="4"/>
      <c r="F202" s="2" t="s">
        <v>433</v>
      </c>
      <c r="G202" s="5" t="s">
        <v>437</v>
      </c>
      <c r="H202" s="5" t="s">
        <v>440</v>
      </c>
      <c r="I202" s="5"/>
      <c r="J202" s="6" t="s">
        <v>435</v>
      </c>
      <c r="K202" s="75" t="s">
        <v>459</v>
      </c>
      <c r="L202" s="59">
        <v>0</v>
      </c>
      <c r="M202" s="15">
        <v>0</v>
      </c>
      <c r="N202" s="23">
        <f t="shared" si="34"/>
        <v>0</v>
      </c>
      <c r="O202" s="7"/>
      <c r="P202" s="7"/>
      <c r="Q202" s="15">
        <v>0</v>
      </c>
      <c r="R202" s="77">
        <v>0</v>
      </c>
      <c r="S202" s="42">
        <v>0</v>
      </c>
      <c r="T202" s="17">
        <v>0</v>
      </c>
      <c r="U202" s="23">
        <f t="shared" si="35"/>
        <v>0</v>
      </c>
      <c r="V202" s="17">
        <v>0</v>
      </c>
      <c r="W202" s="43">
        <v>0</v>
      </c>
      <c r="X202" s="42">
        <f t="shared" si="36"/>
        <v>0</v>
      </c>
      <c r="Y202" s="17">
        <f t="shared" si="37"/>
        <v>0</v>
      </c>
      <c r="Z202" s="23">
        <f t="shared" si="38"/>
        <v>0</v>
      </c>
      <c r="AA202" s="17">
        <f t="shared" si="43"/>
        <v>0</v>
      </c>
      <c r="AB202" s="43">
        <f t="shared" si="44"/>
        <v>0</v>
      </c>
      <c r="AC202" s="42">
        <v>18.760000000000002</v>
      </c>
      <c r="AD202" s="17">
        <v>0</v>
      </c>
      <c r="AE202" s="39">
        <f t="shared" si="39"/>
        <v>-1</v>
      </c>
      <c r="AF202" s="59">
        <v>0</v>
      </c>
      <c r="AG202" s="8">
        <v>0</v>
      </c>
      <c r="AH202" s="39">
        <f t="shared" si="40"/>
        <v>0</v>
      </c>
      <c r="AI202" s="61">
        <v>0</v>
      </c>
      <c r="AJ202" s="17">
        <v>0</v>
      </c>
      <c r="AK202" s="39">
        <f t="shared" si="41"/>
        <v>0</v>
      </c>
      <c r="AL202" s="61">
        <v>0</v>
      </c>
      <c r="AM202" s="17">
        <v>0</v>
      </c>
      <c r="AN202" s="39">
        <f t="shared" si="42"/>
        <v>0</v>
      </c>
    </row>
    <row r="203" spans="1:40" x14ac:dyDescent="0.25">
      <c r="A203" s="30" t="s">
        <v>26</v>
      </c>
      <c r="B203" s="3" t="s">
        <v>220</v>
      </c>
      <c r="C203" s="3" t="s">
        <v>281</v>
      </c>
      <c r="D203" s="2" t="s">
        <v>374</v>
      </c>
      <c r="E203" s="4" t="s">
        <v>442</v>
      </c>
      <c r="F203" s="2" t="s">
        <v>443</v>
      </c>
      <c r="G203" s="5" t="s">
        <v>437</v>
      </c>
      <c r="H203" s="5" t="s">
        <v>438</v>
      </c>
      <c r="I203" s="5"/>
      <c r="J203" s="6" t="s">
        <v>435</v>
      </c>
      <c r="K203" s="75" t="s">
        <v>459</v>
      </c>
      <c r="L203" s="59">
        <v>0</v>
      </c>
      <c r="M203" s="15">
        <v>0</v>
      </c>
      <c r="N203" s="23">
        <f t="shared" si="34"/>
        <v>0</v>
      </c>
      <c r="O203" s="7"/>
      <c r="P203" s="7"/>
      <c r="Q203" s="15">
        <v>0</v>
      </c>
      <c r="R203" s="77">
        <v>0</v>
      </c>
      <c r="S203" s="42">
        <v>0</v>
      </c>
      <c r="T203" s="17">
        <v>0</v>
      </c>
      <c r="U203" s="23">
        <f t="shared" si="35"/>
        <v>0</v>
      </c>
      <c r="V203" s="17">
        <v>0</v>
      </c>
      <c r="W203" s="43">
        <v>0</v>
      </c>
      <c r="X203" s="42">
        <f t="shared" si="36"/>
        <v>0</v>
      </c>
      <c r="Y203" s="17">
        <f t="shared" si="37"/>
        <v>0</v>
      </c>
      <c r="Z203" s="23">
        <f t="shared" si="38"/>
        <v>0</v>
      </c>
      <c r="AA203" s="17">
        <f t="shared" si="43"/>
        <v>0</v>
      </c>
      <c r="AB203" s="43">
        <f t="shared" si="44"/>
        <v>0</v>
      </c>
      <c r="AC203" s="42">
        <v>50.59</v>
      </c>
      <c r="AD203" s="17">
        <v>0</v>
      </c>
      <c r="AE203" s="39">
        <f t="shared" si="39"/>
        <v>-1</v>
      </c>
      <c r="AF203" s="59">
        <v>0</v>
      </c>
      <c r="AG203" s="8">
        <v>0</v>
      </c>
      <c r="AH203" s="39">
        <f t="shared" si="40"/>
        <v>0</v>
      </c>
      <c r="AI203" s="61">
        <v>0</v>
      </c>
      <c r="AJ203" s="17">
        <v>0</v>
      </c>
      <c r="AK203" s="39">
        <f t="shared" si="41"/>
        <v>0</v>
      </c>
      <c r="AL203" s="61">
        <v>0</v>
      </c>
      <c r="AM203" s="17">
        <v>0</v>
      </c>
      <c r="AN203" s="39">
        <f t="shared" si="42"/>
        <v>0</v>
      </c>
    </row>
    <row r="204" spans="1:40" x14ac:dyDescent="0.25">
      <c r="A204" s="30" t="s">
        <v>26</v>
      </c>
      <c r="B204" s="3" t="s">
        <v>221</v>
      </c>
      <c r="C204" s="3" t="s">
        <v>282</v>
      </c>
      <c r="D204" s="2" t="s">
        <v>375</v>
      </c>
      <c r="E204" s="4" t="s">
        <v>442</v>
      </c>
      <c r="F204" s="2" t="s">
        <v>443</v>
      </c>
      <c r="G204" s="5" t="s">
        <v>437</v>
      </c>
      <c r="H204" s="5" t="s">
        <v>438</v>
      </c>
      <c r="I204" s="5"/>
      <c r="J204" s="6" t="s">
        <v>435</v>
      </c>
      <c r="K204" s="75" t="s">
        <v>459</v>
      </c>
      <c r="L204" s="59">
        <v>0</v>
      </c>
      <c r="M204" s="15">
        <v>0</v>
      </c>
      <c r="N204" s="23">
        <f t="shared" si="34"/>
        <v>0</v>
      </c>
      <c r="O204" s="7"/>
      <c r="P204" s="7"/>
      <c r="Q204" s="15">
        <v>0</v>
      </c>
      <c r="R204" s="77">
        <v>0</v>
      </c>
      <c r="S204" s="42">
        <v>0</v>
      </c>
      <c r="T204" s="17">
        <v>0</v>
      </c>
      <c r="U204" s="23">
        <f t="shared" si="35"/>
        <v>0</v>
      </c>
      <c r="V204" s="17">
        <v>0</v>
      </c>
      <c r="W204" s="43">
        <v>0</v>
      </c>
      <c r="X204" s="42">
        <f t="shared" si="36"/>
        <v>0</v>
      </c>
      <c r="Y204" s="17">
        <f t="shared" si="37"/>
        <v>0</v>
      </c>
      <c r="Z204" s="23">
        <f t="shared" si="38"/>
        <v>0</v>
      </c>
      <c r="AA204" s="17">
        <f t="shared" si="43"/>
        <v>0</v>
      </c>
      <c r="AB204" s="43">
        <f t="shared" si="44"/>
        <v>0</v>
      </c>
      <c r="AC204" s="42">
        <v>94.360000000000014</v>
      </c>
      <c r="AD204" s="17">
        <v>0</v>
      </c>
      <c r="AE204" s="39">
        <f t="shared" si="39"/>
        <v>-1</v>
      </c>
      <c r="AF204" s="59">
        <v>0</v>
      </c>
      <c r="AG204" s="8">
        <v>0</v>
      </c>
      <c r="AH204" s="39">
        <f t="shared" si="40"/>
        <v>0</v>
      </c>
      <c r="AI204" s="61">
        <v>0</v>
      </c>
      <c r="AJ204" s="17">
        <v>0</v>
      </c>
      <c r="AK204" s="39">
        <f t="shared" si="41"/>
        <v>0</v>
      </c>
      <c r="AL204" s="61">
        <v>0</v>
      </c>
      <c r="AM204" s="17">
        <v>0</v>
      </c>
      <c r="AN204" s="39">
        <f t="shared" si="42"/>
        <v>0</v>
      </c>
    </row>
    <row r="205" spans="1:40" x14ac:dyDescent="0.25">
      <c r="A205" s="30" t="s">
        <v>26</v>
      </c>
      <c r="B205" s="3" t="s">
        <v>222</v>
      </c>
      <c r="C205" s="3" t="s">
        <v>283</v>
      </c>
      <c r="D205" s="2" t="s">
        <v>427</v>
      </c>
      <c r="E205" s="4" t="s">
        <v>442</v>
      </c>
      <c r="F205" s="2" t="s">
        <v>443</v>
      </c>
      <c r="G205" s="5" t="s">
        <v>437</v>
      </c>
      <c r="H205" s="5" t="s">
        <v>440</v>
      </c>
      <c r="I205" s="5"/>
      <c r="J205" s="6" t="s">
        <v>435</v>
      </c>
      <c r="K205" s="75" t="s">
        <v>459</v>
      </c>
      <c r="L205" s="59">
        <v>0</v>
      </c>
      <c r="M205" s="15">
        <v>0</v>
      </c>
      <c r="N205" s="23">
        <f t="shared" si="34"/>
        <v>0</v>
      </c>
      <c r="O205" s="7"/>
      <c r="P205" s="7"/>
      <c r="Q205" s="15">
        <v>0</v>
      </c>
      <c r="R205" s="77">
        <v>0</v>
      </c>
      <c r="S205" s="42">
        <v>0</v>
      </c>
      <c r="T205" s="17">
        <v>0</v>
      </c>
      <c r="U205" s="23">
        <f t="shared" si="35"/>
        <v>0</v>
      </c>
      <c r="V205" s="17">
        <v>0</v>
      </c>
      <c r="W205" s="43">
        <v>0</v>
      </c>
      <c r="X205" s="42">
        <f t="shared" si="36"/>
        <v>0</v>
      </c>
      <c r="Y205" s="17">
        <f t="shared" si="37"/>
        <v>0</v>
      </c>
      <c r="Z205" s="23">
        <f t="shared" si="38"/>
        <v>0</v>
      </c>
      <c r="AA205" s="17">
        <f t="shared" si="43"/>
        <v>0</v>
      </c>
      <c r="AB205" s="43">
        <f t="shared" si="44"/>
        <v>0</v>
      </c>
      <c r="AC205" s="42">
        <v>22.080000000000002</v>
      </c>
      <c r="AD205" s="17">
        <v>0</v>
      </c>
      <c r="AE205" s="39">
        <f t="shared" si="39"/>
        <v>-1</v>
      </c>
      <c r="AF205" s="59">
        <v>0</v>
      </c>
      <c r="AG205" s="8">
        <v>0</v>
      </c>
      <c r="AH205" s="39">
        <f t="shared" si="40"/>
        <v>0</v>
      </c>
      <c r="AI205" s="61">
        <v>0</v>
      </c>
      <c r="AJ205" s="17">
        <v>0</v>
      </c>
      <c r="AK205" s="39">
        <f t="shared" si="41"/>
        <v>0</v>
      </c>
      <c r="AL205" s="61">
        <v>0</v>
      </c>
      <c r="AM205" s="17">
        <v>0</v>
      </c>
      <c r="AN205" s="39">
        <f t="shared" si="42"/>
        <v>0</v>
      </c>
    </row>
    <row r="206" spans="1:40" x14ac:dyDescent="0.25">
      <c r="A206" s="30" t="s">
        <v>26</v>
      </c>
      <c r="B206" s="3" t="s">
        <v>223</v>
      </c>
      <c r="C206" s="3" t="s">
        <v>284</v>
      </c>
      <c r="D206" s="2" t="s">
        <v>345</v>
      </c>
      <c r="E206" s="4" t="s">
        <v>442</v>
      </c>
      <c r="F206" s="2" t="s">
        <v>443</v>
      </c>
      <c r="G206" s="5" t="s">
        <v>437</v>
      </c>
      <c r="H206" s="5" t="s">
        <v>440</v>
      </c>
      <c r="I206" s="5"/>
      <c r="J206" s="6" t="s">
        <v>435</v>
      </c>
      <c r="K206" s="75" t="s">
        <v>459</v>
      </c>
      <c r="L206" s="59">
        <v>0</v>
      </c>
      <c r="M206" s="15">
        <v>0</v>
      </c>
      <c r="N206" s="23">
        <f t="shared" si="34"/>
        <v>0</v>
      </c>
      <c r="O206" s="7"/>
      <c r="P206" s="7"/>
      <c r="Q206" s="15">
        <v>0</v>
      </c>
      <c r="R206" s="77">
        <v>0</v>
      </c>
      <c r="S206" s="42">
        <v>3.2897804999999991</v>
      </c>
      <c r="T206" s="17">
        <v>0</v>
      </c>
      <c r="U206" s="23">
        <f t="shared" si="35"/>
        <v>-1</v>
      </c>
      <c r="V206" s="17">
        <v>0</v>
      </c>
      <c r="W206" s="43">
        <v>0</v>
      </c>
      <c r="X206" s="42">
        <f t="shared" si="36"/>
        <v>0</v>
      </c>
      <c r="Y206" s="17">
        <f t="shared" si="37"/>
        <v>0</v>
      </c>
      <c r="Z206" s="23">
        <f t="shared" si="38"/>
        <v>0</v>
      </c>
      <c r="AA206" s="17">
        <f t="shared" si="43"/>
        <v>0</v>
      </c>
      <c r="AB206" s="43">
        <f t="shared" si="44"/>
        <v>0</v>
      </c>
      <c r="AC206" s="42">
        <v>60.149999999999991</v>
      </c>
      <c r="AD206" s="17">
        <v>0</v>
      </c>
      <c r="AE206" s="39">
        <f t="shared" si="39"/>
        <v>-1</v>
      </c>
      <c r="AF206" s="59">
        <v>0</v>
      </c>
      <c r="AG206" s="8">
        <v>0</v>
      </c>
      <c r="AH206" s="39">
        <f t="shared" si="40"/>
        <v>0</v>
      </c>
      <c r="AI206" s="61">
        <v>0</v>
      </c>
      <c r="AJ206" s="17">
        <v>0</v>
      </c>
      <c r="AK206" s="39">
        <f t="shared" si="41"/>
        <v>0</v>
      </c>
      <c r="AL206" s="61">
        <v>0</v>
      </c>
      <c r="AM206" s="17">
        <v>0</v>
      </c>
      <c r="AN206" s="39">
        <f t="shared" si="42"/>
        <v>0</v>
      </c>
    </row>
    <row r="207" spans="1:40" x14ac:dyDescent="0.25">
      <c r="A207" s="30" t="s">
        <v>26</v>
      </c>
      <c r="B207" s="3" t="s">
        <v>224</v>
      </c>
      <c r="C207" s="3">
        <v>1011001205</v>
      </c>
      <c r="D207" s="2" t="s">
        <v>360</v>
      </c>
      <c r="E207" s="4" t="s">
        <v>442</v>
      </c>
      <c r="F207" s="2" t="s">
        <v>443</v>
      </c>
      <c r="G207" s="5" t="s">
        <v>437</v>
      </c>
      <c r="H207" s="5" t="s">
        <v>438</v>
      </c>
      <c r="I207" s="5"/>
      <c r="J207" s="6" t="s">
        <v>435</v>
      </c>
      <c r="K207" s="75" t="s">
        <v>459</v>
      </c>
      <c r="L207" s="59">
        <v>0</v>
      </c>
      <c r="M207" s="15">
        <v>0</v>
      </c>
      <c r="N207" s="23">
        <f t="shared" si="34"/>
        <v>0</v>
      </c>
      <c r="O207" s="7"/>
      <c r="P207" s="7"/>
      <c r="Q207" s="15">
        <v>0</v>
      </c>
      <c r="R207" s="77">
        <v>0</v>
      </c>
      <c r="S207" s="42">
        <v>0</v>
      </c>
      <c r="T207" s="17">
        <v>0</v>
      </c>
      <c r="U207" s="23">
        <f t="shared" si="35"/>
        <v>0</v>
      </c>
      <c r="V207" s="17">
        <v>0</v>
      </c>
      <c r="W207" s="43">
        <v>0</v>
      </c>
      <c r="X207" s="42">
        <f t="shared" si="36"/>
        <v>0</v>
      </c>
      <c r="Y207" s="17">
        <f t="shared" si="37"/>
        <v>0</v>
      </c>
      <c r="Z207" s="23">
        <f t="shared" si="38"/>
        <v>0</v>
      </c>
      <c r="AA207" s="17">
        <f t="shared" si="43"/>
        <v>0</v>
      </c>
      <c r="AB207" s="43">
        <f t="shared" si="44"/>
        <v>0</v>
      </c>
      <c r="AC207" s="42">
        <v>88.269999999999982</v>
      </c>
      <c r="AD207" s="17">
        <v>0</v>
      </c>
      <c r="AE207" s="39">
        <f t="shared" si="39"/>
        <v>-1</v>
      </c>
      <c r="AF207" s="59">
        <v>0</v>
      </c>
      <c r="AG207" s="8">
        <v>0</v>
      </c>
      <c r="AH207" s="39">
        <f t="shared" si="40"/>
        <v>0</v>
      </c>
      <c r="AI207" s="61">
        <v>0</v>
      </c>
      <c r="AJ207" s="17">
        <v>0</v>
      </c>
      <c r="AK207" s="39">
        <f t="shared" si="41"/>
        <v>0</v>
      </c>
      <c r="AL207" s="61">
        <v>0</v>
      </c>
      <c r="AM207" s="17">
        <v>0</v>
      </c>
      <c r="AN207" s="39">
        <f t="shared" si="42"/>
        <v>0</v>
      </c>
    </row>
    <row r="208" spans="1:40" x14ac:dyDescent="0.25">
      <c r="A208" s="30" t="s">
        <v>26</v>
      </c>
      <c r="B208" s="3" t="s">
        <v>225</v>
      </c>
      <c r="C208" s="3" t="s">
        <v>285</v>
      </c>
      <c r="D208" s="2" t="s">
        <v>428</v>
      </c>
      <c r="E208" s="4" t="s">
        <v>442</v>
      </c>
      <c r="F208" s="2" t="s">
        <v>443</v>
      </c>
      <c r="G208" s="5" t="s">
        <v>437</v>
      </c>
      <c r="H208" s="5" t="s">
        <v>438</v>
      </c>
      <c r="I208" s="5"/>
      <c r="J208" s="6" t="s">
        <v>435</v>
      </c>
      <c r="K208" s="75" t="s">
        <v>459</v>
      </c>
      <c r="L208" s="59">
        <v>0</v>
      </c>
      <c r="M208" s="15">
        <v>0</v>
      </c>
      <c r="N208" s="23">
        <f t="shared" si="34"/>
        <v>0</v>
      </c>
      <c r="O208" s="7"/>
      <c r="P208" s="7"/>
      <c r="Q208" s="15">
        <v>0</v>
      </c>
      <c r="R208" s="77">
        <v>0</v>
      </c>
      <c r="S208" s="42">
        <v>0</v>
      </c>
      <c r="T208" s="17">
        <v>0</v>
      </c>
      <c r="U208" s="23">
        <f t="shared" si="35"/>
        <v>0</v>
      </c>
      <c r="V208" s="17">
        <v>0</v>
      </c>
      <c r="W208" s="43">
        <v>0</v>
      </c>
      <c r="X208" s="42">
        <f t="shared" si="36"/>
        <v>0</v>
      </c>
      <c r="Y208" s="17">
        <f t="shared" si="37"/>
        <v>0</v>
      </c>
      <c r="Z208" s="23">
        <f t="shared" si="38"/>
        <v>0</v>
      </c>
      <c r="AA208" s="17">
        <f t="shared" si="43"/>
        <v>0</v>
      </c>
      <c r="AB208" s="43">
        <f t="shared" si="44"/>
        <v>0</v>
      </c>
      <c r="AC208" s="42">
        <v>9.5599999999999987</v>
      </c>
      <c r="AD208" s="17">
        <v>0</v>
      </c>
      <c r="AE208" s="39">
        <f t="shared" si="39"/>
        <v>-1</v>
      </c>
      <c r="AF208" s="59">
        <v>0</v>
      </c>
      <c r="AG208" s="8">
        <v>0</v>
      </c>
      <c r="AH208" s="39">
        <f t="shared" si="40"/>
        <v>0</v>
      </c>
      <c r="AI208" s="61">
        <v>0</v>
      </c>
      <c r="AJ208" s="17">
        <v>0</v>
      </c>
      <c r="AK208" s="39">
        <f t="shared" si="41"/>
        <v>0</v>
      </c>
      <c r="AL208" s="61">
        <v>0</v>
      </c>
      <c r="AM208" s="17">
        <v>0</v>
      </c>
      <c r="AN208" s="39">
        <f t="shared" si="42"/>
        <v>0</v>
      </c>
    </row>
    <row r="209" spans="1:40" x14ac:dyDescent="0.25">
      <c r="A209" s="30" t="s">
        <v>25</v>
      </c>
      <c r="B209" s="3" t="s">
        <v>226</v>
      </c>
      <c r="C209" s="3" t="s">
        <v>226</v>
      </c>
      <c r="D209" s="2" t="s">
        <v>381</v>
      </c>
      <c r="E209" s="4" t="s">
        <v>444</v>
      </c>
      <c r="F209" s="2" t="s">
        <v>443</v>
      </c>
      <c r="G209" s="5" t="s">
        <v>437</v>
      </c>
      <c r="H209" s="5" t="s">
        <v>438</v>
      </c>
      <c r="I209" s="5"/>
      <c r="J209" s="6" t="s">
        <v>435</v>
      </c>
      <c r="K209" s="75" t="s">
        <v>459</v>
      </c>
      <c r="L209" s="59">
        <v>0</v>
      </c>
      <c r="M209" s="15">
        <v>0</v>
      </c>
      <c r="N209" s="23">
        <f t="shared" si="34"/>
        <v>0</v>
      </c>
      <c r="O209" s="7"/>
      <c r="P209" s="7"/>
      <c r="Q209" s="15">
        <v>0</v>
      </c>
      <c r="R209" s="77">
        <v>0</v>
      </c>
      <c r="S209" s="42">
        <v>0</v>
      </c>
      <c r="T209" s="17">
        <v>0</v>
      </c>
      <c r="U209" s="23">
        <f t="shared" si="35"/>
        <v>0</v>
      </c>
      <c r="V209" s="17">
        <v>0</v>
      </c>
      <c r="W209" s="43">
        <v>0</v>
      </c>
      <c r="X209" s="42">
        <f t="shared" si="36"/>
        <v>0</v>
      </c>
      <c r="Y209" s="17">
        <f t="shared" si="37"/>
        <v>0</v>
      </c>
      <c r="Z209" s="23">
        <f t="shared" si="38"/>
        <v>0</v>
      </c>
      <c r="AA209" s="17">
        <f t="shared" si="43"/>
        <v>0</v>
      </c>
      <c r="AB209" s="43">
        <f t="shared" si="44"/>
        <v>0</v>
      </c>
      <c r="AC209" s="42">
        <v>34.280800000000006</v>
      </c>
      <c r="AD209" s="17">
        <v>0</v>
      </c>
      <c r="AE209" s="39">
        <f t="shared" si="39"/>
        <v>-1</v>
      </c>
      <c r="AF209" s="59">
        <v>0</v>
      </c>
      <c r="AG209" s="8">
        <v>0</v>
      </c>
      <c r="AH209" s="39">
        <f t="shared" si="40"/>
        <v>0</v>
      </c>
      <c r="AI209" s="61">
        <v>0</v>
      </c>
      <c r="AJ209" s="17">
        <v>0</v>
      </c>
      <c r="AK209" s="39">
        <f t="shared" si="41"/>
        <v>0</v>
      </c>
      <c r="AL209" s="61">
        <v>0</v>
      </c>
      <c r="AM209" s="17">
        <v>0</v>
      </c>
      <c r="AN209" s="39">
        <f t="shared" si="42"/>
        <v>0</v>
      </c>
    </row>
    <row r="210" spans="1:40" x14ac:dyDescent="0.25">
      <c r="A210" s="30" t="s">
        <v>25</v>
      </c>
      <c r="B210" s="3" t="s">
        <v>227</v>
      </c>
      <c r="C210" s="3">
        <v>1011001023</v>
      </c>
      <c r="D210" s="2" t="s">
        <v>418</v>
      </c>
      <c r="E210" s="4"/>
      <c r="F210" s="2" t="s">
        <v>436</v>
      </c>
      <c r="G210" s="5" t="s">
        <v>437</v>
      </c>
      <c r="H210" s="5" t="s">
        <v>438</v>
      </c>
      <c r="I210" s="5"/>
      <c r="J210" s="6" t="s">
        <v>435</v>
      </c>
      <c r="K210" s="75" t="s">
        <v>459</v>
      </c>
      <c r="L210" s="59">
        <v>0</v>
      </c>
      <c r="M210" s="15">
        <v>0</v>
      </c>
      <c r="N210" s="23">
        <f t="shared" si="34"/>
        <v>0</v>
      </c>
      <c r="O210" s="7"/>
      <c r="P210" s="7"/>
      <c r="Q210" s="15">
        <v>0</v>
      </c>
      <c r="R210" s="77">
        <v>0</v>
      </c>
      <c r="S210" s="42">
        <v>0</v>
      </c>
      <c r="T210" s="17">
        <v>0</v>
      </c>
      <c r="U210" s="23">
        <f t="shared" si="35"/>
        <v>0</v>
      </c>
      <c r="V210" s="17">
        <v>0</v>
      </c>
      <c r="W210" s="43">
        <v>0</v>
      </c>
      <c r="X210" s="42">
        <f t="shared" si="36"/>
        <v>0</v>
      </c>
      <c r="Y210" s="17">
        <f t="shared" si="37"/>
        <v>0</v>
      </c>
      <c r="Z210" s="23">
        <f t="shared" si="38"/>
        <v>0</v>
      </c>
      <c r="AA210" s="17">
        <f t="shared" si="43"/>
        <v>0</v>
      </c>
      <c r="AB210" s="43">
        <f t="shared" si="44"/>
        <v>0</v>
      </c>
      <c r="AC210" s="42">
        <v>38.118887199999996</v>
      </c>
      <c r="AD210" s="17">
        <v>0</v>
      </c>
      <c r="AE210" s="39">
        <f t="shared" si="39"/>
        <v>-1</v>
      </c>
      <c r="AF210" s="59">
        <v>0</v>
      </c>
      <c r="AG210" s="8">
        <v>0</v>
      </c>
      <c r="AH210" s="39">
        <f t="shared" si="40"/>
        <v>0</v>
      </c>
      <c r="AI210" s="61">
        <v>0</v>
      </c>
      <c r="AJ210" s="17">
        <v>0</v>
      </c>
      <c r="AK210" s="39">
        <f t="shared" si="41"/>
        <v>0</v>
      </c>
      <c r="AL210" s="61">
        <v>0</v>
      </c>
      <c r="AM210" s="17">
        <v>0</v>
      </c>
      <c r="AN210" s="39">
        <f t="shared" si="42"/>
        <v>0</v>
      </c>
    </row>
    <row r="211" spans="1:40" x14ac:dyDescent="0.25">
      <c r="A211" s="30" t="s">
        <v>25</v>
      </c>
      <c r="B211" s="3" t="s">
        <v>228</v>
      </c>
      <c r="C211" s="3">
        <v>1011000711</v>
      </c>
      <c r="D211" s="2" t="s">
        <v>419</v>
      </c>
      <c r="E211" s="4"/>
      <c r="F211" s="2" t="s">
        <v>436</v>
      </c>
      <c r="G211" s="5" t="s">
        <v>437</v>
      </c>
      <c r="H211" s="5" t="s">
        <v>438</v>
      </c>
      <c r="I211" s="5"/>
      <c r="J211" s="6" t="s">
        <v>435</v>
      </c>
      <c r="K211" s="75" t="s">
        <v>459</v>
      </c>
      <c r="L211" s="59">
        <v>0</v>
      </c>
      <c r="M211" s="15">
        <v>0</v>
      </c>
      <c r="N211" s="23">
        <f t="shared" si="34"/>
        <v>0</v>
      </c>
      <c r="O211" s="7"/>
      <c r="P211" s="7"/>
      <c r="Q211" s="15">
        <v>0</v>
      </c>
      <c r="R211" s="77">
        <v>0</v>
      </c>
      <c r="S211" s="42">
        <v>0</v>
      </c>
      <c r="T211" s="17">
        <v>0</v>
      </c>
      <c r="U211" s="23">
        <f t="shared" si="35"/>
        <v>0</v>
      </c>
      <c r="V211" s="17">
        <v>0</v>
      </c>
      <c r="W211" s="43">
        <v>0</v>
      </c>
      <c r="X211" s="42">
        <f t="shared" si="36"/>
        <v>0</v>
      </c>
      <c r="Y211" s="17">
        <f t="shared" si="37"/>
        <v>0</v>
      </c>
      <c r="Z211" s="23">
        <f t="shared" si="38"/>
        <v>0</v>
      </c>
      <c r="AA211" s="17">
        <f t="shared" si="43"/>
        <v>0</v>
      </c>
      <c r="AB211" s="43">
        <f t="shared" si="44"/>
        <v>0</v>
      </c>
      <c r="AC211" s="42">
        <v>75.422899999999998</v>
      </c>
      <c r="AD211" s="17">
        <v>0</v>
      </c>
      <c r="AE211" s="39">
        <f t="shared" si="39"/>
        <v>-1</v>
      </c>
      <c r="AF211" s="59">
        <v>0</v>
      </c>
      <c r="AG211" s="8">
        <v>0</v>
      </c>
      <c r="AH211" s="39">
        <f t="shared" si="40"/>
        <v>0</v>
      </c>
      <c r="AI211" s="61">
        <v>0</v>
      </c>
      <c r="AJ211" s="17">
        <v>0</v>
      </c>
      <c r="AK211" s="39">
        <f t="shared" si="41"/>
        <v>0</v>
      </c>
      <c r="AL211" s="61">
        <v>0</v>
      </c>
      <c r="AM211" s="17">
        <v>0</v>
      </c>
      <c r="AN211" s="39">
        <f t="shared" si="42"/>
        <v>0</v>
      </c>
    </row>
    <row r="212" spans="1:40" x14ac:dyDescent="0.25">
      <c r="A212" s="30" t="s">
        <v>25</v>
      </c>
      <c r="B212" s="3" t="s">
        <v>229</v>
      </c>
      <c r="C212" s="3" t="s">
        <v>286</v>
      </c>
      <c r="D212" s="2" t="s">
        <v>396</v>
      </c>
      <c r="E212" s="4"/>
      <c r="F212" s="2" t="s">
        <v>436</v>
      </c>
      <c r="G212" s="5" t="s">
        <v>437</v>
      </c>
      <c r="H212" s="5" t="s">
        <v>438</v>
      </c>
      <c r="I212" s="5"/>
      <c r="J212" s="6" t="s">
        <v>435</v>
      </c>
      <c r="K212" s="75" t="s">
        <v>459</v>
      </c>
      <c r="L212" s="59">
        <v>0</v>
      </c>
      <c r="M212" s="15">
        <v>0</v>
      </c>
      <c r="N212" s="23">
        <f t="shared" si="34"/>
        <v>0</v>
      </c>
      <c r="O212" s="7"/>
      <c r="P212" s="7"/>
      <c r="Q212" s="15">
        <v>0</v>
      </c>
      <c r="R212" s="77">
        <v>0</v>
      </c>
      <c r="S212" s="42">
        <v>0</v>
      </c>
      <c r="T212" s="17">
        <v>0</v>
      </c>
      <c r="U212" s="23">
        <f t="shared" si="35"/>
        <v>0</v>
      </c>
      <c r="V212" s="17">
        <v>0</v>
      </c>
      <c r="W212" s="43">
        <v>0</v>
      </c>
      <c r="X212" s="42">
        <f t="shared" si="36"/>
        <v>0</v>
      </c>
      <c r="Y212" s="17">
        <f t="shared" si="37"/>
        <v>0</v>
      </c>
      <c r="Z212" s="23">
        <f t="shared" si="38"/>
        <v>0</v>
      </c>
      <c r="AA212" s="17">
        <f t="shared" si="43"/>
        <v>0</v>
      </c>
      <c r="AB212" s="43">
        <f t="shared" si="44"/>
        <v>0</v>
      </c>
      <c r="AC212" s="42">
        <v>49.328609999999998</v>
      </c>
      <c r="AD212" s="17">
        <v>0</v>
      </c>
      <c r="AE212" s="39">
        <f t="shared" si="39"/>
        <v>-1</v>
      </c>
      <c r="AF212" s="59">
        <v>0</v>
      </c>
      <c r="AG212" s="8">
        <v>0</v>
      </c>
      <c r="AH212" s="39">
        <f t="shared" si="40"/>
        <v>0</v>
      </c>
      <c r="AI212" s="61">
        <v>0</v>
      </c>
      <c r="AJ212" s="17">
        <v>0</v>
      </c>
      <c r="AK212" s="39">
        <f t="shared" si="41"/>
        <v>0</v>
      </c>
      <c r="AL212" s="61">
        <v>0</v>
      </c>
      <c r="AM212" s="17">
        <v>0</v>
      </c>
      <c r="AN212" s="39">
        <f t="shared" si="42"/>
        <v>0</v>
      </c>
    </row>
    <row r="213" spans="1:40" x14ac:dyDescent="0.25">
      <c r="A213" s="30" t="s">
        <v>22</v>
      </c>
      <c r="B213" s="3" t="s">
        <v>230</v>
      </c>
      <c r="C213" s="3">
        <v>1011001770</v>
      </c>
      <c r="D213" s="2" t="s">
        <v>467</v>
      </c>
      <c r="E213" s="4"/>
      <c r="F213" s="2" t="s">
        <v>433</v>
      </c>
      <c r="G213" s="5" t="s">
        <v>434</v>
      </c>
      <c r="H213" s="5"/>
      <c r="I213" s="13" t="s">
        <v>438</v>
      </c>
      <c r="J213" s="6" t="s">
        <v>439</v>
      </c>
      <c r="K213" s="75" t="s">
        <v>456</v>
      </c>
      <c r="L213" s="59">
        <v>0</v>
      </c>
      <c r="M213" s="15">
        <v>56</v>
      </c>
      <c r="N213" s="23">
        <f t="shared" si="34"/>
        <v>0</v>
      </c>
      <c r="O213" s="7"/>
      <c r="P213" s="7"/>
      <c r="Q213" s="15">
        <v>8</v>
      </c>
      <c r="R213" s="77">
        <v>48</v>
      </c>
      <c r="S213" s="42">
        <v>0</v>
      </c>
      <c r="T213" s="17">
        <v>30.628275745762707</v>
      </c>
      <c r="U213" s="23">
        <f t="shared" si="35"/>
        <v>0</v>
      </c>
      <c r="V213" s="17">
        <v>9.9745851999999982</v>
      </c>
      <c r="W213" s="43">
        <v>36.023463199999988</v>
      </c>
      <c r="X213" s="42">
        <f t="shared" si="36"/>
        <v>0</v>
      </c>
      <c r="Y213" s="17">
        <f t="shared" si="37"/>
        <v>4.557779128833736E-2</v>
      </c>
      <c r="Z213" s="23">
        <f t="shared" si="38"/>
        <v>0</v>
      </c>
      <c r="AA213" s="17">
        <f t="shared" si="43"/>
        <v>8.3121543333333311E-2</v>
      </c>
      <c r="AB213" s="43">
        <f t="shared" si="44"/>
        <v>8.3387646296296275E-2</v>
      </c>
      <c r="AC213" s="42">
        <v>0</v>
      </c>
      <c r="AD213" s="17">
        <v>22.056306800000002</v>
      </c>
      <c r="AE213" s="39">
        <f t="shared" si="39"/>
        <v>0</v>
      </c>
      <c r="AF213" s="58">
        <v>0</v>
      </c>
      <c r="AG213" s="15">
        <v>11</v>
      </c>
      <c r="AH213" s="39">
        <f t="shared" si="40"/>
        <v>0</v>
      </c>
      <c r="AI213" s="42">
        <v>0</v>
      </c>
      <c r="AJ213" s="17">
        <v>2.5</v>
      </c>
      <c r="AK213" s="39">
        <f t="shared" si="41"/>
        <v>0</v>
      </c>
      <c r="AL213" s="61">
        <v>1</v>
      </c>
      <c r="AM213" s="17">
        <v>2</v>
      </c>
      <c r="AN213" s="39">
        <f t="shared" si="42"/>
        <v>1</v>
      </c>
    </row>
    <row r="214" spans="1:40" x14ac:dyDescent="0.25">
      <c r="A214" s="30" t="s">
        <v>24</v>
      </c>
      <c r="B214" s="3" t="s">
        <v>231</v>
      </c>
      <c r="C214" s="3">
        <v>1011001781</v>
      </c>
      <c r="D214" s="2" t="s">
        <v>468</v>
      </c>
      <c r="E214" s="4"/>
      <c r="F214" s="2" t="s">
        <v>433</v>
      </c>
      <c r="G214" s="5" t="s">
        <v>434</v>
      </c>
      <c r="H214" s="5"/>
      <c r="I214" s="13" t="s">
        <v>438</v>
      </c>
      <c r="J214" s="6" t="s">
        <v>435</v>
      </c>
      <c r="K214" s="75" t="s">
        <v>455</v>
      </c>
      <c r="L214" s="59">
        <v>74</v>
      </c>
      <c r="M214" s="15">
        <v>127</v>
      </c>
      <c r="N214" s="23">
        <f t="shared" si="34"/>
        <v>0.71621621621621623</v>
      </c>
      <c r="O214" s="7"/>
      <c r="P214" s="7"/>
      <c r="Q214" s="15">
        <v>90</v>
      </c>
      <c r="R214" s="77">
        <v>37</v>
      </c>
      <c r="S214" s="42">
        <v>61.9529912</v>
      </c>
      <c r="T214" s="17">
        <v>79.435827741687234</v>
      </c>
      <c r="U214" s="23">
        <f t="shared" si="35"/>
        <v>0.28219519676214166</v>
      </c>
      <c r="V214" s="17">
        <v>43.885401399999999</v>
      </c>
      <c r="W214" s="43">
        <v>14.570269199999997</v>
      </c>
      <c r="X214" s="42">
        <f t="shared" si="36"/>
        <v>6.9766881981981985E-2</v>
      </c>
      <c r="Y214" s="17">
        <f t="shared" si="37"/>
        <v>5.2123246549663542E-2</v>
      </c>
      <c r="Z214" s="23">
        <f t="shared" si="38"/>
        <v>-0.2528941373196969</v>
      </c>
      <c r="AA214" s="17">
        <f t="shared" si="43"/>
        <v>3.2507704740740738E-2</v>
      </c>
      <c r="AB214" s="43">
        <f t="shared" si="44"/>
        <v>4.3754562162162149E-2</v>
      </c>
      <c r="AC214" s="42">
        <v>0</v>
      </c>
      <c r="AD214" s="17">
        <v>23.7366618</v>
      </c>
      <c r="AE214" s="39">
        <f t="shared" si="39"/>
        <v>0</v>
      </c>
      <c r="AF214" s="59">
        <v>13</v>
      </c>
      <c r="AG214" s="8">
        <v>15</v>
      </c>
      <c r="AH214" s="39">
        <f t="shared" si="40"/>
        <v>0.15384615384615374</v>
      </c>
      <c r="AI214" s="61">
        <v>0</v>
      </c>
      <c r="AJ214" s="17">
        <v>10</v>
      </c>
      <c r="AK214" s="39">
        <f t="shared" si="41"/>
        <v>0</v>
      </c>
      <c r="AL214" s="61">
        <v>1.25</v>
      </c>
      <c r="AM214" s="17">
        <v>3</v>
      </c>
      <c r="AN214" s="39">
        <f t="shared" si="42"/>
        <v>1.4</v>
      </c>
    </row>
    <row r="215" spans="1:40" x14ac:dyDescent="0.25">
      <c r="A215" s="30" t="s">
        <v>25</v>
      </c>
      <c r="B215" s="3" t="s">
        <v>232</v>
      </c>
      <c r="C215" s="3">
        <v>1011001795</v>
      </c>
      <c r="D215" s="2" t="s">
        <v>469</v>
      </c>
      <c r="E215" s="4"/>
      <c r="F215" s="2" t="s">
        <v>433</v>
      </c>
      <c r="G215" s="5" t="s">
        <v>434</v>
      </c>
      <c r="H215" s="5"/>
      <c r="I215" s="13" t="s">
        <v>438</v>
      </c>
      <c r="J215" s="6" t="s">
        <v>439</v>
      </c>
      <c r="K215" s="75" t="s">
        <v>456</v>
      </c>
      <c r="L215" s="59">
        <v>10</v>
      </c>
      <c r="M215" s="15">
        <v>31</v>
      </c>
      <c r="N215" s="23">
        <f t="shared" si="34"/>
        <v>2.1</v>
      </c>
      <c r="O215" s="7"/>
      <c r="P215" s="7"/>
      <c r="Q215" s="15">
        <v>12</v>
      </c>
      <c r="R215" s="77">
        <v>19</v>
      </c>
      <c r="S215" s="42">
        <v>22.485290099999993</v>
      </c>
      <c r="T215" s="17">
        <v>30.69422255109961</v>
      </c>
      <c r="U215" s="23">
        <f t="shared" si="35"/>
        <v>0.36508012191933514</v>
      </c>
      <c r="V215" s="17">
        <v>19.160998800000002</v>
      </c>
      <c r="W215" s="43">
        <v>8.9773548000000005</v>
      </c>
      <c r="X215" s="42">
        <f t="shared" si="36"/>
        <v>0.18737741749999995</v>
      </c>
      <c r="Y215" s="17">
        <f t="shared" si="37"/>
        <v>8.2511350943816161E-2</v>
      </c>
      <c r="Z215" s="23">
        <f t="shared" si="38"/>
        <v>-0.55965157357440798</v>
      </c>
      <c r="AA215" s="17">
        <f t="shared" si="43"/>
        <v>0.10644999333333334</v>
      </c>
      <c r="AB215" s="43">
        <f t="shared" si="44"/>
        <v>5.2499150877192986E-2</v>
      </c>
      <c r="AC215" s="42">
        <v>0</v>
      </c>
      <c r="AD215" s="17">
        <v>11.422037</v>
      </c>
      <c r="AE215" s="39">
        <f t="shared" si="39"/>
        <v>0</v>
      </c>
      <c r="AF215" s="59">
        <v>0</v>
      </c>
      <c r="AG215" s="8">
        <v>9</v>
      </c>
      <c r="AH215" s="39">
        <f t="shared" si="40"/>
        <v>0</v>
      </c>
      <c r="AI215" s="61">
        <v>0</v>
      </c>
      <c r="AJ215" s="17">
        <v>2</v>
      </c>
      <c r="AK215" s="39">
        <f t="shared" si="41"/>
        <v>0</v>
      </c>
      <c r="AL215" s="61">
        <v>0.75</v>
      </c>
      <c r="AM215" s="17">
        <v>1</v>
      </c>
      <c r="AN215" s="39">
        <f t="shared" si="42"/>
        <v>0.33333333333333326</v>
      </c>
    </row>
    <row r="216" spans="1:40" x14ac:dyDescent="0.25">
      <c r="A216" s="30" t="s">
        <v>26</v>
      </c>
      <c r="B216" s="3" t="s">
        <v>233</v>
      </c>
      <c r="C216" s="3">
        <v>1011001800</v>
      </c>
      <c r="D216" s="2" t="s">
        <v>470</v>
      </c>
      <c r="E216" s="4"/>
      <c r="F216" s="2" t="s">
        <v>433</v>
      </c>
      <c r="G216" s="5" t="s">
        <v>434</v>
      </c>
      <c r="H216" s="5"/>
      <c r="I216" s="13" t="s">
        <v>438</v>
      </c>
      <c r="J216" s="6" t="s">
        <v>439</v>
      </c>
      <c r="K216" s="75" t="s">
        <v>456</v>
      </c>
      <c r="L216" s="59">
        <v>0</v>
      </c>
      <c r="M216" s="15">
        <v>13</v>
      </c>
      <c r="N216" s="23">
        <f t="shared" si="34"/>
        <v>0</v>
      </c>
      <c r="O216" s="7"/>
      <c r="P216" s="7"/>
      <c r="Q216" s="15">
        <v>0</v>
      </c>
      <c r="R216" s="77">
        <v>13</v>
      </c>
      <c r="S216" s="42">
        <v>0</v>
      </c>
      <c r="T216" s="17">
        <v>3.1017479999999997</v>
      </c>
      <c r="U216" s="23">
        <f t="shared" si="35"/>
        <v>0</v>
      </c>
      <c r="V216" s="17">
        <v>0</v>
      </c>
      <c r="W216" s="43">
        <v>3.3832842000000003</v>
      </c>
      <c r="X216" s="42">
        <f t="shared" si="36"/>
        <v>0</v>
      </c>
      <c r="Y216" s="17">
        <f t="shared" si="37"/>
        <v>1.9882999999999998E-2</v>
      </c>
      <c r="Z216" s="23">
        <f t="shared" si="38"/>
        <v>0</v>
      </c>
      <c r="AA216" s="17">
        <f t="shared" si="43"/>
        <v>0</v>
      </c>
      <c r="AB216" s="43">
        <f t="shared" si="44"/>
        <v>2.8916958974358975E-2</v>
      </c>
      <c r="AC216" s="42">
        <v>0</v>
      </c>
      <c r="AD216" s="17">
        <v>8.5720288</v>
      </c>
      <c r="AE216" s="39">
        <f t="shared" si="39"/>
        <v>0</v>
      </c>
      <c r="AF216" s="59">
        <v>0</v>
      </c>
      <c r="AG216" s="8" t="s">
        <v>454</v>
      </c>
      <c r="AH216" s="39">
        <f t="shared" si="40"/>
        <v>0</v>
      </c>
      <c r="AI216" s="61">
        <v>0</v>
      </c>
      <c r="AJ216" s="17">
        <v>1.5</v>
      </c>
      <c r="AK216" s="39">
        <f t="shared" si="41"/>
        <v>0</v>
      </c>
      <c r="AL216" s="61">
        <v>2.5</v>
      </c>
      <c r="AM216" s="17">
        <v>2.5</v>
      </c>
      <c r="AN216" s="39">
        <f t="shared" si="42"/>
        <v>0</v>
      </c>
    </row>
    <row r="217" spans="1:40" x14ac:dyDescent="0.25">
      <c r="A217" s="30" t="s">
        <v>25</v>
      </c>
      <c r="B217" s="3" t="s">
        <v>234</v>
      </c>
      <c r="C217" s="3">
        <v>1011001810</v>
      </c>
      <c r="D217" s="2" t="s">
        <v>408</v>
      </c>
      <c r="E217" s="4"/>
      <c r="F217" s="2" t="s">
        <v>433</v>
      </c>
      <c r="G217" s="5" t="s">
        <v>434</v>
      </c>
      <c r="H217" s="5"/>
      <c r="I217" s="13" t="s">
        <v>438</v>
      </c>
      <c r="J217" s="6" t="s">
        <v>435</v>
      </c>
      <c r="K217" s="75" t="s">
        <v>455</v>
      </c>
      <c r="L217" s="59">
        <v>64</v>
      </c>
      <c r="M217" s="15">
        <v>99</v>
      </c>
      <c r="N217" s="23">
        <f t="shared" si="34"/>
        <v>0.546875</v>
      </c>
      <c r="O217" s="7"/>
      <c r="P217" s="7"/>
      <c r="Q217" s="15">
        <v>88</v>
      </c>
      <c r="R217" s="77">
        <v>11</v>
      </c>
      <c r="S217" s="42">
        <v>52.304316800000016</v>
      </c>
      <c r="T217" s="17">
        <v>69.172863800564599</v>
      </c>
      <c r="U217" s="23">
        <f t="shared" si="35"/>
        <v>0.32250773994555981</v>
      </c>
      <c r="V217" s="17">
        <v>47.957357800000011</v>
      </c>
      <c r="W217" s="43">
        <v>5.4515506000000009</v>
      </c>
      <c r="X217" s="42">
        <f t="shared" si="36"/>
        <v>6.8104579166666693E-2</v>
      </c>
      <c r="Y217" s="17">
        <f t="shared" si="37"/>
        <v>5.8226316330441584E-2</v>
      </c>
      <c r="Z217" s="23">
        <f t="shared" si="38"/>
        <v>-0.14504550144933503</v>
      </c>
      <c r="AA217" s="17">
        <f t="shared" si="43"/>
        <v>3.6331331666666675E-2</v>
      </c>
      <c r="AB217" s="43">
        <f t="shared" si="44"/>
        <v>5.5066167676767683E-2</v>
      </c>
      <c r="AC217" s="42">
        <v>0</v>
      </c>
      <c r="AD217" s="17">
        <v>8.5864076000000011</v>
      </c>
      <c r="AE217" s="39">
        <f t="shared" si="39"/>
        <v>0</v>
      </c>
      <c r="AF217" s="59">
        <v>0</v>
      </c>
      <c r="AG217" s="8">
        <v>9</v>
      </c>
      <c r="AH217" s="39">
        <f t="shared" si="40"/>
        <v>0</v>
      </c>
      <c r="AI217" s="61">
        <v>0</v>
      </c>
      <c r="AJ217" s="17">
        <v>2</v>
      </c>
      <c r="AK217" s="39">
        <f t="shared" si="41"/>
        <v>0</v>
      </c>
      <c r="AL217" s="61">
        <v>0.5</v>
      </c>
      <c r="AM217" s="17">
        <v>0.8</v>
      </c>
      <c r="AN217" s="39">
        <f t="shared" si="42"/>
        <v>0.60000000000000009</v>
      </c>
    </row>
    <row r="218" spans="1:40" x14ac:dyDescent="0.25">
      <c r="A218" s="30" t="s">
        <v>25</v>
      </c>
      <c r="B218" s="3" t="s">
        <v>235</v>
      </c>
      <c r="C218" s="3">
        <v>1011001821</v>
      </c>
      <c r="D218" s="2" t="s">
        <v>400</v>
      </c>
      <c r="E218" s="4"/>
      <c r="F218" s="2" t="s">
        <v>433</v>
      </c>
      <c r="G218" s="5" t="s">
        <v>434</v>
      </c>
      <c r="H218" s="5"/>
      <c r="I218" s="13" t="s">
        <v>438</v>
      </c>
      <c r="J218" s="6" t="s">
        <v>439</v>
      </c>
      <c r="K218" s="75" t="s">
        <v>456</v>
      </c>
      <c r="L218" s="59">
        <v>48</v>
      </c>
      <c r="M218" s="15">
        <v>62</v>
      </c>
      <c r="N218" s="23">
        <f t="shared" si="34"/>
        <v>0.29166666666666674</v>
      </c>
      <c r="O218" s="7"/>
      <c r="P218" s="7"/>
      <c r="Q218" s="15">
        <v>52</v>
      </c>
      <c r="R218" s="77">
        <v>10</v>
      </c>
      <c r="S218" s="42">
        <v>24.884608899999986</v>
      </c>
      <c r="T218" s="17">
        <v>33.844885055932167</v>
      </c>
      <c r="U218" s="23">
        <f t="shared" si="35"/>
        <v>0.36007301508894463</v>
      </c>
      <c r="V218" s="17">
        <v>24.425332800000003</v>
      </c>
      <c r="W218" s="43">
        <v>3.47038</v>
      </c>
      <c r="X218" s="42">
        <f t="shared" si="36"/>
        <v>4.3202446006944423E-2</v>
      </c>
      <c r="Y218" s="17">
        <f t="shared" si="37"/>
        <v>4.5490436903134639E-2</v>
      </c>
      <c r="Z218" s="23">
        <f t="shared" si="38"/>
        <v>5.2959753617247474E-2</v>
      </c>
      <c r="AA218" s="17">
        <f t="shared" si="43"/>
        <v>3.1314529230769238E-2</v>
      </c>
      <c r="AB218" s="43">
        <f t="shared" si="44"/>
        <v>3.8559777777777776E-2</v>
      </c>
      <c r="AC218" s="42">
        <v>0</v>
      </c>
      <c r="AD218" s="17">
        <v>8.3303608000000011</v>
      </c>
      <c r="AE218" s="39">
        <f t="shared" si="39"/>
        <v>0</v>
      </c>
      <c r="AF218" s="59">
        <v>0</v>
      </c>
      <c r="AG218" s="8">
        <v>10</v>
      </c>
      <c r="AH218" s="39">
        <f t="shared" si="40"/>
        <v>0</v>
      </c>
      <c r="AI218" s="61">
        <v>0</v>
      </c>
      <c r="AJ218" s="17">
        <v>2.5</v>
      </c>
      <c r="AK218" s="39">
        <f t="shared" si="41"/>
        <v>0</v>
      </c>
      <c r="AL218" s="61">
        <v>0.75</v>
      </c>
      <c r="AM218" s="17">
        <v>1.2</v>
      </c>
      <c r="AN218" s="39">
        <f t="shared" si="42"/>
        <v>0.59999999999999987</v>
      </c>
    </row>
    <row r="219" spans="1:40" x14ac:dyDescent="0.25">
      <c r="A219" s="30" t="s">
        <v>25</v>
      </c>
      <c r="B219" s="3" t="s">
        <v>236</v>
      </c>
      <c r="C219" s="3">
        <v>1011001816</v>
      </c>
      <c r="D219" s="2" t="s">
        <v>473</v>
      </c>
      <c r="E219" s="4"/>
      <c r="F219" s="2" t="s">
        <v>433</v>
      </c>
      <c r="G219" s="5" t="s">
        <v>434</v>
      </c>
      <c r="H219" s="5"/>
      <c r="I219" s="13" t="s">
        <v>438</v>
      </c>
      <c r="J219" s="6" t="s">
        <v>435</v>
      </c>
      <c r="K219" s="75" t="s">
        <v>455</v>
      </c>
      <c r="L219" s="59">
        <v>57</v>
      </c>
      <c r="M219" s="15">
        <v>78</v>
      </c>
      <c r="N219" s="23">
        <f t="shared" si="34"/>
        <v>0.36842105263157898</v>
      </c>
      <c r="O219" s="7"/>
      <c r="P219" s="7"/>
      <c r="Q219" s="15">
        <v>62</v>
      </c>
      <c r="R219" s="77">
        <v>16</v>
      </c>
      <c r="S219" s="42">
        <v>68.014187999999947</v>
      </c>
      <c r="T219" s="17">
        <v>52.376006488748381</v>
      </c>
      <c r="U219" s="23">
        <f t="shared" si="35"/>
        <v>-0.22992528428409054</v>
      </c>
      <c r="V219" s="17">
        <v>41.353914599999989</v>
      </c>
      <c r="W219" s="43">
        <v>7.3979060000000008</v>
      </c>
      <c r="X219" s="42">
        <f t="shared" si="36"/>
        <v>9.9435947368420985E-2</v>
      </c>
      <c r="Y219" s="17">
        <f t="shared" si="37"/>
        <v>5.5957271889688437E-2</v>
      </c>
      <c r="Z219" s="23">
        <f t="shared" si="38"/>
        <v>-0.43725309236145082</v>
      </c>
      <c r="AA219" s="17">
        <f t="shared" si="43"/>
        <v>4.4466574838709666E-2</v>
      </c>
      <c r="AB219" s="43">
        <f t="shared" si="44"/>
        <v>5.1374347222222227E-2</v>
      </c>
      <c r="AC219" s="42">
        <v>0</v>
      </c>
      <c r="AD219" s="17">
        <v>13.0868924</v>
      </c>
      <c r="AE219" s="39">
        <f t="shared" si="39"/>
        <v>0</v>
      </c>
      <c r="AF219" s="59">
        <v>0</v>
      </c>
      <c r="AG219" s="8">
        <v>15</v>
      </c>
      <c r="AH219" s="39">
        <f t="shared" si="40"/>
        <v>0</v>
      </c>
      <c r="AI219" s="61">
        <v>0</v>
      </c>
      <c r="AJ219" s="17">
        <v>3.5</v>
      </c>
      <c r="AK219" s="39">
        <f t="shared" si="41"/>
        <v>0</v>
      </c>
      <c r="AL219" s="61">
        <v>0.75</v>
      </c>
      <c r="AM219" s="17">
        <v>1.8</v>
      </c>
      <c r="AN219" s="39">
        <f t="shared" si="42"/>
        <v>1.4</v>
      </c>
    </row>
    <row r="220" spans="1:40" x14ac:dyDescent="0.25">
      <c r="A220" s="30" t="s">
        <v>24</v>
      </c>
      <c r="B220" s="3" t="s">
        <v>237</v>
      </c>
      <c r="C220" s="3">
        <v>1011001817</v>
      </c>
      <c r="D220" s="2" t="s">
        <v>326</v>
      </c>
      <c r="E220" s="4"/>
      <c r="F220" s="2" t="s">
        <v>433</v>
      </c>
      <c r="G220" s="5" t="s">
        <v>434</v>
      </c>
      <c r="H220" s="5"/>
      <c r="I220" s="13" t="s">
        <v>438</v>
      </c>
      <c r="J220" s="6" t="s">
        <v>435</v>
      </c>
      <c r="K220" s="75" t="s">
        <v>456</v>
      </c>
      <c r="L220" s="59">
        <v>49</v>
      </c>
      <c r="M220" s="15">
        <v>69</v>
      </c>
      <c r="N220" s="23">
        <f t="shared" si="34"/>
        <v>0.40816326530612246</v>
      </c>
      <c r="O220" s="7"/>
      <c r="P220" s="7"/>
      <c r="Q220" s="15">
        <v>58</v>
      </c>
      <c r="R220" s="77">
        <v>11</v>
      </c>
      <c r="S220" s="42">
        <v>21.33565299999999</v>
      </c>
      <c r="T220" s="17">
        <v>95.289272036927215</v>
      </c>
      <c r="U220" s="23">
        <f t="shared" si="35"/>
        <v>3.4661989973743603</v>
      </c>
      <c r="V220" s="17">
        <v>68.403772000000004</v>
      </c>
      <c r="W220" s="43">
        <v>18.364704600000003</v>
      </c>
      <c r="X220" s="42">
        <f t="shared" si="36"/>
        <v>3.6285124149659849E-2</v>
      </c>
      <c r="Y220" s="17">
        <f t="shared" si="37"/>
        <v>0.11508366188034687</v>
      </c>
      <c r="Z220" s="23">
        <f t="shared" si="38"/>
        <v>2.171648563352806</v>
      </c>
      <c r="AA220" s="17">
        <f t="shared" si="43"/>
        <v>7.8625025287356334E-2</v>
      </c>
      <c r="AB220" s="43">
        <f t="shared" si="44"/>
        <v>0.18550206666666669</v>
      </c>
      <c r="AC220" s="42">
        <v>0</v>
      </c>
      <c r="AD220" s="17">
        <v>12.860852999999999</v>
      </c>
      <c r="AE220" s="39">
        <f t="shared" si="39"/>
        <v>0</v>
      </c>
      <c r="AF220" s="59">
        <v>12</v>
      </c>
      <c r="AG220" s="8">
        <v>12</v>
      </c>
      <c r="AH220" s="39">
        <f t="shared" si="40"/>
        <v>0</v>
      </c>
      <c r="AI220" s="61">
        <v>0</v>
      </c>
      <c r="AJ220" s="17">
        <v>3</v>
      </c>
      <c r="AK220" s="39">
        <f t="shared" si="41"/>
        <v>0</v>
      </c>
      <c r="AL220" s="61">
        <v>2.5</v>
      </c>
      <c r="AM220" s="17">
        <v>2.5</v>
      </c>
      <c r="AN220" s="39">
        <f t="shared" si="42"/>
        <v>0</v>
      </c>
    </row>
    <row r="221" spans="1:40" x14ac:dyDescent="0.25">
      <c r="A221" s="30" t="s">
        <v>25</v>
      </c>
      <c r="B221" s="3" t="s">
        <v>238</v>
      </c>
      <c r="C221" s="3">
        <v>1011001832</v>
      </c>
      <c r="D221" s="2" t="s">
        <v>396</v>
      </c>
      <c r="E221" s="4"/>
      <c r="F221" s="2" t="s">
        <v>433</v>
      </c>
      <c r="G221" s="5" t="s">
        <v>434</v>
      </c>
      <c r="H221" s="5"/>
      <c r="I221" s="13" t="s">
        <v>438</v>
      </c>
      <c r="J221" s="6" t="s">
        <v>435</v>
      </c>
      <c r="K221" s="75" t="s">
        <v>456</v>
      </c>
      <c r="L221" s="59">
        <v>69</v>
      </c>
      <c r="M221" s="15">
        <v>97</v>
      </c>
      <c r="N221" s="23">
        <f t="shared" si="34"/>
        <v>0.40579710144927539</v>
      </c>
      <c r="O221" s="7"/>
      <c r="P221" s="7"/>
      <c r="Q221" s="15">
        <v>74</v>
      </c>
      <c r="R221" s="77">
        <v>23</v>
      </c>
      <c r="S221" s="42">
        <v>86.477096499999988</v>
      </c>
      <c r="T221" s="17">
        <v>91.657851592967532</v>
      </c>
      <c r="U221" s="23">
        <f t="shared" si="35"/>
        <v>5.9908985183927177E-2</v>
      </c>
      <c r="V221" s="17">
        <v>63.388237000000011</v>
      </c>
      <c r="W221" s="43">
        <v>11.971750800000001</v>
      </c>
      <c r="X221" s="42">
        <f t="shared" si="36"/>
        <v>0.10444093780193235</v>
      </c>
      <c r="Y221" s="17">
        <f t="shared" si="37"/>
        <v>7.8743858756844962E-2</v>
      </c>
      <c r="Z221" s="23">
        <f t="shared" si="38"/>
        <v>-0.24604412394133013</v>
      </c>
      <c r="AA221" s="17">
        <f t="shared" si="43"/>
        <v>5.7106519819819831E-2</v>
      </c>
      <c r="AB221" s="43">
        <f t="shared" si="44"/>
        <v>5.783454492753623E-2</v>
      </c>
      <c r="AC221" s="42">
        <v>0</v>
      </c>
      <c r="AD221" s="17">
        <v>13.798148400000001</v>
      </c>
      <c r="AE221" s="39">
        <f t="shared" si="39"/>
        <v>0</v>
      </c>
      <c r="AF221" s="59" t="s">
        <v>462</v>
      </c>
      <c r="AG221" s="8" t="s">
        <v>453</v>
      </c>
      <c r="AH221" s="39">
        <f t="shared" si="40"/>
        <v>0</v>
      </c>
      <c r="AI221" s="61">
        <v>3.8</v>
      </c>
      <c r="AJ221" s="17">
        <v>2.5</v>
      </c>
      <c r="AK221" s="39">
        <f t="shared" si="41"/>
        <v>-0.34210526315789469</v>
      </c>
      <c r="AL221" s="61">
        <v>2</v>
      </c>
      <c r="AM221" s="17">
        <v>2</v>
      </c>
      <c r="AN221" s="39">
        <f t="shared" si="42"/>
        <v>0</v>
      </c>
    </row>
    <row r="222" spans="1:40" x14ac:dyDescent="0.25">
      <c r="A222" s="30" t="s">
        <v>25</v>
      </c>
      <c r="B222" s="3" t="s">
        <v>239</v>
      </c>
      <c r="C222" s="3" t="s">
        <v>287</v>
      </c>
      <c r="D222" s="2" t="s">
        <v>384</v>
      </c>
      <c r="E222" s="4" t="s">
        <v>444</v>
      </c>
      <c r="F222" s="2" t="s">
        <v>443</v>
      </c>
      <c r="G222" s="5" t="s">
        <v>434</v>
      </c>
      <c r="H222" s="5"/>
      <c r="I222" s="13" t="s">
        <v>438</v>
      </c>
      <c r="J222" s="6" t="s">
        <v>435</v>
      </c>
      <c r="K222" s="75" t="s">
        <v>455</v>
      </c>
      <c r="L222" s="59">
        <v>35</v>
      </c>
      <c r="M222" s="15">
        <v>48</v>
      </c>
      <c r="N222" s="23">
        <f t="shared" si="34"/>
        <v>0.37142857142857144</v>
      </c>
      <c r="O222" s="7"/>
      <c r="P222" s="7"/>
      <c r="Q222" s="15">
        <v>45</v>
      </c>
      <c r="R222" s="77">
        <v>3</v>
      </c>
      <c r="S222" s="42">
        <v>17.186476999999986</v>
      </c>
      <c r="T222" s="17">
        <v>25.995525744909127</v>
      </c>
      <c r="U222" s="23">
        <f t="shared" si="35"/>
        <v>0.51255697982251669</v>
      </c>
      <c r="V222" s="17">
        <v>22.687885000000005</v>
      </c>
      <c r="W222" s="43">
        <v>3.1035888000000003</v>
      </c>
      <c r="X222" s="42">
        <f t="shared" si="36"/>
        <v>4.0920183333333297E-2</v>
      </c>
      <c r="Y222" s="17">
        <f t="shared" si="37"/>
        <v>4.5131121084911678E-2</v>
      </c>
      <c r="Z222" s="23">
        <f t="shared" si="38"/>
        <v>0.10290613112058522</v>
      </c>
      <c r="AA222" s="17">
        <f t="shared" si="43"/>
        <v>3.3611681481481491E-2</v>
      </c>
      <c r="AB222" s="43">
        <f t="shared" si="44"/>
        <v>0.11494773333333336</v>
      </c>
      <c r="AC222" s="42">
        <v>0</v>
      </c>
      <c r="AD222" s="17">
        <v>12.27</v>
      </c>
      <c r="AE222" s="39">
        <f t="shared" si="39"/>
        <v>0</v>
      </c>
      <c r="AF222" s="59">
        <v>0</v>
      </c>
      <c r="AG222" s="8">
        <v>10</v>
      </c>
      <c r="AH222" s="39">
        <f t="shared" si="40"/>
        <v>0</v>
      </c>
      <c r="AI222" s="61">
        <v>0</v>
      </c>
      <c r="AJ222" s="17">
        <v>2.5</v>
      </c>
      <c r="AK222" s="39">
        <f t="shared" si="41"/>
        <v>0</v>
      </c>
      <c r="AL222" s="61">
        <v>0.5</v>
      </c>
      <c r="AM222" s="17">
        <v>1</v>
      </c>
      <c r="AN222" s="39">
        <f t="shared" si="42"/>
        <v>1</v>
      </c>
    </row>
    <row r="223" spans="1:40" x14ac:dyDescent="0.25">
      <c r="A223" s="30" t="s">
        <v>25</v>
      </c>
      <c r="B223" s="3" t="s">
        <v>240</v>
      </c>
      <c r="C223" s="3" t="s">
        <v>288</v>
      </c>
      <c r="D223" s="2" t="s">
        <v>429</v>
      </c>
      <c r="E223" s="4" t="s">
        <v>444</v>
      </c>
      <c r="F223" s="2" t="s">
        <v>443</v>
      </c>
      <c r="G223" s="5" t="s">
        <v>434</v>
      </c>
      <c r="H223" s="5"/>
      <c r="I223" s="13" t="s">
        <v>438</v>
      </c>
      <c r="J223" s="6" t="s">
        <v>439</v>
      </c>
      <c r="K223" s="75" t="s">
        <v>455</v>
      </c>
      <c r="L223" s="59">
        <v>0</v>
      </c>
      <c r="M223" s="15">
        <v>25</v>
      </c>
      <c r="N223" s="23">
        <f t="shared" si="34"/>
        <v>0</v>
      </c>
      <c r="O223" s="7"/>
      <c r="P223" s="7"/>
      <c r="Q223" s="15">
        <v>0</v>
      </c>
      <c r="R223" s="77">
        <v>25</v>
      </c>
      <c r="S223" s="42">
        <v>0</v>
      </c>
      <c r="T223" s="17">
        <v>4.5400736000000013</v>
      </c>
      <c r="U223" s="23">
        <f t="shared" si="35"/>
        <v>0</v>
      </c>
      <c r="V223" s="17">
        <v>0</v>
      </c>
      <c r="W223" s="43">
        <v>6.2731986000000006</v>
      </c>
      <c r="X223" s="42">
        <f t="shared" si="36"/>
        <v>0</v>
      </c>
      <c r="Y223" s="17">
        <f t="shared" si="37"/>
        <v>1.513357866666667E-2</v>
      </c>
      <c r="Z223" s="23">
        <f t="shared" si="38"/>
        <v>0</v>
      </c>
      <c r="AA223" s="17">
        <f t="shared" si="43"/>
        <v>0</v>
      </c>
      <c r="AB223" s="43">
        <f t="shared" si="44"/>
        <v>2.7880882666666669E-2</v>
      </c>
      <c r="AC223" s="42">
        <v>0</v>
      </c>
      <c r="AD223" s="17">
        <v>4.9499999999999993</v>
      </c>
      <c r="AE223" s="39">
        <f t="shared" si="39"/>
        <v>0</v>
      </c>
      <c r="AF223" s="59">
        <v>0</v>
      </c>
      <c r="AG223" s="8">
        <v>8</v>
      </c>
      <c r="AH223" s="39">
        <f t="shared" si="40"/>
        <v>0</v>
      </c>
      <c r="AI223" s="61">
        <v>0</v>
      </c>
      <c r="AJ223" s="17">
        <v>1.5</v>
      </c>
      <c r="AK223" s="39">
        <f t="shared" si="41"/>
        <v>0</v>
      </c>
      <c r="AL223" s="61">
        <v>0.5</v>
      </c>
      <c r="AM223" s="17">
        <v>0.75</v>
      </c>
      <c r="AN223" s="39">
        <f t="shared" si="42"/>
        <v>0.5</v>
      </c>
    </row>
    <row r="224" spans="1:40" x14ac:dyDescent="0.25">
      <c r="A224" s="30" t="s">
        <v>26</v>
      </c>
      <c r="B224" s="3" t="s">
        <v>241</v>
      </c>
      <c r="C224" s="3" t="s">
        <v>289</v>
      </c>
      <c r="D224" s="2" t="s">
        <v>378</v>
      </c>
      <c r="E224" s="4" t="s">
        <v>442</v>
      </c>
      <c r="F224" s="2" t="s">
        <v>443</v>
      </c>
      <c r="G224" s="5" t="s">
        <v>434</v>
      </c>
      <c r="H224" s="5"/>
      <c r="I224" s="13" t="s">
        <v>438</v>
      </c>
      <c r="J224" s="6" t="s">
        <v>435</v>
      </c>
      <c r="K224" s="75" t="s">
        <v>455</v>
      </c>
      <c r="L224" s="59">
        <v>50</v>
      </c>
      <c r="M224" s="15">
        <v>80</v>
      </c>
      <c r="N224" s="23">
        <f t="shared" si="34"/>
        <v>0.60000000000000009</v>
      </c>
      <c r="O224" s="7"/>
      <c r="P224" s="7"/>
      <c r="Q224" s="15">
        <v>63</v>
      </c>
      <c r="R224" s="77">
        <v>17</v>
      </c>
      <c r="S224" s="42">
        <v>74.54703809999998</v>
      </c>
      <c r="T224" s="17">
        <v>104.93098411545814</v>
      </c>
      <c r="U224" s="23">
        <f t="shared" si="35"/>
        <v>0.40758086155884676</v>
      </c>
      <c r="V224" s="17">
        <v>73.29934219999997</v>
      </c>
      <c r="W224" s="43">
        <v>18.904878800000002</v>
      </c>
      <c r="X224" s="42">
        <f t="shared" si="36"/>
        <v>0.12424506349999997</v>
      </c>
      <c r="Y224" s="17">
        <f t="shared" si="37"/>
        <v>0.10930310845360224</v>
      </c>
      <c r="Z224" s="23">
        <f t="shared" si="38"/>
        <v>-0.12026196152572088</v>
      </c>
      <c r="AA224" s="17">
        <f t="shared" si="43"/>
        <v>7.7565441481481451E-2</v>
      </c>
      <c r="AB224" s="43">
        <f t="shared" si="44"/>
        <v>0.12356129934640525</v>
      </c>
      <c r="AC224" s="42">
        <v>0</v>
      </c>
      <c r="AD224" s="17">
        <v>19.93206779661017</v>
      </c>
      <c r="AE224" s="39">
        <f t="shared" si="39"/>
        <v>0</v>
      </c>
      <c r="AF224" s="59">
        <v>0</v>
      </c>
      <c r="AG224" s="8">
        <v>6</v>
      </c>
      <c r="AH224" s="39">
        <f t="shared" si="40"/>
        <v>0</v>
      </c>
      <c r="AI224" s="61">
        <v>5</v>
      </c>
      <c r="AJ224" s="17">
        <v>13</v>
      </c>
      <c r="AK224" s="39">
        <f t="shared" si="41"/>
        <v>1.6</v>
      </c>
      <c r="AL224" s="61">
        <v>1.5</v>
      </c>
      <c r="AM224" s="17">
        <v>3</v>
      </c>
      <c r="AN224" s="39">
        <f t="shared" si="42"/>
        <v>1</v>
      </c>
    </row>
    <row r="225" spans="1:40" x14ac:dyDescent="0.25">
      <c r="A225" s="30" t="s">
        <v>26</v>
      </c>
      <c r="B225" s="3" t="s">
        <v>242</v>
      </c>
      <c r="C225" s="3" t="s">
        <v>290</v>
      </c>
      <c r="D225" s="2" t="s">
        <v>430</v>
      </c>
      <c r="E225" s="4" t="s">
        <v>442</v>
      </c>
      <c r="F225" s="2" t="s">
        <v>443</v>
      </c>
      <c r="G225" s="5" t="s">
        <v>434</v>
      </c>
      <c r="H225" s="5"/>
      <c r="I225" s="13" t="s">
        <v>438</v>
      </c>
      <c r="J225" s="6" t="s">
        <v>435</v>
      </c>
      <c r="K225" s="75" t="s">
        <v>456</v>
      </c>
      <c r="L225" s="59">
        <v>0</v>
      </c>
      <c r="M225" s="15">
        <v>75</v>
      </c>
      <c r="N225" s="23">
        <f t="shared" si="34"/>
        <v>0</v>
      </c>
      <c r="O225" s="7"/>
      <c r="P225" s="7"/>
      <c r="Q225" s="15">
        <v>47</v>
      </c>
      <c r="R225" s="77">
        <v>28</v>
      </c>
      <c r="S225" s="42">
        <v>9.4992003999999959</v>
      </c>
      <c r="T225" s="17">
        <v>63.900701187426058</v>
      </c>
      <c r="U225" s="23">
        <f t="shared" si="35"/>
        <v>5.7269557959242636</v>
      </c>
      <c r="V225" s="17">
        <v>36.65575419999999</v>
      </c>
      <c r="W225" s="43">
        <v>15.882147200000002</v>
      </c>
      <c r="X225" s="42">
        <f t="shared" si="36"/>
        <v>0</v>
      </c>
      <c r="Y225" s="17">
        <f t="shared" si="37"/>
        <v>7.1000779097140074E-2</v>
      </c>
      <c r="Z225" s="23">
        <f t="shared" si="38"/>
        <v>0</v>
      </c>
      <c r="AA225" s="17">
        <f t="shared" si="43"/>
        <v>5.1993977588652464E-2</v>
      </c>
      <c r="AB225" s="43">
        <f t="shared" si="44"/>
        <v>6.3024393650793653E-2</v>
      </c>
      <c r="AC225" s="42">
        <v>0</v>
      </c>
      <c r="AD225" s="17">
        <v>7.649121610169491</v>
      </c>
      <c r="AE225" s="39">
        <f t="shared" si="39"/>
        <v>0</v>
      </c>
      <c r="AF225" s="59">
        <v>0</v>
      </c>
      <c r="AG225" s="8">
        <v>6</v>
      </c>
      <c r="AH225" s="39">
        <f t="shared" si="40"/>
        <v>0</v>
      </c>
      <c r="AI225" s="61">
        <v>2</v>
      </c>
      <c r="AJ225" s="17">
        <v>2</v>
      </c>
      <c r="AK225" s="39">
        <f t="shared" si="41"/>
        <v>0</v>
      </c>
      <c r="AL225" s="61">
        <v>1.2</v>
      </c>
      <c r="AM225" s="17">
        <v>1.25</v>
      </c>
      <c r="AN225" s="39">
        <f t="shared" si="42"/>
        <v>4.1666666666666741E-2</v>
      </c>
    </row>
    <row r="226" spans="1:40" x14ac:dyDescent="0.25">
      <c r="A226" s="30" t="s">
        <v>26</v>
      </c>
      <c r="B226" s="3" t="s">
        <v>243</v>
      </c>
      <c r="C226" s="3" t="s">
        <v>291</v>
      </c>
      <c r="D226" s="2" t="s">
        <v>431</v>
      </c>
      <c r="E226" s="4" t="s">
        <v>442</v>
      </c>
      <c r="F226" s="2" t="s">
        <v>443</v>
      </c>
      <c r="G226" s="5" t="s">
        <v>434</v>
      </c>
      <c r="H226" s="5"/>
      <c r="I226" s="13" t="s">
        <v>438</v>
      </c>
      <c r="J226" s="6" t="s">
        <v>439</v>
      </c>
      <c r="K226" s="75" t="s">
        <v>456</v>
      </c>
      <c r="L226" s="59">
        <v>31</v>
      </c>
      <c r="M226" s="15">
        <v>84</v>
      </c>
      <c r="N226" s="23">
        <f t="shared" si="34"/>
        <v>1.7096774193548385</v>
      </c>
      <c r="O226" s="7"/>
      <c r="P226" s="7"/>
      <c r="Q226" s="15">
        <v>35</v>
      </c>
      <c r="R226" s="77">
        <v>49</v>
      </c>
      <c r="S226" s="42">
        <v>31.206929499999994</v>
      </c>
      <c r="T226" s="17">
        <v>56.393860089265367</v>
      </c>
      <c r="U226" s="23">
        <f t="shared" si="35"/>
        <v>0.80709416122676791</v>
      </c>
      <c r="V226" s="17">
        <v>32.467524800000007</v>
      </c>
      <c r="W226" s="43">
        <v>19.158910799999997</v>
      </c>
      <c r="X226" s="42">
        <f t="shared" si="36"/>
        <v>8.3889595430107503E-2</v>
      </c>
      <c r="Y226" s="17">
        <f t="shared" si="37"/>
        <v>5.5946289771096593E-2</v>
      </c>
      <c r="Z226" s="23">
        <f t="shared" si="38"/>
        <v>-0.33309620240440707</v>
      </c>
      <c r="AA226" s="17">
        <f t="shared" si="43"/>
        <v>6.1842904380952392E-2</v>
      </c>
      <c r="AB226" s="43">
        <f t="shared" si="44"/>
        <v>4.3444242176870741E-2</v>
      </c>
      <c r="AC226" s="42">
        <v>0</v>
      </c>
      <c r="AD226" s="17">
        <v>10.118584745762712</v>
      </c>
      <c r="AE226" s="39">
        <f t="shared" si="39"/>
        <v>0</v>
      </c>
      <c r="AF226" s="59">
        <v>0</v>
      </c>
      <c r="AG226" s="8">
        <v>8</v>
      </c>
      <c r="AH226" s="39">
        <f t="shared" si="40"/>
        <v>0</v>
      </c>
      <c r="AI226" s="61">
        <v>0</v>
      </c>
      <c r="AJ226" s="17">
        <v>3</v>
      </c>
      <c r="AK226" s="39">
        <f t="shared" si="41"/>
        <v>0</v>
      </c>
      <c r="AL226" s="61">
        <v>0.75</v>
      </c>
      <c r="AM226" s="17">
        <v>2</v>
      </c>
      <c r="AN226" s="39">
        <f t="shared" si="42"/>
        <v>1.6666666666666665</v>
      </c>
    </row>
    <row r="227" spans="1:40" x14ac:dyDescent="0.25">
      <c r="A227" s="30" t="s">
        <v>26</v>
      </c>
      <c r="B227" s="3" t="s">
        <v>244</v>
      </c>
      <c r="C227" s="3" t="s">
        <v>292</v>
      </c>
      <c r="D227" s="2" t="s">
        <v>432</v>
      </c>
      <c r="E227" s="4" t="s">
        <v>441</v>
      </c>
      <c r="F227" s="2" t="s">
        <v>443</v>
      </c>
      <c r="G227" s="5" t="s">
        <v>434</v>
      </c>
      <c r="H227" s="5"/>
      <c r="I227" s="13" t="s">
        <v>438</v>
      </c>
      <c r="J227" s="6" t="s">
        <v>439</v>
      </c>
      <c r="K227" s="75" t="s">
        <v>457</v>
      </c>
      <c r="L227" s="59">
        <v>12</v>
      </c>
      <c r="M227" s="15">
        <v>41</v>
      </c>
      <c r="N227" s="23">
        <f t="shared" si="34"/>
        <v>2.4166666666666665</v>
      </c>
      <c r="O227" s="7"/>
      <c r="P227" s="7"/>
      <c r="Q227" s="15">
        <v>12</v>
      </c>
      <c r="R227" s="77">
        <v>29</v>
      </c>
      <c r="S227" s="42">
        <v>10.057531299999994</v>
      </c>
      <c r="T227" s="17">
        <v>4.3285553096045106</v>
      </c>
      <c r="U227" s="23">
        <f t="shared" si="35"/>
        <v>-0.56962049826238048</v>
      </c>
      <c r="V227" s="17">
        <v>1.6466612</v>
      </c>
      <c r="W227" s="43">
        <v>6.7682086000000012</v>
      </c>
      <c r="X227" s="42">
        <f t="shared" si="36"/>
        <v>6.9843967361111065E-2</v>
      </c>
      <c r="Y227" s="17">
        <f t="shared" si="37"/>
        <v>8.797876645537623E-3</v>
      </c>
      <c r="Z227" s="23">
        <f t="shared" si="38"/>
        <v>-0.87403526778411134</v>
      </c>
      <c r="AA227" s="17">
        <f t="shared" si="43"/>
        <v>9.148117777777777E-3</v>
      </c>
      <c r="AB227" s="43">
        <f t="shared" si="44"/>
        <v>2.5931833716475103E-2</v>
      </c>
      <c r="AC227" s="42">
        <v>0</v>
      </c>
      <c r="AD227" s="17">
        <v>2.4521299999999999</v>
      </c>
      <c r="AE227" s="39">
        <f t="shared" si="39"/>
        <v>0</v>
      </c>
      <c r="AF227" s="59">
        <v>0</v>
      </c>
      <c r="AG227" s="8">
        <v>5</v>
      </c>
      <c r="AH227" s="39">
        <f t="shared" si="40"/>
        <v>0</v>
      </c>
      <c r="AI227" s="61">
        <v>0</v>
      </c>
      <c r="AJ227" s="17">
        <v>1</v>
      </c>
      <c r="AK227" s="39">
        <f t="shared" si="41"/>
        <v>0</v>
      </c>
      <c r="AL227" s="61">
        <v>1</v>
      </c>
      <c r="AM227" s="17">
        <v>1.5</v>
      </c>
      <c r="AN227" s="39">
        <f t="shared" si="42"/>
        <v>0.5</v>
      </c>
    </row>
    <row r="228" spans="1:40" x14ac:dyDescent="0.25">
      <c r="A228" s="30" t="s">
        <v>25</v>
      </c>
      <c r="B228" s="3" t="s">
        <v>245</v>
      </c>
      <c r="C228" s="3">
        <v>1011001835</v>
      </c>
      <c r="D228" s="2" t="s">
        <v>475</v>
      </c>
      <c r="E228" s="4"/>
      <c r="F228" s="2" t="s">
        <v>433</v>
      </c>
      <c r="G228" s="5" t="s">
        <v>434</v>
      </c>
      <c r="H228" s="5"/>
      <c r="I228" s="13" t="s">
        <v>438</v>
      </c>
      <c r="J228" s="6" t="s">
        <v>439</v>
      </c>
      <c r="K228" s="75" t="s">
        <v>456</v>
      </c>
      <c r="L228" s="59">
        <v>9</v>
      </c>
      <c r="M228" s="15">
        <v>40</v>
      </c>
      <c r="N228" s="23">
        <f t="shared" si="34"/>
        <v>3.4444444444444446</v>
      </c>
      <c r="O228" s="7"/>
      <c r="P228" s="7"/>
      <c r="Q228" s="15">
        <v>9</v>
      </c>
      <c r="R228" s="77">
        <v>31</v>
      </c>
      <c r="S228" s="42">
        <v>7.959835599999999</v>
      </c>
      <c r="T228" s="17">
        <v>11.503450244632676</v>
      </c>
      <c r="U228" s="23">
        <f t="shared" si="35"/>
        <v>0.44518691373885622</v>
      </c>
      <c r="V228" s="17">
        <v>4.6957275999999997</v>
      </c>
      <c r="W228" s="43">
        <v>10.722896</v>
      </c>
      <c r="X228" s="42">
        <f t="shared" si="36"/>
        <v>7.3702181481481471E-2</v>
      </c>
      <c r="Y228" s="17">
        <f t="shared" si="37"/>
        <v>2.3965521342984741E-2</v>
      </c>
      <c r="Z228" s="23">
        <f t="shared" si="38"/>
        <v>-0.6748329444087573</v>
      </c>
      <c r="AA228" s="17">
        <f t="shared" si="43"/>
        <v>3.4783167407407403E-2</v>
      </c>
      <c r="AB228" s="43">
        <f t="shared" si="44"/>
        <v>3.843331899641577E-2</v>
      </c>
      <c r="AC228" s="42">
        <v>0</v>
      </c>
      <c r="AD228" s="17">
        <v>6.6005863999999992</v>
      </c>
      <c r="AE228" s="39">
        <f t="shared" si="39"/>
        <v>0</v>
      </c>
      <c r="AF228" s="59">
        <v>0</v>
      </c>
      <c r="AG228" s="8">
        <v>9</v>
      </c>
      <c r="AH228" s="39">
        <f t="shared" si="40"/>
        <v>0</v>
      </c>
      <c r="AI228" s="61">
        <v>0</v>
      </c>
      <c r="AJ228" s="17">
        <v>1.5</v>
      </c>
      <c r="AK228" s="39">
        <f t="shared" si="41"/>
        <v>0</v>
      </c>
      <c r="AL228" s="61">
        <v>0.5</v>
      </c>
      <c r="AM228" s="17">
        <v>0.8</v>
      </c>
      <c r="AN228" s="39">
        <f t="shared" si="42"/>
        <v>0.60000000000000009</v>
      </c>
    </row>
    <row r="229" spans="1:40" x14ac:dyDescent="0.25">
      <c r="A229" s="30" t="s">
        <v>25</v>
      </c>
      <c r="B229" s="3" t="s">
        <v>246</v>
      </c>
      <c r="C229" s="3">
        <v>1011001845</v>
      </c>
      <c r="D229" s="2" t="s">
        <v>474</v>
      </c>
      <c r="E229" s="4"/>
      <c r="F229" s="2" t="s">
        <v>433</v>
      </c>
      <c r="G229" s="5" t="s">
        <v>434</v>
      </c>
      <c r="H229" s="5"/>
      <c r="I229" s="13" t="s">
        <v>438</v>
      </c>
      <c r="J229" s="6" t="s">
        <v>439</v>
      </c>
      <c r="K229" s="75" t="s">
        <v>456</v>
      </c>
      <c r="L229" s="59">
        <v>17</v>
      </c>
      <c r="M229" s="15">
        <v>56</v>
      </c>
      <c r="N229" s="23">
        <f t="shared" si="34"/>
        <v>2.2941176470588234</v>
      </c>
      <c r="O229" s="7"/>
      <c r="P229" s="7"/>
      <c r="Q229" s="15">
        <v>19</v>
      </c>
      <c r="R229" s="77">
        <v>37</v>
      </c>
      <c r="S229" s="42">
        <v>17.389562299999991</v>
      </c>
      <c r="T229" s="17">
        <v>16.998129299999992</v>
      </c>
      <c r="U229" s="23">
        <f t="shared" si="35"/>
        <v>-2.2509652241218259E-2</v>
      </c>
      <c r="V229" s="17">
        <v>10.117670799999999</v>
      </c>
      <c r="W229" s="43">
        <v>10.466470200000003</v>
      </c>
      <c r="X229" s="42">
        <f t="shared" si="36"/>
        <v>8.5242952450980347E-2</v>
      </c>
      <c r="Y229" s="17">
        <f t="shared" si="37"/>
        <v>2.529483526785713E-2</v>
      </c>
      <c r="Z229" s="23">
        <f t="shared" si="38"/>
        <v>-0.70326185871608415</v>
      </c>
      <c r="AA229" s="17">
        <f t="shared" si="43"/>
        <v>3.550059929824561E-2</v>
      </c>
      <c r="AB229" s="43">
        <f t="shared" si="44"/>
        <v>3.1430841441441454E-2</v>
      </c>
      <c r="AC229" s="42">
        <v>0</v>
      </c>
      <c r="AD229" s="17">
        <v>5.4916858</v>
      </c>
      <c r="AE229" s="39">
        <f t="shared" si="39"/>
        <v>0</v>
      </c>
      <c r="AF229" s="59">
        <v>0</v>
      </c>
      <c r="AG229" s="8">
        <v>8</v>
      </c>
      <c r="AH229" s="39">
        <f t="shared" si="40"/>
        <v>0</v>
      </c>
      <c r="AI229" s="61">
        <v>0</v>
      </c>
      <c r="AJ229" s="17">
        <v>0.6</v>
      </c>
      <c r="AK229" s="39">
        <f t="shared" si="41"/>
        <v>0</v>
      </c>
      <c r="AL229" s="61">
        <v>0.5</v>
      </c>
      <c r="AM229" s="17">
        <v>0.8</v>
      </c>
      <c r="AN229" s="39">
        <f t="shared" si="42"/>
        <v>0.60000000000000009</v>
      </c>
    </row>
    <row r="230" spans="1:40" x14ac:dyDescent="0.25">
      <c r="A230" s="30" t="s">
        <v>23</v>
      </c>
      <c r="B230" s="3" t="s">
        <v>247</v>
      </c>
      <c r="C230" s="3">
        <v>1011001886</v>
      </c>
      <c r="D230" s="2" t="s">
        <v>471</v>
      </c>
      <c r="E230" s="4"/>
      <c r="F230" s="2" t="s">
        <v>433</v>
      </c>
      <c r="G230" s="5" t="s">
        <v>434</v>
      </c>
      <c r="H230" s="5"/>
      <c r="I230" s="13" t="s">
        <v>438</v>
      </c>
      <c r="J230" s="6" t="s">
        <v>439</v>
      </c>
      <c r="K230" s="75" t="s">
        <v>455</v>
      </c>
      <c r="L230" s="59">
        <v>33</v>
      </c>
      <c r="M230" s="15">
        <v>41</v>
      </c>
      <c r="N230" s="23">
        <f t="shared" si="34"/>
        <v>0.24242424242424243</v>
      </c>
      <c r="O230" s="7"/>
      <c r="P230" s="7"/>
      <c r="Q230" s="15">
        <v>34</v>
      </c>
      <c r="R230" s="77">
        <v>7</v>
      </c>
      <c r="S230" s="42">
        <v>20.641931199999995</v>
      </c>
      <c r="T230" s="17">
        <v>36.769596994842992</v>
      </c>
      <c r="U230" s="23">
        <f t="shared" si="35"/>
        <v>0.78130605312951529</v>
      </c>
      <c r="V230" s="17">
        <v>29.928382799999994</v>
      </c>
      <c r="W230" s="43">
        <v>6.7093893999999983</v>
      </c>
      <c r="X230" s="42">
        <f t="shared" si="36"/>
        <v>5.2126088888888873E-2</v>
      </c>
      <c r="Y230" s="17">
        <f t="shared" si="37"/>
        <v>7.47349532415508E-2</v>
      </c>
      <c r="Z230" s="23">
        <f t="shared" si="38"/>
        <v>0.43373414032375646</v>
      </c>
      <c r="AA230" s="17">
        <f t="shared" si="43"/>
        <v>5.8683103529411751E-2</v>
      </c>
      <c r="AB230" s="43">
        <f t="shared" si="44"/>
        <v>0.10649824444444442</v>
      </c>
      <c r="AC230" s="42">
        <v>0</v>
      </c>
      <c r="AD230" s="17">
        <v>1.4743214000000002</v>
      </c>
      <c r="AE230" s="39">
        <f t="shared" si="39"/>
        <v>0</v>
      </c>
      <c r="AF230" s="58">
        <v>0</v>
      </c>
      <c r="AG230" s="15">
        <v>8</v>
      </c>
      <c r="AH230" s="39">
        <f t="shared" si="40"/>
        <v>0</v>
      </c>
      <c r="AI230" s="42">
        <v>0</v>
      </c>
      <c r="AJ230" s="17">
        <v>1.5</v>
      </c>
      <c r="AK230" s="39">
        <f t="shared" si="41"/>
        <v>0</v>
      </c>
      <c r="AL230" s="61">
        <v>0.5</v>
      </c>
      <c r="AM230" s="17">
        <v>1</v>
      </c>
      <c r="AN230" s="39">
        <f t="shared" si="42"/>
        <v>1</v>
      </c>
    </row>
    <row r="231" spans="1:40" x14ac:dyDescent="0.25">
      <c r="A231" s="30" t="s">
        <v>25</v>
      </c>
      <c r="B231" s="3" t="s">
        <v>248</v>
      </c>
      <c r="C231" s="3">
        <v>1011001893</v>
      </c>
      <c r="D231" s="2" t="s">
        <v>395</v>
      </c>
      <c r="E231" s="4"/>
      <c r="F231" s="2" t="s">
        <v>433</v>
      </c>
      <c r="G231" s="5" t="s">
        <v>434</v>
      </c>
      <c r="H231" s="5" t="s">
        <v>438</v>
      </c>
      <c r="I231" s="13" t="s">
        <v>438</v>
      </c>
      <c r="J231" s="6" t="s">
        <v>439</v>
      </c>
      <c r="K231" s="75" t="s">
        <v>456</v>
      </c>
      <c r="L231" s="59">
        <v>40</v>
      </c>
      <c r="M231" s="15">
        <v>74</v>
      </c>
      <c r="N231" s="23">
        <f t="shared" si="34"/>
        <v>0.85000000000000009</v>
      </c>
      <c r="O231" s="7"/>
      <c r="P231" s="7"/>
      <c r="Q231" s="15">
        <v>44</v>
      </c>
      <c r="R231" s="77">
        <v>30</v>
      </c>
      <c r="S231" s="42">
        <v>32.075086399999989</v>
      </c>
      <c r="T231" s="17">
        <v>64.797692529293855</v>
      </c>
      <c r="U231" s="23">
        <f t="shared" si="35"/>
        <v>1.0201876222941015</v>
      </c>
      <c r="V231" s="17">
        <v>35.168632599999995</v>
      </c>
      <c r="W231" s="43">
        <v>13.317904199999999</v>
      </c>
      <c r="X231" s="42">
        <f t="shared" si="36"/>
        <v>6.6823096666666651E-2</v>
      </c>
      <c r="Y231" s="17">
        <f t="shared" si="37"/>
        <v>7.2970374469925506E-2</v>
      </c>
      <c r="Z231" s="23">
        <f t="shared" si="38"/>
        <v>9.1993309348162855E-2</v>
      </c>
      <c r="AA231" s="17">
        <f t="shared" si="43"/>
        <v>5.3285806969696967E-2</v>
      </c>
      <c r="AB231" s="43">
        <f t="shared" si="44"/>
        <v>4.9325571111111105E-2</v>
      </c>
      <c r="AC231" s="42">
        <v>0</v>
      </c>
      <c r="AD231" s="17">
        <v>0</v>
      </c>
      <c r="AE231" s="39">
        <f t="shared" si="39"/>
        <v>0</v>
      </c>
      <c r="AF231" s="59">
        <v>0</v>
      </c>
      <c r="AG231" s="8">
        <v>10</v>
      </c>
      <c r="AH231" s="39">
        <f t="shared" si="40"/>
        <v>0</v>
      </c>
      <c r="AI231" s="61">
        <v>0</v>
      </c>
      <c r="AJ231" s="17">
        <v>2</v>
      </c>
      <c r="AK231" s="39">
        <f t="shared" si="41"/>
        <v>0</v>
      </c>
      <c r="AL231" s="61">
        <v>0</v>
      </c>
      <c r="AM231" s="17">
        <v>1.5</v>
      </c>
      <c r="AN231" s="39">
        <f t="shared" si="42"/>
        <v>0</v>
      </c>
    </row>
    <row r="232" spans="1:40" x14ac:dyDescent="0.25">
      <c r="A232" s="30" t="s">
        <v>23</v>
      </c>
      <c r="B232" s="3" t="s">
        <v>46</v>
      </c>
      <c r="C232" s="3">
        <v>1011001752</v>
      </c>
      <c r="D232" s="2" t="s">
        <v>472</v>
      </c>
      <c r="E232" s="4"/>
      <c r="F232" s="2" t="s">
        <v>433</v>
      </c>
      <c r="G232" s="5" t="s">
        <v>434</v>
      </c>
      <c r="H232" s="5"/>
      <c r="I232" s="13" t="s">
        <v>438</v>
      </c>
      <c r="J232" s="6" t="s">
        <v>435</v>
      </c>
      <c r="K232" s="75" t="s">
        <v>455</v>
      </c>
      <c r="L232" s="59">
        <v>0</v>
      </c>
      <c r="M232" s="15">
        <v>0</v>
      </c>
      <c r="N232" s="23">
        <f t="shared" si="34"/>
        <v>0</v>
      </c>
      <c r="O232" s="7"/>
      <c r="P232" s="7"/>
      <c r="Q232" s="15">
        <v>0</v>
      </c>
      <c r="R232" s="77">
        <v>0</v>
      </c>
      <c r="S232" s="42">
        <v>0</v>
      </c>
      <c r="T232" s="17">
        <v>0</v>
      </c>
      <c r="U232" s="23">
        <f t="shared" si="35"/>
        <v>0</v>
      </c>
      <c r="V232" s="17">
        <v>0</v>
      </c>
      <c r="W232" s="43">
        <v>0</v>
      </c>
      <c r="X232" s="42">
        <f t="shared" si="36"/>
        <v>0</v>
      </c>
      <c r="Y232" s="17">
        <f t="shared" si="37"/>
        <v>0</v>
      </c>
      <c r="Z232" s="23">
        <f t="shared" si="38"/>
        <v>0</v>
      </c>
      <c r="AA232" s="17">
        <f t="shared" si="43"/>
        <v>0</v>
      </c>
      <c r="AB232" s="43">
        <f t="shared" si="44"/>
        <v>0</v>
      </c>
      <c r="AC232" s="42">
        <v>0</v>
      </c>
      <c r="AD232" s="17">
        <v>0</v>
      </c>
      <c r="AE232" s="39">
        <f t="shared" si="39"/>
        <v>0</v>
      </c>
      <c r="AF232" s="58">
        <v>0</v>
      </c>
      <c r="AG232" s="15">
        <v>28</v>
      </c>
      <c r="AH232" s="39">
        <f t="shared" si="40"/>
        <v>0</v>
      </c>
      <c r="AI232" s="42">
        <v>0</v>
      </c>
      <c r="AJ232" s="17">
        <v>12</v>
      </c>
      <c r="AK232" s="39">
        <f t="shared" si="41"/>
        <v>0</v>
      </c>
      <c r="AL232" s="61">
        <v>0</v>
      </c>
      <c r="AM232" s="17">
        <v>4</v>
      </c>
      <c r="AN232" s="39">
        <f t="shared" si="42"/>
        <v>0</v>
      </c>
    </row>
    <row r="233" spans="1:40" ht="11" thickBot="1" x14ac:dyDescent="0.3">
      <c r="A233" s="32" t="s">
        <v>25</v>
      </c>
      <c r="B233" s="48" t="s">
        <v>249</v>
      </c>
      <c r="C233" s="48">
        <v>1011001911</v>
      </c>
      <c r="D233" s="33" t="s">
        <v>476</v>
      </c>
      <c r="E233" s="49"/>
      <c r="F233" s="33" t="s">
        <v>433</v>
      </c>
      <c r="G233" s="50" t="s">
        <v>434</v>
      </c>
      <c r="H233" s="50"/>
      <c r="I233" s="13" t="s">
        <v>438</v>
      </c>
      <c r="J233" s="51" t="s">
        <v>439</v>
      </c>
      <c r="K233" s="76" t="s">
        <v>456</v>
      </c>
      <c r="L233" s="60">
        <v>0</v>
      </c>
      <c r="M233" s="53">
        <v>0</v>
      </c>
      <c r="N233" s="46">
        <f t="shared" si="34"/>
        <v>0</v>
      </c>
      <c r="O233" s="54"/>
      <c r="P233" s="54"/>
      <c r="Q233" s="53">
        <v>0</v>
      </c>
      <c r="R233" s="78">
        <v>0</v>
      </c>
      <c r="S233" s="44">
        <v>0</v>
      </c>
      <c r="T233" s="45">
        <v>0</v>
      </c>
      <c r="U233" s="46">
        <f t="shared" si="35"/>
        <v>0</v>
      </c>
      <c r="V233" s="45">
        <v>0</v>
      </c>
      <c r="W233" s="47">
        <v>0</v>
      </c>
      <c r="X233" s="44">
        <f t="shared" si="36"/>
        <v>0</v>
      </c>
      <c r="Y233" s="45">
        <f t="shared" si="37"/>
        <v>0</v>
      </c>
      <c r="Z233" s="46">
        <f t="shared" si="38"/>
        <v>0</v>
      </c>
      <c r="AA233" s="45">
        <f t="shared" si="43"/>
        <v>0</v>
      </c>
      <c r="AB233" s="47">
        <f t="shared" si="44"/>
        <v>0</v>
      </c>
      <c r="AC233" s="44">
        <v>0</v>
      </c>
      <c r="AD233" s="45">
        <v>0</v>
      </c>
      <c r="AE233" s="55">
        <f t="shared" si="39"/>
        <v>0</v>
      </c>
      <c r="AF233" s="60">
        <v>0</v>
      </c>
      <c r="AG233" s="52">
        <v>10</v>
      </c>
      <c r="AH233" s="55">
        <f t="shared" si="40"/>
        <v>0</v>
      </c>
      <c r="AI233" s="62">
        <v>0</v>
      </c>
      <c r="AJ233" s="45">
        <v>2</v>
      </c>
      <c r="AK233" s="55">
        <f t="shared" si="41"/>
        <v>0</v>
      </c>
      <c r="AL233" s="62">
        <v>0</v>
      </c>
      <c r="AM233" s="45">
        <v>1</v>
      </c>
      <c r="AN233" s="55">
        <f t="shared" si="42"/>
        <v>0</v>
      </c>
    </row>
  </sheetData>
  <protectedRanges>
    <protectedRange password="CF7A" sqref="C212" name="Range1_2_2"/>
  </protectedRanges>
  <mergeCells count="7">
    <mergeCell ref="L3:R3"/>
    <mergeCell ref="S3:W3"/>
    <mergeCell ref="AL3:AN3"/>
    <mergeCell ref="AI3:AK3"/>
    <mergeCell ref="AF3:AH3"/>
    <mergeCell ref="X3:AB3"/>
    <mergeCell ref="AC3:AE3"/>
  </mergeCells>
  <conditionalFormatting sqref="B90">
    <cfRule type="duplicateValues" dxfId="9" priority="16"/>
  </conditionalFormatting>
  <conditionalFormatting sqref="B133">
    <cfRule type="duplicateValues" dxfId="8" priority="15"/>
  </conditionalFormatting>
  <conditionalFormatting sqref="B193:B194">
    <cfRule type="duplicateValues" dxfId="7" priority="14"/>
  </conditionalFormatting>
  <conditionalFormatting sqref="B213:B230">
    <cfRule type="duplicateValues" dxfId="6" priority="13"/>
  </conditionalFormatting>
  <conditionalFormatting sqref="B226">
    <cfRule type="duplicateValues" dxfId="5" priority="12"/>
  </conditionalFormatting>
  <conditionalFormatting sqref="B231:B233">
    <cfRule type="duplicateValues" dxfId="4" priority="10"/>
  </conditionalFormatting>
  <conditionalFormatting sqref="C4">
    <cfRule type="duplicateValues" dxfId="3" priority="41"/>
  </conditionalFormatting>
  <conditionalFormatting sqref="C5:C233">
    <cfRule type="duplicateValues" dxfId="2" priority="60"/>
    <cfRule type="duplicateValues" dxfId="1" priority="61"/>
    <cfRule type="duplicateValues" dxfId="0" priority="62"/>
  </conditionalFormatting>
  <conditionalFormatting sqref="N5:N23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23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2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AE23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2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AK2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:AN23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B36B-C1EF-43A9-B700-8763BC6DC2A2}">
  <dimension ref="A1"/>
  <sheetViews>
    <sheetView workbookViewId="0">
      <selection activeCell="C10" sqref="C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Hub wise KA</vt:lpstr>
      <vt:lpstr>Data</vt:lpstr>
      <vt:lpstr>Hub wise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Prabhakar</dc:creator>
  <cp:lastModifiedBy>Chandresh Rajpoot</cp:lastModifiedBy>
  <dcterms:created xsi:type="dcterms:W3CDTF">2025-05-14T11:59:58Z</dcterms:created>
  <dcterms:modified xsi:type="dcterms:W3CDTF">2025-05-20T07:40:37Z</dcterms:modified>
</cp:coreProperties>
</file>