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LiCOR/"/>
    </mc:Choice>
  </mc:AlternateContent>
  <xr:revisionPtr revIDLastSave="0" documentId="13_ncr:1_{A4AA53EA-860F-A148-83ED-14942AA0A17F}" xr6:coauthVersionLast="47" xr6:coauthVersionMax="47" xr10:uidLastSave="{00000000-0000-0000-0000-000000000000}"/>
  <bookViews>
    <workbookView xWindow="240" yWindow="500" windowWidth="23660" windowHeight="13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62" i="1" l="1"/>
  <c r="CN62" i="1"/>
  <c r="CL62" i="1"/>
  <c r="CM62" i="1" s="1"/>
  <c r="BD62" i="1" s="1"/>
  <c r="BQ62" i="1"/>
  <c r="BP62" i="1"/>
  <c r="BO62" i="1"/>
  <c r="BN62" i="1"/>
  <c r="BR62" i="1" s="1"/>
  <c r="BS62" i="1" s="1"/>
  <c r="BM62" i="1"/>
  <c r="BL62" i="1"/>
  <c r="BH62" i="1"/>
  <c r="BB62" i="1"/>
  <c r="BF62" i="1" s="1"/>
  <c r="AV62" i="1"/>
  <c r="BI62" i="1" s="1"/>
  <c r="AQ62" i="1"/>
  <c r="AO62" i="1"/>
  <c r="AP62" i="1" s="1"/>
  <c r="AG62" i="1"/>
  <c r="AE62" i="1" s="1"/>
  <c r="AF62" i="1"/>
  <c r="AA62" i="1"/>
  <c r="X62" i="1"/>
  <c r="S62" i="1"/>
  <c r="Q62" i="1"/>
  <c r="P62" i="1"/>
  <c r="CO61" i="1"/>
  <c r="CN61" i="1"/>
  <c r="CL61" i="1"/>
  <c r="BQ61" i="1"/>
  <c r="BP61" i="1"/>
  <c r="BL61" i="1"/>
  <c r="BH61" i="1"/>
  <c r="BB61" i="1"/>
  <c r="AV61" i="1"/>
  <c r="BI61" i="1" s="1"/>
  <c r="AQ61" i="1"/>
  <c r="AO61" i="1"/>
  <c r="Q61" i="1" s="1"/>
  <c r="AG61" i="1"/>
  <c r="AF61" i="1"/>
  <c r="AE61" i="1"/>
  <c r="X61" i="1"/>
  <c r="V61" i="1"/>
  <c r="S61" i="1"/>
  <c r="R61" i="1"/>
  <c r="BE61" i="1" s="1"/>
  <c r="P61" i="1"/>
  <c r="CO60" i="1"/>
  <c r="CN60" i="1"/>
  <c r="CL60" i="1"/>
  <c r="BQ60" i="1"/>
  <c r="BP60" i="1"/>
  <c r="BL60" i="1"/>
  <c r="BH60" i="1"/>
  <c r="BB60" i="1"/>
  <c r="AV60" i="1"/>
  <c r="BI60" i="1" s="1"/>
  <c r="AQ60" i="1"/>
  <c r="AO60" i="1" s="1"/>
  <c r="AP60" i="1" s="1"/>
  <c r="AG60" i="1"/>
  <c r="AF60" i="1"/>
  <c r="AE60" i="1" s="1"/>
  <c r="X60" i="1"/>
  <c r="V60" i="1"/>
  <c r="R60" i="1"/>
  <c r="BE60" i="1" s="1"/>
  <c r="CO59" i="1"/>
  <c r="CN59" i="1"/>
  <c r="CL59" i="1"/>
  <c r="BQ59" i="1"/>
  <c r="BP59" i="1"/>
  <c r="BL59" i="1"/>
  <c r="BH59" i="1"/>
  <c r="BB59" i="1"/>
  <c r="AV59" i="1"/>
  <c r="BI59" i="1" s="1"/>
  <c r="AQ59" i="1"/>
  <c r="AP59" i="1"/>
  <c r="AO59" i="1"/>
  <c r="Q59" i="1" s="1"/>
  <c r="P59" i="1" s="1"/>
  <c r="AG59" i="1"/>
  <c r="AF59" i="1"/>
  <c r="AE59" i="1" s="1"/>
  <c r="X59" i="1"/>
  <c r="V59" i="1"/>
  <c r="S59" i="1"/>
  <c r="R59" i="1"/>
  <c r="BE59" i="1" s="1"/>
  <c r="CO58" i="1"/>
  <c r="CN58" i="1"/>
  <c r="CL58" i="1"/>
  <c r="BQ58" i="1"/>
  <c r="BP58" i="1"/>
  <c r="BN58" i="1"/>
  <c r="BR58" i="1" s="1"/>
  <c r="BS58" i="1" s="1"/>
  <c r="BL58" i="1"/>
  <c r="BH58" i="1"/>
  <c r="BB58" i="1"/>
  <c r="AV58" i="1"/>
  <c r="BI58" i="1" s="1"/>
  <c r="AQ58" i="1"/>
  <c r="AO58" i="1" s="1"/>
  <c r="AP58" i="1" s="1"/>
  <c r="AG58" i="1"/>
  <c r="AF58" i="1"/>
  <c r="AE58" i="1" s="1"/>
  <c r="X58" i="1"/>
  <c r="CO57" i="1"/>
  <c r="CN57" i="1"/>
  <c r="CL57" i="1"/>
  <c r="BQ57" i="1"/>
  <c r="BP57" i="1"/>
  <c r="BN57" i="1"/>
  <c r="BR57" i="1" s="1"/>
  <c r="BS57" i="1" s="1"/>
  <c r="BL57" i="1"/>
  <c r="BH57" i="1"/>
  <c r="BB57" i="1"/>
  <c r="AV57" i="1"/>
  <c r="BI57" i="1" s="1"/>
  <c r="AQ57" i="1"/>
  <c r="AP57" i="1"/>
  <c r="AO57" i="1"/>
  <c r="Q57" i="1" s="1"/>
  <c r="AG57" i="1"/>
  <c r="AF57" i="1"/>
  <c r="AE57" i="1" s="1"/>
  <c r="X57" i="1"/>
  <c r="V57" i="1"/>
  <c r="S57" i="1"/>
  <c r="R57" i="1"/>
  <c r="BE57" i="1" s="1"/>
  <c r="P57" i="1"/>
  <c r="CO56" i="1"/>
  <c r="CN56" i="1"/>
  <c r="CL56" i="1"/>
  <c r="BQ56" i="1"/>
  <c r="BP56" i="1"/>
  <c r="BL56" i="1"/>
  <c r="BH56" i="1"/>
  <c r="BB56" i="1"/>
  <c r="AV56" i="1"/>
  <c r="BI56" i="1" s="1"/>
  <c r="AQ56" i="1"/>
  <c r="AO56" i="1" s="1"/>
  <c r="AP56" i="1" s="1"/>
  <c r="AG56" i="1"/>
  <c r="AF56" i="1"/>
  <c r="AE56" i="1" s="1"/>
  <c r="X56" i="1"/>
  <c r="V56" i="1"/>
  <c r="CO55" i="1"/>
  <c r="CN55" i="1"/>
  <c r="CL55" i="1"/>
  <c r="BQ55" i="1"/>
  <c r="BP55" i="1"/>
  <c r="BL55" i="1"/>
  <c r="BH55" i="1"/>
  <c r="BB55" i="1"/>
  <c r="AV55" i="1"/>
  <c r="BI55" i="1" s="1"/>
  <c r="AQ55" i="1"/>
  <c r="AP55" i="1"/>
  <c r="AO55" i="1"/>
  <c r="AG55" i="1"/>
  <c r="AF55" i="1"/>
  <c r="AE55" i="1" s="1"/>
  <c r="X55" i="1"/>
  <c r="V55" i="1"/>
  <c r="S55" i="1"/>
  <c r="R55" i="1"/>
  <c r="BE55" i="1" s="1"/>
  <c r="Q55" i="1"/>
  <c r="P55" i="1"/>
  <c r="CO54" i="1"/>
  <c r="CN54" i="1"/>
  <c r="CL54" i="1"/>
  <c r="BQ54" i="1"/>
  <c r="BP54" i="1"/>
  <c r="BN54" i="1"/>
  <c r="BR54" i="1" s="1"/>
  <c r="BS54" i="1" s="1"/>
  <c r="BL54" i="1"/>
  <c r="BH54" i="1"/>
  <c r="BB54" i="1"/>
  <c r="AV54" i="1"/>
  <c r="BI54" i="1" s="1"/>
  <c r="AQ54" i="1"/>
  <c r="AO54" i="1" s="1"/>
  <c r="AP54" i="1"/>
  <c r="AG54" i="1"/>
  <c r="AF54" i="1"/>
  <c r="AE54" i="1" s="1"/>
  <c r="X54" i="1"/>
  <c r="V54" i="1"/>
  <c r="R54" i="1"/>
  <c r="BE54" i="1" s="1"/>
  <c r="CO53" i="1"/>
  <c r="CN53" i="1"/>
  <c r="CL53" i="1"/>
  <c r="BQ53" i="1"/>
  <c r="BP53" i="1"/>
  <c r="BN53" i="1"/>
  <c r="BR53" i="1" s="1"/>
  <c r="BS53" i="1" s="1"/>
  <c r="BL53" i="1"/>
  <c r="BH53" i="1"/>
  <c r="BB53" i="1"/>
  <c r="AV53" i="1"/>
  <c r="BI53" i="1" s="1"/>
  <c r="AQ53" i="1"/>
  <c r="AO53" i="1" s="1"/>
  <c r="AP53" i="1" s="1"/>
  <c r="AG53" i="1"/>
  <c r="AF53" i="1"/>
  <c r="AE53" i="1" s="1"/>
  <c r="X53" i="1"/>
  <c r="V53" i="1"/>
  <c r="R53" i="1"/>
  <c r="BE53" i="1" s="1"/>
  <c r="CO52" i="1"/>
  <c r="CN52" i="1"/>
  <c r="CM52" i="1" s="1"/>
  <c r="BD52" i="1" s="1"/>
  <c r="CL52" i="1"/>
  <c r="BQ52" i="1"/>
  <c r="BP52" i="1"/>
  <c r="BM52" i="1"/>
  <c r="BL52" i="1"/>
  <c r="BH52" i="1"/>
  <c r="BB52" i="1"/>
  <c r="AV52" i="1"/>
  <c r="BI52" i="1" s="1"/>
  <c r="AQ52" i="1"/>
  <c r="AP52" i="1"/>
  <c r="AO52" i="1"/>
  <c r="AG52" i="1"/>
  <c r="AF52" i="1"/>
  <c r="AE52" i="1" s="1"/>
  <c r="AA52" i="1"/>
  <c r="X52" i="1"/>
  <c r="S52" i="1"/>
  <c r="Q52" i="1"/>
  <c r="P52" i="1"/>
  <c r="CO51" i="1"/>
  <c r="CN51" i="1"/>
  <c r="CL51" i="1"/>
  <c r="BQ51" i="1"/>
  <c r="BP51" i="1"/>
  <c r="BO51" i="1"/>
  <c r="BL51" i="1"/>
  <c r="BN51" i="1" s="1"/>
  <c r="BR51" i="1" s="1"/>
  <c r="BS51" i="1" s="1"/>
  <c r="BI51" i="1"/>
  <c r="BH51" i="1"/>
  <c r="BB51" i="1"/>
  <c r="AV51" i="1"/>
  <c r="AQ51" i="1"/>
  <c r="AO51" i="1" s="1"/>
  <c r="AG51" i="1"/>
  <c r="AE51" i="1" s="1"/>
  <c r="AF51" i="1"/>
  <c r="X51" i="1"/>
  <c r="S51" i="1"/>
  <c r="CO50" i="1"/>
  <c r="AA50" i="1" s="1"/>
  <c r="CN50" i="1"/>
  <c r="CM50" i="1" s="1"/>
  <c r="BD50" i="1" s="1"/>
  <c r="CL50" i="1"/>
  <c r="BQ50" i="1"/>
  <c r="BP50" i="1"/>
  <c r="BO50" i="1"/>
  <c r="BN50" i="1"/>
  <c r="BR50" i="1" s="1"/>
  <c r="BS50" i="1" s="1"/>
  <c r="BM50" i="1"/>
  <c r="BL50" i="1"/>
  <c r="BI50" i="1"/>
  <c r="BH50" i="1"/>
  <c r="BB50" i="1"/>
  <c r="AV50" i="1"/>
  <c r="AQ50" i="1"/>
  <c r="AO50" i="1"/>
  <c r="AG50" i="1"/>
  <c r="AE50" i="1" s="1"/>
  <c r="AF50" i="1"/>
  <c r="X50" i="1"/>
  <c r="CO49" i="1"/>
  <c r="CN49" i="1"/>
  <c r="CM49" i="1"/>
  <c r="BD49" i="1" s="1"/>
  <c r="BF49" i="1" s="1"/>
  <c r="CL49" i="1"/>
  <c r="BS49" i="1"/>
  <c r="BQ49" i="1"/>
  <c r="BP49" i="1"/>
  <c r="BM49" i="1"/>
  <c r="BL49" i="1"/>
  <c r="BN49" i="1" s="1"/>
  <c r="BR49" i="1" s="1"/>
  <c r="BI49" i="1"/>
  <c r="BH49" i="1"/>
  <c r="BB49" i="1"/>
  <c r="AV49" i="1"/>
  <c r="AQ49" i="1"/>
  <c r="AO49" i="1"/>
  <c r="AG49" i="1"/>
  <c r="AF49" i="1"/>
  <c r="AE49" i="1"/>
  <c r="AA49" i="1"/>
  <c r="X49" i="1"/>
  <c r="R49" i="1"/>
  <c r="BE49" i="1" s="1"/>
  <c r="BG49" i="1" s="1"/>
  <c r="CO48" i="1"/>
  <c r="CN48" i="1"/>
  <c r="CM48" i="1"/>
  <c r="CL48" i="1"/>
  <c r="BQ48" i="1"/>
  <c r="BP48" i="1"/>
  <c r="BO48" i="1"/>
  <c r="BN48" i="1"/>
  <c r="BR48" i="1" s="1"/>
  <c r="BS48" i="1" s="1"/>
  <c r="BM48" i="1"/>
  <c r="BL48" i="1"/>
  <c r="BI48" i="1"/>
  <c r="BH48" i="1"/>
  <c r="BD48" i="1"/>
  <c r="BB48" i="1"/>
  <c r="AV48" i="1"/>
  <c r="AQ48" i="1"/>
  <c r="AO48" i="1" s="1"/>
  <c r="AG48" i="1"/>
  <c r="AF48" i="1"/>
  <c r="AE48" i="1" s="1"/>
  <c r="AA48" i="1"/>
  <c r="X48" i="1"/>
  <c r="CO47" i="1"/>
  <c r="CN47" i="1"/>
  <c r="CL47" i="1"/>
  <c r="BQ47" i="1"/>
  <c r="BP47" i="1"/>
  <c r="BL47" i="1"/>
  <c r="BH47" i="1"/>
  <c r="BB47" i="1"/>
  <c r="AV47" i="1"/>
  <c r="BI47" i="1" s="1"/>
  <c r="AQ47" i="1"/>
  <c r="AO47" i="1" s="1"/>
  <c r="AG47" i="1"/>
  <c r="AF47" i="1"/>
  <c r="AE47" i="1"/>
  <c r="X47" i="1"/>
  <c r="V47" i="1"/>
  <c r="S47" i="1"/>
  <c r="Q47" i="1"/>
  <c r="P47" i="1" s="1"/>
  <c r="CO46" i="1"/>
  <c r="CN46" i="1"/>
  <c r="CM46" i="1" s="1"/>
  <c r="BD46" i="1" s="1"/>
  <c r="CL46" i="1"/>
  <c r="BQ46" i="1"/>
  <c r="BP46" i="1"/>
  <c r="BO46" i="1"/>
  <c r="BN46" i="1"/>
  <c r="BR46" i="1" s="1"/>
  <c r="BS46" i="1" s="1"/>
  <c r="BM46" i="1"/>
  <c r="BL46" i="1"/>
  <c r="BH46" i="1"/>
  <c r="BB46" i="1"/>
  <c r="AV46" i="1"/>
  <c r="BI46" i="1" s="1"/>
  <c r="AQ46" i="1"/>
  <c r="AO46" i="1"/>
  <c r="Q46" i="1" s="1"/>
  <c r="P46" i="1" s="1"/>
  <c r="AI46" i="1"/>
  <c r="AG46" i="1"/>
  <c r="AE46" i="1" s="1"/>
  <c r="AF46" i="1"/>
  <c r="AA46" i="1"/>
  <c r="X46" i="1"/>
  <c r="S46" i="1"/>
  <c r="CO45" i="1"/>
  <c r="AA45" i="1" s="1"/>
  <c r="CN45" i="1"/>
  <c r="CM45" i="1"/>
  <c r="BD45" i="1" s="1"/>
  <c r="CL45" i="1"/>
  <c r="BS45" i="1"/>
  <c r="BQ45" i="1"/>
  <c r="BP45" i="1"/>
  <c r="BO45" i="1"/>
  <c r="BM45" i="1"/>
  <c r="BL45" i="1"/>
  <c r="BN45" i="1" s="1"/>
  <c r="BR45" i="1" s="1"/>
  <c r="BI45" i="1"/>
  <c r="BH45" i="1"/>
  <c r="BB45" i="1"/>
  <c r="BF45" i="1" s="1"/>
  <c r="AV45" i="1"/>
  <c r="AQ45" i="1"/>
  <c r="AO45" i="1" s="1"/>
  <c r="AG45" i="1"/>
  <c r="AE45" i="1" s="1"/>
  <c r="AF45" i="1"/>
  <c r="X45" i="1"/>
  <c r="CO44" i="1"/>
  <c r="CN44" i="1"/>
  <c r="CM44" i="1"/>
  <c r="BD44" i="1" s="1"/>
  <c r="CL44" i="1"/>
  <c r="BQ44" i="1"/>
  <c r="BP44" i="1"/>
  <c r="BO44" i="1"/>
  <c r="BM44" i="1"/>
  <c r="BL44" i="1"/>
  <c r="BN44" i="1" s="1"/>
  <c r="BR44" i="1" s="1"/>
  <c r="BS44" i="1" s="1"/>
  <c r="BI44" i="1"/>
  <c r="BH44" i="1"/>
  <c r="BB44" i="1"/>
  <c r="BF44" i="1" s="1"/>
  <c r="AV44" i="1"/>
  <c r="AQ44" i="1"/>
  <c r="AO44" i="1"/>
  <c r="AG44" i="1"/>
  <c r="AF44" i="1"/>
  <c r="AE44" i="1"/>
  <c r="AA44" i="1"/>
  <c r="X44" i="1"/>
  <c r="S44" i="1"/>
  <c r="CO43" i="1"/>
  <c r="CN43" i="1"/>
  <c r="CM43" i="1"/>
  <c r="BD43" i="1" s="1"/>
  <c r="CL43" i="1"/>
  <c r="BS43" i="1"/>
  <c r="BQ43" i="1"/>
  <c r="BP43" i="1"/>
  <c r="BO43" i="1"/>
  <c r="BM43" i="1"/>
  <c r="BL43" i="1"/>
  <c r="BN43" i="1" s="1"/>
  <c r="BR43" i="1" s="1"/>
  <c r="BI43" i="1"/>
  <c r="BH43" i="1"/>
  <c r="BB43" i="1"/>
  <c r="BF43" i="1" s="1"/>
  <c r="AV43" i="1"/>
  <c r="AQ43" i="1"/>
  <c r="AO43" i="1" s="1"/>
  <c r="AG43" i="1"/>
  <c r="AF43" i="1"/>
  <c r="AE43" i="1"/>
  <c r="AA43" i="1"/>
  <c r="X43" i="1"/>
  <c r="CO42" i="1"/>
  <c r="CN42" i="1"/>
  <c r="CM42" i="1"/>
  <c r="BD42" i="1" s="1"/>
  <c r="CL42" i="1"/>
  <c r="BQ42" i="1"/>
  <c r="BP42" i="1"/>
  <c r="BO42" i="1"/>
  <c r="BM42" i="1"/>
  <c r="BL42" i="1"/>
  <c r="BN42" i="1" s="1"/>
  <c r="BR42" i="1" s="1"/>
  <c r="BS42" i="1" s="1"/>
  <c r="BI42" i="1"/>
  <c r="BH42" i="1"/>
  <c r="BB42" i="1"/>
  <c r="BF42" i="1" s="1"/>
  <c r="AV42" i="1"/>
  <c r="AQ42" i="1"/>
  <c r="AO42" i="1"/>
  <c r="AP42" i="1" s="1"/>
  <c r="AG42" i="1"/>
  <c r="AE42" i="1" s="1"/>
  <c r="AF42" i="1"/>
  <c r="AA42" i="1"/>
  <c r="X42" i="1"/>
  <c r="S42" i="1"/>
  <c r="Q42" i="1"/>
  <c r="P42" i="1" s="1"/>
  <c r="CO41" i="1"/>
  <c r="AA41" i="1" s="1"/>
  <c r="CN41" i="1"/>
  <c r="CM41" i="1"/>
  <c r="BD41" i="1" s="1"/>
  <c r="CL41" i="1"/>
  <c r="BQ41" i="1"/>
  <c r="BP41" i="1"/>
  <c r="BO41" i="1"/>
  <c r="BN41" i="1"/>
  <c r="BR41" i="1" s="1"/>
  <c r="BS41" i="1" s="1"/>
  <c r="BM41" i="1"/>
  <c r="BL41" i="1"/>
  <c r="BI41" i="1"/>
  <c r="BH41" i="1"/>
  <c r="BB41" i="1"/>
  <c r="BF41" i="1" s="1"/>
  <c r="AV41" i="1"/>
  <c r="AQ41" i="1"/>
  <c r="AO41" i="1" s="1"/>
  <c r="AG41" i="1"/>
  <c r="AE41" i="1" s="1"/>
  <c r="AF41" i="1"/>
  <c r="X41" i="1"/>
  <c r="Q41" i="1"/>
  <c r="P41" i="1" s="1"/>
  <c r="AI41" i="1" s="1"/>
  <c r="CO40" i="1"/>
  <c r="CN40" i="1"/>
  <c r="CM40" i="1"/>
  <c r="BD40" i="1" s="1"/>
  <c r="CL40" i="1"/>
  <c r="BQ40" i="1"/>
  <c r="BP40" i="1"/>
  <c r="BO40" i="1"/>
  <c r="BM40" i="1"/>
  <c r="BL40" i="1"/>
  <c r="BN40" i="1" s="1"/>
  <c r="BR40" i="1" s="1"/>
  <c r="BS40" i="1" s="1"/>
  <c r="BI40" i="1"/>
  <c r="BH40" i="1"/>
  <c r="BB40" i="1"/>
  <c r="BF40" i="1" s="1"/>
  <c r="AV40" i="1"/>
  <c r="AQ40" i="1"/>
  <c r="AO40" i="1"/>
  <c r="AG40" i="1"/>
  <c r="AF40" i="1"/>
  <c r="AE40" i="1"/>
  <c r="AA40" i="1"/>
  <c r="X40" i="1"/>
  <c r="S40" i="1"/>
  <c r="CO39" i="1"/>
  <c r="AA39" i="1" s="1"/>
  <c r="CN39" i="1"/>
  <c r="CM39" i="1"/>
  <c r="BD39" i="1" s="1"/>
  <c r="CL39" i="1"/>
  <c r="BQ39" i="1"/>
  <c r="BP39" i="1"/>
  <c r="BO39" i="1"/>
  <c r="BN39" i="1"/>
  <c r="BR39" i="1" s="1"/>
  <c r="BS39" i="1" s="1"/>
  <c r="BM39" i="1"/>
  <c r="BL39" i="1"/>
  <c r="BI39" i="1"/>
  <c r="BH39" i="1"/>
  <c r="BB39" i="1"/>
  <c r="BF39" i="1" s="1"/>
  <c r="AV39" i="1"/>
  <c r="AQ39" i="1"/>
  <c r="AO39" i="1" s="1"/>
  <c r="AG39" i="1"/>
  <c r="AE39" i="1" s="1"/>
  <c r="AF39" i="1"/>
  <c r="X39" i="1"/>
  <c r="Q39" i="1"/>
  <c r="P39" i="1" s="1"/>
  <c r="AI39" i="1" s="1"/>
  <c r="CO38" i="1"/>
  <c r="CN38" i="1"/>
  <c r="CM38" i="1"/>
  <c r="CL38" i="1"/>
  <c r="BQ38" i="1"/>
  <c r="BP38" i="1"/>
  <c r="BH38" i="1"/>
  <c r="BG38" i="1"/>
  <c r="BD38" i="1"/>
  <c r="BB38" i="1"/>
  <c r="BF38" i="1" s="1"/>
  <c r="AV38" i="1"/>
  <c r="BI38" i="1" s="1"/>
  <c r="BL38" i="1" s="1"/>
  <c r="AQ38" i="1"/>
  <c r="AO38" i="1"/>
  <c r="AG38" i="1"/>
  <c r="AF38" i="1"/>
  <c r="AE38" i="1"/>
  <c r="AA38" i="1"/>
  <c r="X38" i="1"/>
  <c r="S38" i="1"/>
  <c r="R38" i="1"/>
  <c r="BE38" i="1" s="1"/>
  <c r="CO37" i="1"/>
  <c r="CN37" i="1"/>
  <c r="CL37" i="1"/>
  <c r="BQ37" i="1"/>
  <c r="BP37" i="1"/>
  <c r="BL37" i="1"/>
  <c r="BI37" i="1"/>
  <c r="BH37" i="1"/>
  <c r="BB37" i="1"/>
  <c r="AV37" i="1"/>
  <c r="AQ37" i="1"/>
  <c r="AO37" i="1" s="1"/>
  <c r="AG37" i="1"/>
  <c r="AF37" i="1"/>
  <c r="AE37" i="1" s="1"/>
  <c r="X37" i="1"/>
  <c r="CO36" i="1"/>
  <c r="CN36" i="1"/>
  <c r="CL36" i="1"/>
  <c r="CM36" i="1" s="1"/>
  <c r="BQ36" i="1"/>
  <c r="BP36" i="1"/>
  <c r="BM36" i="1"/>
  <c r="BL36" i="1"/>
  <c r="BH36" i="1"/>
  <c r="BD36" i="1"/>
  <c r="BF36" i="1" s="1"/>
  <c r="BB36" i="1"/>
  <c r="AV36" i="1"/>
  <c r="BI36" i="1" s="1"/>
  <c r="AQ36" i="1"/>
  <c r="AP36" i="1"/>
  <c r="AO36" i="1"/>
  <c r="Q36" i="1" s="1"/>
  <c r="AG36" i="1"/>
  <c r="AF36" i="1"/>
  <c r="AE36" i="1"/>
  <c r="AA36" i="1"/>
  <c r="X36" i="1"/>
  <c r="V36" i="1"/>
  <c r="S36" i="1"/>
  <c r="R36" i="1"/>
  <c r="BE36" i="1" s="1"/>
  <c r="P36" i="1"/>
  <c r="CO35" i="1"/>
  <c r="CN35" i="1"/>
  <c r="CL35" i="1"/>
  <c r="BQ35" i="1"/>
  <c r="BP35" i="1"/>
  <c r="BO35" i="1"/>
  <c r="BN35" i="1"/>
  <c r="BR35" i="1" s="1"/>
  <c r="BS35" i="1" s="1"/>
  <c r="BL35" i="1"/>
  <c r="BM35" i="1" s="1"/>
  <c r="BH35" i="1"/>
  <c r="BB35" i="1"/>
  <c r="AV35" i="1"/>
  <c r="BI35" i="1" s="1"/>
  <c r="AQ35" i="1"/>
  <c r="AO35" i="1" s="1"/>
  <c r="S35" i="1" s="1"/>
  <c r="AP35" i="1"/>
  <c r="AG35" i="1"/>
  <c r="AF35" i="1"/>
  <c r="AE35" i="1" s="1"/>
  <c r="X35" i="1"/>
  <c r="V35" i="1"/>
  <c r="R35" i="1"/>
  <c r="BE35" i="1" s="1"/>
  <c r="Q35" i="1"/>
  <c r="P35" i="1"/>
  <c r="CO34" i="1"/>
  <c r="CN34" i="1"/>
  <c r="CL34" i="1"/>
  <c r="AA34" i="1" s="1"/>
  <c r="BQ34" i="1"/>
  <c r="BP34" i="1"/>
  <c r="BN34" i="1"/>
  <c r="BR34" i="1" s="1"/>
  <c r="BS34" i="1" s="1"/>
  <c r="BL34" i="1"/>
  <c r="BO34" i="1" s="1"/>
  <c r="BH34" i="1"/>
  <c r="BB34" i="1"/>
  <c r="AV34" i="1"/>
  <c r="BI34" i="1" s="1"/>
  <c r="AQ34" i="1"/>
  <c r="AO34" i="1"/>
  <c r="S34" i="1" s="1"/>
  <c r="AG34" i="1"/>
  <c r="AF34" i="1"/>
  <c r="AE34" i="1"/>
  <c r="X34" i="1"/>
  <c r="CO33" i="1"/>
  <c r="CN33" i="1"/>
  <c r="CL33" i="1"/>
  <c r="BQ33" i="1"/>
  <c r="BP33" i="1"/>
  <c r="BL33" i="1"/>
  <c r="BI33" i="1"/>
  <c r="BH33" i="1"/>
  <c r="BB33" i="1"/>
  <c r="AV33" i="1"/>
  <c r="AQ33" i="1"/>
  <c r="AO33" i="1" s="1"/>
  <c r="AP33" i="1" s="1"/>
  <c r="AG33" i="1"/>
  <c r="AF33" i="1"/>
  <c r="AE33" i="1" s="1"/>
  <c r="X33" i="1"/>
  <c r="CO32" i="1"/>
  <c r="CN32" i="1"/>
  <c r="CL32" i="1"/>
  <c r="CM32" i="1" s="1"/>
  <c r="BQ32" i="1"/>
  <c r="BP32" i="1"/>
  <c r="BM32" i="1"/>
  <c r="BL32" i="1"/>
  <c r="BH32" i="1"/>
  <c r="BD32" i="1"/>
  <c r="BF32" i="1" s="1"/>
  <c r="BB32" i="1"/>
  <c r="AV32" i="1"/>
  <c r="BI32" i="1" s="1"/>
  <c r="AQ32" i="1"/>
  <c r="AP32" i="1"/>
  <c r="AO32" i="1"/>
  <c r="Q32" i="1" s="1"/>
  <c r="AG32" i="1"/>
  <c r="AF32" i="1"/>
  <c r="AE32" i="1"/>
  <c r="AA32" i="1"/>
  <c r="X32" i="1"/>
  <c r="V32" i="1"/>
  <c r="S32" i="1"/>
  <c r="R32" i="1"/>
  <c r="BE32" i="1" s="1"/>
  <c r="P32" i="1"/>
  <c r="CO31" i="1"/>
  <c r="CN31" i="1"/>
  <c r="CL31" i="1"/>
  <c r="BQ31" i="1"/>
  <c r="BP31" i="1"/>
  <c r="BO31" i="1"/>
  <c r="BN31" i="1"/>
  <c r="BR31" i="1" s="1"/>
  <c r="BS31" i="1" s="1"/>
  <c r="BL31" i="1"/>
  <c r="BM31" i="1" s="1"/>
  <c r="BH31" i="1"/>
  <c r="BB31" i="1"/>
  <c r="AV31" i="1"/>
  <c r="BI31" i="1" s="1"/>
  <c r="AQ31" i="1"/>
  <c r="AO31" i="1" s="1"/>
  <c r="S31" i="1" s="1"/>
  <c r="AP31" i="1"/>
  <c r="AG31" i="1"/>
  <c r="AF31" i="1"/>
  <c r="AE31" i="1" s="1"/>
  <c r="X31" i="1"/>
  <c r="V31" i="1"/>
  <c r="R31" i="1"/>
  <c r="BE31" i="1" s="1"/>
  <c r="Q31" i="1"/>
  <c r="P31" i="1"/>
  <c r="CO30" i="1"/>
  <c r="CN30" i="1"/>
  <c r="CL30" i="1"/>
  <c r="AA30" i="1" s="1"/>
  <c r="BQ30" i="1"/>
  <c r="BP30" i="1"/>
  <c r="BN30" i="1"/>
  <c r="BR30" i="1" s="1"/>
  <c r="BS30" i="1" s="1"/>
  <c r="BL30" i="1"/>
  <c r="BO30" i="1" s="1"/>
  <c r="BH30" i="1"/>
  <c r="BB30" i="1"/>
  <c r="AV30" i="1"/>
  <c r="BI30" i="1" s="1"/>
  <c r="AQ30" i="1"/>
  <c r="AO30" i="1"/>
  <c r="AG30" i="1"/>
  <c r="AF30" i="1"/>
  <c r="AE30" i="1"/>
  <c r="X30" i="1"/>
  <c r="S30" i="1"/>
  <c r="CO29" i="1"/>
  <c r="CN29" i="1"/>
  <c r="CL29" i="1"/>
  <c r="BQ29" i="1"/>
  <c r="BP29" i="1"/>
  <c r="BL29" i="1"/>
  <c r="BI29" i="1"/>
  <c r="BH29" i="1"/>
  <c r="BB29" i="1"/>
  <c r="AV29" i="1"/>
  <c r="AQ29" i="1"/>
  <c r="AO29" i="1" s="1"/>
  <c r="AG29" i="1"/>
  <c r="AF29" i="1"/>
  <c r="AE29" i="1" s="1"/>
  <c r="X29" i="1"/>
  <c r="CO28" i="1"/>
  <c r="CN28" i="1"/>
  <c r="CL28" i="1"/>
  <c r="CM28" i="1" s="1"/>
  <c r="BQ28" i="1"/>
  <c r="BP28" i="1"/>
  <c r="BM28" i="1"/>
  <c r="BL28" i="1"/>
  <c r="BH28" i="1"/>
  <c r="BD28" i="1"/>
  <c r="BF28" i="1" s="1"/>
  <c r="BB28" i="1"/>
  <c r="AV28" i="1"/>
  <c r="BI28" i="1" s="1"/>
  <c r="AQ28" i="1"/>
  <c r="AP28" i="1"/>
  <c r="AO28" i="1"/>
  <c r="Q28" i="1" s="1"/>
  <c r="AG28" i="1"/>
  <c r="AF28" i="1"/>
  <c r="AE28" i="1"/>
  <c r="AA28" i="1"/>
  <c r="X28" i="1"/>
  <c r="V28" i="1"/>
  <c r="S28" i="1"/>
  <c r="R28" i="1"/>
  <c r="BE28" i="1" s="1"/>
  <c r="P28" i="1"/>
  <c r="CO27" i="1"/>
  <c r="CN27" i="1"/>
  <c r="CL27" i="1"/>
  <c r="BQ27" i="1"/>
  <c r="BP27" i="1"/>
  <c r="BO27" i="1"/>
  <c r="BN27" i="1"/>
  <c r="BR27" i="1" s="1"/>
  <c r="BS27" i="1" s="1"/>
  <c r="BL27" i="1"/>
  <c r="BM27" i="1" s="1"/>
  <c r="BH27" i="1"/>
  <c r="BB27" i="1"/>
  <c r="AV27" i="1"/>
  <c r="BI27" i="1" s="1"/>
  <c r="AQ27" i="1"/>
  <c r="AO27" i="1" s="1"/>
  <c r="S27" i="1" s="1"/>
  <c r="AP27" i="1"/>
  <c r="AG27" i="1"/>
  <c r="AF27" i="1"/>
  <c r="AE27" i="1" s="1"/>
  <c r="X27" i="1"/>
  <c r="V27" i="1"/>
  <c r="R27" i="1"/>
  <c r="BE27" i="1" s="1"/>
  <c r="Q27" i="1"/>
  <c r="P27" i="1"/>
  <c r="CO26" i="1"/>
  <c r="CN26" i="1"/>
  <c r="CL26" i="1"/>
  <c r="AA26" i="1" s="1"/>
  <c r="BQ26" i="1"/>
  <c r="BP26" i="1"/>
  <c r="BL26" i="1"/>
  <c r="BH26" i="1"/>
  <c r="BB26" i="1"/>
  <c r="AV26" i="1"/>
  <c r="BI26" i="1" s="1"/>
  <c r="AQ26" i="1"/>
  <c r="AO26" i="1"/>
  <c r="AG26" i="1"/>
  <c r="AF26" i="1"/>
  <c r="AE26" i="1"/>
  <c r="X26" i="1"/>
  <c r="S26" i="1"/>
  <c r="CO25" i="1"/>
  <c r="CN25" i="1"/>
  <c r="CL25" i="1"/>
  <c r="AA25" i="1" s="1"/>
  <c r="BQ25" i="1"/>
  <c r="BP25" i="1"/>
  <c r="BL25" i="1"/>
  <c r="BN25" i="1" s="1"/>
  <c r="BR25" i="1" s="1"/>
  <c r="BS25" i="1" s="1"/>
  <c r="BH25" i="1"/>
  <c r="BB25" i="1"/>
  <c r="AV25" i="1"/>
  <c r="BI25" i="1" s="1"/>
  <c r="AQ25" i="1"/>
  <c r="AO25" i="1" s="1"/>
  <c r="AG25" i="1"/>
  <c r="AF25" i="1"/>
  <c r="AE25" i="1"/>
  <c r="X25" i="1"/>
  <c r="CO24" i="1"/>
  <c r="CN24" i="1"/>
  <c r="CM24" i="1" s="1"/>
  <c r="BD24" i="1" s="1"/>
  <c r="CL24" i="1"/>
  <c r="BQ24" i="1"/>
  <c r="BP24" i="1"/>
  <c r="BO24" i="1"/>
  <c r="BN24" i="1"/>
  <c r="BR24" i="1" s="1"/>
  <c r="BS24" i="1" s="1"/>
  <c r="BM24" i="1"/>
  <c r="BL24" i="1"/>
  <c r="BH24" i="1"/>
  <c r="BB24" i="1"/>
  <c r="AV24" i="1"/>
  <c r="BI24" i="1" s="1"/>
  <c r="AQ24" i="1"/>
  <c r="AO24" i="1" s="1"/>
  <c r="AG24" i="1"/>
  <c r="AE24" i="1" s="1"/>
  <c r="AF24" i="1"/>
  <c r="AA24" i="1"/>
  <c r="X24" i="1"/>
  <c r="CO23" i="1"/>
  <c r="CN23" i="1"/>
  <c r="CM23" i="1"/>
  <c r="BD23" i="1" s="1"/>
  <c r="CL23" i="1"/>
  <c r="BQ23" i="1"/>
  <c r="BP23" i="1"/>
  <c r="BO23" i="1"/>
  <c r="BM23" i="1"/>
  <c r="BL23" i="1"/>
  <c r="BN23" i="1" s="1"/>
  <c r="BR23" i="1" s="1"/>
  <c r="BS23" i="1" s="1"/>
  <c r="BI23" i="1"/>
  <c r="BH23" i="1"/>
  <c r="BB23" i="1"/>
  <c r="BF23" i="1" s="1"/>
  <c r="AV23" i="1"/>
  <c r="AQ23" i="1"/>
  <c r="AO23" i="1"/>
  <c r="AP23" i="1" s="1"/>
  <c r="AG23" i="1"/>
  <c r="AF23" i="1"/>
  <c r="AE23" i="1"/>
  <c r="AA23" i="1"/>
  <c r="X23" i="1"/>
  <c r="S23" i="1"/>
  <c r="CO22" i="1"/>
  <c r="AA22" i="1" s="1"/>
  <c r="CN22" i="1"/>
  <c r="CM22" i="1"/>
  <c r="BD22" i="1" s="1"/>
  <c r="CL22" i="1"/>
  <c r="BQ22" i="1"/>
  <c r="BP22" i="1"/>
  <c r="BO22" i="1"/>
  <c r="BM22" i="1"/>
  <c r="BL22" i="1"/>
  <c r="BN22" i="1" s="1"/>
  <c r="BR22" i="1" s="1"/>
  <c r="BS22" i="1" s="1"/>
  <c r="BI22" i="1"/>
  <c r="BH22" i="1"/>
  <c r="BB22" i="1"/>
  <c r="AV22" i="1"/>
  <c r="AQ22" i="1"/>
  <c r="AO22" i="1" s="1"/>
  <c r="AG22" i="1"/>
  <c r="AE22" i="1" s="1"/>
  <c r="AF22" i="1"/>
  <c r="X22" i="1"/>
  <c r="CO21" i="1"/>
  <c r="CN21" i="1"/>
  <c r="CM21" i="1"/>
  <c r="BD21" i="1" s="1"/>
  <c r="CL21" i="1"/>
  <c r="BQ21" i="1"/>
  <c r="BP21" i="1"/>
  <c r="BO21" i="1"/>
  <c r="BM21" i="1"/>
  <c r="BL21" i="1"/>
  <c r="BN21" i="1" s="1"/>
  <c r="BR21" i="1" s="1"/>
  <c r="BS21" i="1" s="1"/>
  <c r="BI21" i="1"/>
  <c r="BH21" i="1"/>
  <c r="BB21" i="1"/>
  <c r="BF21" i="1" s="1"/>
  <c r="AV21" i="1"/>
  <c r="AQ21" i="1"/>
  <c r="AO21" i="1"/>
  <c r="AP21" i="1" s="1"/>
  <c r="AG21" i="1"/>
  <c r="AF21" i="1"/>
  <c r="AE21" i="1"/>
  <c r="AA21" i="1"/>
  <c r="X21" i="1"/>
  <c r="S21" i="1"/>
  <c r="CO20" i="1"/>
  <c r="AA20" i="1" s="1"/>
  <c r="CN20" i="1"/>
  <c r="CM20" i="1"/>
  <c r="BD20" i="1" s="1"/>
  <c r="CL20" i="1"/>
  <c r="BQ20" i="1"/>
  <c r="BP20" i="1"/>
  <c r="BO20" i="1"/>
  <c r="BM20" i="1"/>
  <c r="BL20" i="1"/>
  <c r="BN20" i="1" s="1"/>
  <c r="BR20" i="1" s="1"/>
  <c r="BS20" i="1" s="1"/>
  <c r="BI20" i="1"/>
  <c r="BH20" i="1"/>
  <c r="BB20" i="1"/>
  <c r="BF20" i="1" s="1"/>
  <c r="AV20" i="1"/>
  <c r="AQ20" i="1"/>
  <c r="AO20" i="1" s="1"/>
  <c r="AG20" i="1"/>
  <c r="AE20" i="1" s="1"/>
  <c r="AF20" i="1"/>
  <c r="X20" i="1"/>
  <c r="CO19" i="1"/>
  <c r="CN19" i="1"/>
  <c r="CM19" i="1"/>
  <c r="BD19" i="1" s="1"/>
  <c r="CL19" i="1"/>
  <c r="BQ19" i="1"/>
  <c r="BP19" i="1"/>
  <c r="BO19" i="1"/>
  <c r="BM19" i="1"/>
  <c r="BL19" i="1"/>
  <c r="BN19" i="1" s="1"/>
  <c r="BR19" i="1" s="1"/>
  <c r="BS19" i="1" s="1"/>
  <c r="BI19" i="1"/>
  <c r="BH19" i="1"/>
  <c r="BB19" i="1"/>
  <c r="BF19" i="1" s="1"/>
  <c r="AV19" i="1"/>
  <c r="AQ19" i="1"/>
  <c r="AO19" i="1"/>
  <c r="AP19" i="1" s="1"/>
  <c r="AG19" i="1"/>
  <c r="AF19" i="1"/>
  <c r="AE19" i="1"/>
  <c r="AA19" i="1"/>
  <c r="X19" i="1"/>
  <c r="S19" i="1"/>
  <c r="CO18" i="1"/>
  <c r="AA18" i="1" s="1"/>
  <c r="CN18" i="1"/>
  <c r="CM18" i="1"/>
  <c r="BD18" i="1" s="1"/>
  <c r="CL18" i="1"/>
  <c r="BQ18" i="1"/>
  <c r="BP18" i="1"/>
  <c r="BO18" i="1"/>
  <c r="BM18" i="1"/>
  <c r="BL18" i="1"/>
  <c r="BN18" i="1" s="1"/>
  <c r="BR18" i="1" s="1"/>
  <c r="BS18" i="1" s="1"/>
  <c r="BI18" i="1"/>
  <c r="BH18" i="1"/>
  <c r="BB18" i="1"/>
  <c r="AV18" i="1"/>
  <c r="AQ18" i="1"/>
  <c r="AO18" i="1" s="1"/>
  <c r="AG18" i="1"/>
  <c r="AE18" i="1" s="1"/>
  <c r="AF18" i="1"/>
  <c r="X18" i="1"/>
  <c r="CO17" i="1"/>
  <c r="CN17" i="1"/>
  <c r="CM17" i="1"/>
  <c r="BD17" i="1" s="1"/>
  <c r="CL17" i="1"/>
  <c r="BQ17" i="1"/>
  <c r="BP17" i="1"/>
  <c r="BO17" i="1"/>
  <c r="BM17" i="1"/>
  <c r="BL17" i="1"/>
  <c r="BN17" i="1" s="1"/>
  <c r="BR17" i="1" s="1"/>
  <c r="BS17" i="1" s="1"/>
  <c r="BI17" i="1"/>
  <c r="BH17" i="1"/>
  <c r="BB17" i="1"/>
  <c r="BF17" i="1" s="1"/>
  <c r="AV17" i="1"/>
  <c r="AQ17" i="1"/>
  <c r="AO17" i="1"/>
  <c r="AP17" i="1" s="1"/>
  <c r="AG17" i="1"/>
  <c r="AF17" i="1"/>
  <c r="AE17" i="1"/>
  <c r="AA17" i="1"/>
  <c r="X17" i="1"/>
  <c r="S17" i="1"/>
  <c r="V24" i="1" l="1"/>
  <c r="R24" i="1"/>
  <c r="BE24" i="1" s="1"/>
  <c r="BG24" i="1" s="1"/>
  <c r="Q24" i="1"/>
  <c r="P24" i="1" s="1"/>
  <c r="AP24" i="1"/>
  <c r="S24" i="1"/>
  <c r="AB25" i="1"/>
  <c r="AC25" i="1" s="1"/>
  <c r="V18" i="1"/>
  <c r="R18" i="1"/>
  <c r="BE18" i="1" s="1"/>
  <c r="BG18" i="1" s="1"/>
  <c r="AP18" i="1"/>
  <c r="S18" i="1"/>
  <c r="Q18" i="1"/>
  <c r="P18" i="1" s="1"/>
  <c r="AB19" i="1"/>
  <c r="AC19" i="1" s="1"/>
  <c r="V22" i="1"/>
  <c r="R22" i="1"/>
  <c r="BE22" i="1" s="1"/>
  <c r="BG22" i="1" s="1"/>
  <c r="AP22" i="1"/>
  <c r="S22" i="1"/>
  <c r="Q22" i="1"/>
  <c r="P22" i="1" s="1"/>
  <c r="AP25" i="1"/>
  <c r="R25" i="1"/>
  <c r="BE25" i="1" s="1"/>
  <c r="V25" i="1"/>
  <c r="Q25" i="1"/>
  <c r="P25" i="1" s="1"/>
  <c r="S25" i="1"/>
  <c r="AB18" i="1"/>
  <c r="AC18" i="1" s="1"/>
  <c r="AB22" i="1"/>
  <c r="AC22" i="1" s="1"/>
  <c r="AJ22" i="1" s="1"/>
  <c r="BF18" i="1"/>
  <c r="V20" i="1"/>
  <c r="R20" i="1"/>
  <c r="BE20" i="1" s="1"/>
  <c r="BG20" i="1" s="1"/>
  <c r="AP20" i="1"/>
  <c r="S20" i="1"/>
  <c r="Q20" i="1"/>
  <c r="P20" i="1" s="1"/>
  <c r="BF22" i="1"/>
  <c r="CM29" i="1"/>
  <c r="BD29" i="1" s="1"/>
  <c r="BF29" i="1" s="1"/>
  <c r="AA29" i="1"/>
  <c r="AI31" i="1"/>
  <c r="Q17" i="1"/>
  <c r="P17" i="1" s="1"/>
  <c r="Q21" i="1"/>
  <c r="P21" i="1" s="1"/>
  <c r="Q23" i="1"/>
  <c r="P23" i="1" s="1"/>
  <c r="BF24" i="1"/>
  <c r="BO25" i="1"/>
  <c r="V26" i="1"/>
  <c r="R26" i="1"/>
  <c r="BE26" i="1" s="1"/>
  <c r="BO26" i="1"/>
  <c r="BM26" i="1"/>
  <c r="AI27" i="1"/>
  <c r="S29" i="1"/>
  <c r="V29" i="1"/>
  <c r="Q29" i="1"/>
  <c r="P29" i="1" s="1"/>
  <c r="Q30" i="1"/>
  <c r="P30" i="1" s="1"/>
  <c r="V30" i="1"/>
  <c r="AP30" i="1"/>
  <c r="CM33" i="1"/>
  <c r="BD33" i="1" s="1"/>
  <c r="BF33" i="1" s="1"/>
  <c r="AA33" i="1"/>
  <c r="AI35" i="1"/>
  <c r="Y36" i="1"/>
  <c r="W36" i="1" s="1"/>
  <c r="Z36" i="1" s="1"/>
  <c r="T36" i="1" s="1"/>
  <c r="U36" i="1" s="1"/>
  <c r="S37" i="1"/>
  <c r="V37" i="1"/>
  <c r="Q37" i="1"/>
  <c r="P37" i="1" s="1"/>
  <c r="AP44" i="1"/>
  <c r="V44" i="1"/>
  <c r="R44" i="1"/>
  <c r="BE44" i="1" s="1"/>
  <c r="BG44" i="1" s="1"/>
  <c r="Q44" i="1"/>
  <c r="P44" i="1" s="1"/>
  <c r="V45" i="1"/>
  <c r="R45" i="1"/>
  <c r="BE45" i="1" s="1"/>
  <c r="BG45" i="1" s="1"/>
  <c r="AP45" i="1"/>
  <c r="S45" i="1"/>
  <c r="Q45" i="1"/>
  <c r="P45" i="1" s="1"/>
  <c r="Q19" i="1"/>
  <c r="P19" i="1" s="1"/>
  <c r="R17" i="1"/>
  <c r="BE17" i="1" s="1"/>
  <c r="BG17" i="1" s="1"/>
  <c r="V17" i="1"/>
  <c r="R19" i="1"/>
  <c r="BE19" i="1" s="1"/>
  <c r="BG19" i="1" s="1"/>
  <c r="V19" i="1"/>
  <c r="R21" i="1"/>
  <c r="BE21" i="1" s="1"/>
  <c r="BG21" i="1" s="1"/>
  <c r="V21" i="1"/>
  <c r="R23" i="1"/>
  <c r="BE23" i="1" s="1"/>
  <c r="BG23" i="1" s="1"/>
  <c r="V23" i="1"/>
  <c r="AB24" i="1"/>
  <c r="AC24" i="1" s="1"/>
  <c r="CM25" i="1"/>
  <c r="BD25" i="1" s="1"/>
  <c r="BF25" i="1" s="1"/>
  <c r="Q26" i="1"/>
  <c r="P26" i="1" s="1"/>
  <c r="AP26" i="1"/>
  <c r="BN26" i="1"/>
  <c r="BR26" i="1" s="1"/>
  <c r="BS26" i="1" s="1"/>
  <c r="CM26" i="1"/>
  <c r="BD26" i="1" s="1"/>
  <c r="BF26" i="1" s="1"/>
  <c r="BG28" i="1"/>
  <c r="BO28" i="1"/>
  <c r="BN28" i="1"/>
  <c r="BR28" i="1" s="1"/>
  <c r="BS28" i="1" s="1"/>
  <c r="R29" i="1"/>
  <c r="BE29" i="1" s="1"/>
  <c r="BG29" i="1" s="1"/>
  <c r="R30" i="1"/>
  <c r="BE30" i="1" s="1"/>
  <c r="AB30" i="1"/>
  <c r="AC30" i="1" s="1"/>
  <c r="AB32" i="1"/>
  <c r="AC32" i="1" s="1"/>
  <c r="AI32" i="1"/>
  <c r="BM33" i="1"/>
  <c r="BO33" i="1"/>
  <c r="BN33" i="1"/>
  <c r="BR33" i="1" s="1"/>
  <c r="BS33" i="1" s="1"/>
  <c r="BF34" i="1"/>
  <c r="CM34" i="1"/>
  <c r="BD34" i="1" s="1"/>
  <c r="BG36" i="1"/>
  <c r="BO36" i="1"/>
  <c r="BN36" i="1"/>
  <c r="BR36" i="1" s="1"/>
  <c r="BS36" i="1" s="1"/>
  <c r="R37" i="1"/>
  <c r="BE37" i="1" s="1"/>
  <c r="BG37" i="1" s="1"/>
  <c r="Q38" i="1"/>
  <c r="P38" i="1" s="1"/>
  <c r="V38" i="1"/>
  <c r="AP38" i="1"/>
  <c r="AP39" i="1"/>
  <c r="S39" i="1"/>
  <c r="V39" i="1"/>
  <c r="R39" i="1"/>
  <c r="BE39" i="1" s="1"/>
  <c r="BG39" i="1" s="1"/>
  <c r="AB39" i="1"/>
  <c r="AC39" i="1" s="1"/>
  <c r="AJ41" i="1"/>
  <c r="S33" i="1"/>
  <c r="V33" i="1"/>
  <c r="Q33" i="1"/>
  <c r="P33" i="1" s="1"/>
  <c r="Q34" i="1"/>
  <c r="P34" i="1" s="1"/>
  <c r="V34" i="1"/>
  <c r="AP34" i="1"/>
  <c r="CM37" i="1"/>
  <c r="BD37" i="1" s="1"/>
  <c r="BF37" i="1" s="1"/>
  <c r="AA37" i="1"/>
  <c r="BM25" i="1"/>
  <c r="AB28" i="1"/>
  <c r="AC28" i="1" s="1"/>
  <c r="AI28" i="1"/>
  <c r="AP29" i="1"/>
  <c r="BM29" i="1"/>
  <c r="BO29" i="1"/>
  <c r="BN29" i="1"/>
  <c r="BR29" i="1" s="1"/>
  <c r="BS29" i="1" s="1"/>
  <c r="CM30" i="1"/>
  <c r="BD30" i="1" s="1"/>
  <c r="BF30" i="1" s="1"/>
  <c r="BG32" i="1"/>
  <c r="BO32" i="1"/>
  <c r="BN32" i="1"/>
  <c r="BR32" i="1" s="1"/>
  <c r="BS32" i="1" s="1"/>
  <c r="R33" i="1"/>
  <c r="BE33" i="1" s="1"/>
  <c r="R34" i="1"/>
  <c r="BE34" i="1" s="1"/>
  <c r="BG34" i="1" s="1"/>
  <c r="AB36" i="1"/>
  <c r="AC36" i="1" s="1"/>
  <c r="AI36" i="1"/>
  <c r="AP37" i="1"/>
  <c r="BM37" i="1"/>
  <c r="BO37" i="1"/>
  <c r="BN37" i="1"/>
  <c r="BR37" i="1" s="1"/>
  <c r="BS37" i="1" s="1"/>
  <c r="BO38" i="1"/>
  <c r="BN38" i="1"/>
  <c r="BR38" i="1" s="1"/>
  <c r="BS38" i="1" s="1"/>
  <c r="BM38" i="1"/>
  <c r="CM27" i="1"/>
  <c r="BD27" i="1" s="1"/>
  <c r="BF27" i="1" s="1"/>
  <c r="AA27" i="1"/>
  <c r="CM31" i="1"/>
  <c r="BD31" i="1" s="1"/>
  <c r="BF31" i="1" s="1"/>
  <c r="AA31" i="1"/>
  <c r="CM35" i="1"/>
  <c r="BD35" i="1" s="1"/>
  <c r="BF35" i="1" s="1"/>
  <c r="AA35" i="1"/>
  <c r="V40" i="1"/>
  <c r="R40" i="1"/>
  <c r="BE40" i="1" s="1"/>
  <c r="BG40" i="1" s="1"/>
  <c r="Q40" i="1"/>
  <c r="P40" i="1" s="1"/>
  <c r="AP40" i="1"/>
  <c r="AP41" i="1"/>
  <c r="S41" i="1"/>
  <c r="V41" i="1"/>
  <c r="R41" i="1"/>
  <c r="BE41" i="1" s="1"/>
  <c r="BG41" i="1" s="1"/>
  <c r="AB41" i="1"/>
  <c r="AC41" i="1" s="1"/>
  <c r="V43" i="1"/>
  <c r="R43" i="1"/>
  <c r="BE43" i="1" s="1"/>
  <c r="BG43" i="1" s="1"/>
  <c r="AP43" i="1"/>
  <c r="S43" i="1"/>
  <c r="V48" i="1"/>
  <c r="R48" i="1"/>
  <c r="BE48" i="1" s="1"/>
  <c r="BG48" i="1" s="1"/>
  <c r="Q48" i="1"/>
  <c r="P48" i="1" s="1"/>
  <c r="AP48" i="1"/>
  <c r="S48" i="1"/>
  <c r="V50" i="1"/>
  <c r="R50" i="1"/>
  <c r="BE50" i="1" s="1"/>
  <c r="BG50" i="1" s="1"/>
  <c r="AP50" i="1"/>
  <c r="S50" i="1"/>
  <c r="Q50" i="1"/>
  <c r="P50" i="1" s="1"/>
  <c r="AB50" i="1" s="1"/>
  <c r="AC50" i="1" s="1"/>
  <c r="BM30" i="1"/>
  <c r="BM34" i="1"/>
  <c r="AJ39" i="1"/>
  <c r="AI42" i="1"/>
  <c r="Q43" i="1"/>
  <c r="P43" i="1" s="1"/>
  <c r="AJ42" i="1"/>
  <c r="AB44" i="1"/>
  <c r="AC44" i="1" s="1"/>
  <c r="BF46" i="1"/>
  <c r="AP47" i="1"/>
  <c r="R47" i="1"/>
  <c r="BE47" i="1" s="1"/>
  <c r="AB48" i="1"/>
  <c r="AC48" i="1" s="1"/>
  <c r="AJ48" i="1" s="1"/>
  <c r="AI61" i="1"/>
  <c r="AB43" i="1"/>
  <c r="AC43" i="1" s="1"/>
  <c r="AP46" i="1"/>
  <c r="V46" i="1"/>
  <c r="R46" i="1"/>
  <c r="BE46" i="1" s="1"/>
  <c r="BG46" i="1" s="1"/>
  <c r="BN47" i="1"/>
  <c r="BR47" i="1" s="1"/>
  <c r="BS47" i="1" s="1"/>
  <c r="BM47" i="1"/>
  <c r="CM47" i="1"/>
  <c r="BD47" i="1" s="1"/>
  <c r="BF47" i="1" s="1"/>
  <c r="AA47" i="1"/>
  <c r="AP49" i="1"/>
  <c r="S49" i="1"/>
  <c r="V49" i="1"/>
  <c r="Q49" i="1"/>
  <c r="P49" i="1" s="1"/>
  <c r="AP51" i="1"/>
  <c r="R51" i="1"/>
  <c r="BE51" i="1" s="1"/>
  <c r="V51" i="1"/>
  <c r="Q51" i="1"/>
  <c r="P51" i="1" s="1"/>
  <c r="AI52" i="1"/>
  <c r="R42" i="1"/>
  <c r="BE42" i="1" s="1"/>
  <c r="BG42" i="1" s="1"/>
  <c r="V42" i="1"/>
  <c r="AB42" i="1"/>
  <c r="AC42" i="1" s="1"/>
  <c r="AJ44" i="1"/>
  <c r="AB46" i="1"/>
  <c r="AC46" i="1" s="1"/>
  <c r="Y46" i="1" s="1"/>
  <c r="W46" i="1" s="1"/>
  <c r="Z46" i="1" s="1"/>
  <c r="T46" i="1" s="1"/>
  <c r="U46" i="1" s="1"/>
  <c r="AI47" i="1"/>
  <c r="BO47" i="1"/>
  <c r="BF50" i="1"/>
  <c r="AA51" i="1"/>
  <c r="CM51" i="1"/>
  <c r="BD51" i="1" s="1"/>
  <c r="BF51" i="1" s="1"/>
  <c r="AB52" i="1"/>
  <c r="AC52" i="1" s="1"/>
  <c r="BF52" i="1"/>
  <c r="CM53" i="1"/>
  <c r="BD53" i="1" s="1"/>
  <c r="BF53" i="1" s="1"/>
  <c r="AA53" i="1"/>
  <c r="BM55" i="1"/>
  <c r="BO55" i="1"/>
  <c r="BN55" i="1"/>
  <c r="BR55" i="1" s="1"/>
  <c r="BS55" i="1" s="1"/>
  <c r="CM58" i="1"/>
  <c r="BD58" i="1" s="1"/>
  <c r="BF58" i="1" s="1"/>
  <c r="AA58" i="1"/>
  <c r="V52" i="1"/>
  <c r="R52" i="1"/>
  <c r="BE52" i="1" s="1"/>
  <c r="BG52" i="1" s="1"/>
  <c r="BO52" i="1"/>
  <c r="BN52" i="1"/>
  <c r="BR52" i="1" s="1"/>
  <c r="BS52" i="1" s="1"/>
  <c r="R58" i="1"/>
  <c r="BE58" i="1" s="1"/>
  <c r="BM59" i="1"/>
  <c r="BO59" i="1"/>
  <c r="BN59" i="1"/>
  <c r="BR59" i="1" s="1"/>
  <c r="BS59" i="1" s="1"/>
  <c r="BO60" i="1"/>
  <c r="BM60" i="1"/>
  <c r="BN60" i="1"/>
  <c r="BR60" i="1" s="1"/>
  <c r="BS60" i="1" s="1"/>
  <c r="BM61" i="1"/>
  <c r="BO61" i="1"/>
  <c r="BN61" i="1"/>
  <c r="BR61" i="1" s="1"/>
  <c r="BS61" i="1" s="1"/>
  <c r="BG53" i="1"/>
  <c r="S53" i="1"/>
  <c r="Q53" i="1"/>
  <c r="P53" i="1" s="1"/>
  <c r="BG55" i="1"/>
  <c r="AI57" i="1"/>
  <c r="CM57" i="1"/>
  <c r="BD57" i="1" s="1"/>
  <c r="BF57" i="1" s="1"/>
  <c r="AA57" i="1"/>
  <c r="Q58" i="1"/>
  <c r="P58" i="1" s="1"/>
  <c r="S58" i="1"/>
  <c r="V58" i="1"/>
  <c r="BF48" i="1"/>
  <c r="BO49" i="1"/>
  <c r="BM51" i="1"/>
  <c r="Q54" i="1"/>
  <c r="P54" i="1" s="1"/>
  <c r="S54" i="1"/>
  <c r="BO56" i="1"/>
  <c r="BM56" i="1"/>
  <c r="BN56" i="1"/>
  <c r="BR56" i="1" s="1"/>
  <c r="BS56" i="1" s="1"/>
  <c r="BG59" i="1"/>
  <c r="AI59" i="1"/>
  <c r="BM53" i="1"/>
  <c r="BO53" i="1"/>
  <c r="BO54" i="1"/>
  <c r="BM54" i="1"/>
  <c r="AI55" i="1"/>
  <c r="CM55" i="1"/>
  <c r="BD55" i="1" s="1"/>
  <c r="BF55" i="1" s="1"/>
  <c r="AA55" i="1"/>
  <c r="R56" i="1"/>
  <c r="BE56" i="1" s="1"/>
  <c r="CM56" i="1"/>
  <c r="BD56" i="1" s="1"/>
  <c r="BF56" i="1" s="1"/>
  <c r="AA56" i="1"/>
  <c r="BG57" i="1"/>
  <c r="CM59" i="1"/>
  <c r="BD59" i="1" s="1"/>
  <c r="BF59" i="1" s="1"/>
  <c r="AA59" i="1"/>
  <c r="BG60" i="1"/>
  <c r="CM60" i="1"/>
  <c r="BD60" i="1" s="1"/>
  <c r="BF60" i="1" s="1"/>
  <c r="AA60" i="1"/>
  <c r="BG61" i="1"/>
  <c r="AI62" i="1"/>
  <c r="AJ62" i="1"/>
  <c r="CM54" i="1"/>
  <c r="BD54" i="1" s="1"/>
  <c r="BF54" i="1" s="1"/>
  <c r="AA54" i="1"/>
  <c r="Q56" i="1"/>
  <c r="P56" i="1" s="1"/>
  <c r="S56" i="1"/>
  <c r="BM57" i="1"/>
  <c r="BO57" i="1"/>
  <c r="BO58" i="1"/>
  <c r="BM58" i="1"/>
  <c r="Q60" i="1"/>
  <c r="P60" i="1" s="1"/>
  <c r="S60" i="1"/>
  <c r="CM61" i="1"/>
  <c r="BD61" i="1" s="1"/>
  <c r="BF61" i="1" s="1"/>
  <c r="AA61" i="1"/>
  <c r="AB62" i="1"/>
  <c r="AC62" i="1" s="1"/>
  <c r="Y62" i="1" s="1"/>
  <c r="W62" i="1" s="1"/>
  <c r="Z62" i="1" s="1"/>
  <c r="T62" i="1" s="1"/>
  <c r="U62" i="1" s="1"/>
  <c r="AP61" i="1"/>
  <c r="R62" i="1"/>
  <c r="BE62" i="1" s="1"/>
  <c r="BG62" i="1" s="1"/>
  <c r="V62" i="1"/>
  <c r="AD50" i="1" l="1"/>
  <c r="AH50" i="1" s="1"/>
  <c r="AK50" i="1"/>
  <c r="AJ50" i="1"/>
  <c r="AB61" i="1"/>
  <c r="AC61" i="1" s="1"/>
  <c r="AB57" i="1"/>
  <c r="AC57" i="1" s="1"/>
  <c r="AD52" i="1"/>
  <c r="AH52" i="1" s="1"/>
  <c r="AK52" i="1"/>
  <c r="AI51" i="1"/>
  <c r="Y51" i="1"/>
  <c r="W51" i="1" s="1"/>
  <c r="Z51" i="1" s="1"/>
  <c r="T51" i="1" s="1"/>
  <c r="U51" i="1" s="1"/>
  <c r="AB47" i="1"/>
  <c r="AC47" i="1" s="1"/>
  <c r="AB37" i="1"/>
  <c r="AC37" i="1" s="1"/>
  <c r="AK30" i="1"/>
  <c r="AL30" i="1" s="1"/>
  <c r="AD30" i="1"/>
  <c r="AH30" i="1" s="1"/>
  <c r="AD24" i="1"/>
  <c r="AH24" i="1" s="1"/>
  <c r="AK24" i="1"/>
  <c r="AL24" i="1" s="1"/>
  <c r="AI20" i="1"/>
  <c r="AD19" i="1"/>
  <c r="AH19" i="1" s="1"/>
  <c r="AK19" i="1"/>
  <c r="AL19" i="1" s="1"/>
  <c r="AK25" i="1"/>
  <c r="AL25" i="1" s="1"/>
  <c r="AD25" i="1"/>
  <c r="AH25" i="1" s="1"/>
  <c r="AB20" i="1"/>
  <c r="AC20" i="1" s="1"/>
  <c r="Y56" i="1"/>
  <c r="W56" i="1" s="1"/>
  <c r="Z56" i="1" s="1"/>
  <c r="T56" i="1" s="1"/>
  <c r="U56" i="1" s="1"/>
  <c r="AI56" i="1"/>
  <c r="AB60" i="1"/>
  <c r="AC60" i="1" s="1"/>
  <c r="BG56" i="1"/>
  <c r="AI53" i="1"/>
  <c r="BG58" i="1"/>
  <c r="AB53" i="1"/>
  <c r="AC53" i="1" s="1"/>
  <c r="AJ52" i="1"/>
  <c r="AD43" i="1"/>
  <c r="AH43" i="1" s="1"/>
  <c r="AK43" i="1"/>
  <c r="AL43" i="1" s="1"/>
  <c r="BG47" i="1"/>
  <c r="AJ46" i="1"/>
  <c r="AI43" i="1"/>
  <c r="Y43" i="1"/>
  <c r="W43" i="1" s="1"/>
  <c r="Z43" i="1" s="1"/>
  <c r="T43" i="1" s="1"/>
  <c r="U43" i="1" s="1"/>
  <c r="Y40" i="1"/>
  <c r="W40" i="1" s="1"/>
  <c r="Z40" i="1" s="1"/>
  <c r="T40" i="1" s="1"/>
  <c r="U40" i="1" s="1"/>
  <c r="AI40" i="1"/>
  <c r="BG33" i="1"/>
  <c r="AK28" i="1"/>
  <c r="AL28" i="1" s="1"/>
  <c r="AD28" i="1"/>
  <c r="AH28" i="1" s="1"/>
  <c r="AJ28" i="1"/>
  <c r="Y34" i="1"/>
  <c r="W34" i="1" s="1"/>
  <c r="Z34" i="1" s="1"/>
  <c r="T34" i="1" s="1"/>
  <c r="U34" i="1" s="1"/>
  <c r="AI34" i="1"/>
  <c r="BG27" i="1"/>
  <c r="AI38" i="1"/>
  <c r="AB38" i="1"/>
  <c r="AC38" i="1" s="1"/>
  <c r="BG30" i="1"/>
  <c r="Y19" i="1"/>
  <c r="W19" i="1" s="1"/>
  <c r="Z19" i="1" s="1"/>
  <c r="T19" i="1" s="1"/>
  <c r="U19" i="1" s="1"/>
  <c r="AI19" i="1"/>
  <c r="AI44" i="1"/>
  <c r="Y44" i="1"/>
  <c r="W44" i="1" s="1"/>
  <c r="Z44" i="1" s="1"/>
  <c r="T44" i="1" s="1"/>
  <c r="U44" i="1" s="1"/>
  <c r="AB40" i="1"/>
  <c r="AC40" i="1" s="1"/>
  <c r="AI37" i="1"/>
  <c r="Y37" i="1"/>
  <c r="W37" i="1" s="1"/>
  <c r="Z37" i="1" s="1"/>
  <c r="T37" i="1" s="1"/>
  <c r="U37" i="1" s="1"/>
  <c r="BG31" i="1"/>
  <c r="AJ30" i="1"/>
  <c r="Y28" i="1"/>
  <c r="W28" i="1" s="1"/>
  <c r="Z28" i="1" s="1"/>
  <c r="T28" i="1" s="1"/>
  <c r="U28" i="1" s="1"/>
  <c r="AI21" i="1"/>
  <c r="AB34" i="1"/>
  <c r="AC34" i="1" s="1"/>
  <c r="Y25" i="1"/>
  <c r="W25" i="1" s="1"/>
  <c r="Z25" i="1" s="1"/>
  <c r="T25" i="1" s="1"/>
  <c r="U25" i="1" s="1"/>
  <c r="AI25" i="1"/>
  <c r="AI18" i="1"/>
  <c r="Y18" i="1"/>
  <c r="W18" i="1" s="1"/>
  <c r="Z18" i="1" s="1"/>
  <c r="T18" i="1" s="1"/>
  <c r="U18" i="1" s="1"/>
  <c r="Y30" i="1"/>
  <c r="W30" i="1" s="1"/>
  <c r="Z30" i="1" s="1"/>
  <c r="T30" i="1" s="1"/>
  <c r="U30" i="1" s="1"/>
  <c r="AI30" i="1"/>
  <c r="AI23" i="1"/>
  <c r="AD18" i="1"/>
  <c r="AH18" i="1" s="1"/>
  <c r="AK18" i="1"/>
  <c r="AB54" i="1"/>
  <c r="AC54" i="1" s="1"/>
  <c r="AB55" i="1"/>
  <c r="AC55" i="1" s="1"/>
  <c r="Y54" i="1"/>
  <c r="W54" i="1" s="1"/>
  <c r="Z54" i="1" s="1"/>
  <c r="T54" i="1" s="1"/>
  <c r="U54" i="1" s="1"/>
  <c r="AI54" i="1"/>
  <c r="AD42" i="1"/>
  <c r="AH42" i="1" s="1"/>
  <c r="AK42" i="1"/>
  <c r="AL42" i="1" s="1"/>
  <c r="BG51" i="1"/>
  <c r="Y48" i="1"/>
  <c r="W48" i="1" s="1"/>
  <c r="Z48" i="1" s="1"/>
  <c r="T48" i="1" s="1"/>
  <c r="U48" i="1" s="1"/>
  <c r="AI48" i="1"/>
  <c r="AB31" i="1"/>
  <c r="AC31" i="1" s="1"/>
  <c r="AK36" i="1"/>
  <c r="AD36" i="1"/>
  <c r="AH36" i="1" s="1"/>
  <c r="AJ36" i="1"/>
  <c r="BG35" i="1"/>
  <c r="AI33" i="1"/>
  <c r="Y33" i="1"/>
  <c r="W33" i="1" s="1"/>
  <c r="Z33" i="1" s="1"/>
  <c r="T33" i="1" s="1"/>
  <c r="U33" i="1" s="1"/>
  <c r="AD39" i="1"/>
  <c r="AH39" i="1" s="1"/>
  <c r="AK39" i="1"/>
  <c r="AL39" i="1" s="1"/>
  <c r="AK32" i="1"/>
  <c r="AD32" i="1"/>
  <c r="AH32" i="1" s="1"/>
  <c r="AJ32" i="1"/>
  <c r="Y26" i="1"/>
  <c r="W26" i="1" s="1"/>
  <c r="Z26" i="1" s="1"/>
  <c r="T26" i="1" s="1"/>
  <c r="U26" i="1" s="1"/>
  <c r="AB26" i="1"/>
  <c r="AC26" i="1" s="1"/>
  <c r="AI26" i="1"/>
  <c r="AI29" i="1"/>
  <c r="Y29" i="1"/>
  <c r="W29" i="1" s="1"/>
  <c r="Z29" i="1" s="1"/>
  <c r="T29" i="1" s="1"/>
  <c r="U29" i="1" s="1"/>
  <c r="AJ25" i="1"/>
  <c r="AI17" i="1"/>
  <c r="AB29" i="1"/>
  <c r="AC29" i="1" s="1"/>
  <c r="AB17" i="1"/>
  <c r="AC17" i="1" s="1"/>
  <c r="AJ18" i="1"/>
  <c r="AB23" i="1"/>
  <c r="AC23" i="1" s="1"/>
  <c r="AJ24" i="1"/>
  <c r="AB59" i="1"/>
  <c r="AC59" i="1" s="1"/>
  <c r="AI49" i="1"/>
  <c r="AB35" i="1"/>
  <c r="AC35" i="1" s="1"/>
  <c r="AB27" i="1"/>
  <c r="AC27" i="1" s="1"/>
  <c r="Y45" i="1"/>
  <c r="W45" i="1" s="1"/>
  <c r="Z45" i="1" s="1"/>
  <c r="T45" i="1" s="1"/>
  <c r="U45" i="1" s="1"/>
  <c r="AI45" i="1"/>
  <c r="AD22" i="1"/>
  <c r="AH22" i="1" s="1"/>
  <c r="AK22" i="1"/>
  <c r="AK62" i="1"/>
  <c r="AL62" i="1" s="1"/>
  <c r="AD62" i="1"/>
  <c r="AH62" i="1" s="1"/>
  <c r="Y60" i="1"/>
  <c r="W60" i="1" s="1"/>
  <c r="Z60" i="1" s="1"/>
  <c r="T60" i="1" s="1"/>
  <c r="U60" i="1" s="1"/>
  <c r="AI60" i="1"/>
  <c r="AB56" i="1"/>
  <c r="AC56" i="1" s="1"/>
  <c r="BG54" i="1"/>
  <c r="AI58" i="1"/>
  <c r="AB58" i="1"/>
  <c r="AC58" i="1" s="1"/>
  <c r="AB51" i="1"/>
  <c r="AC51" i="1" s="1"/>
  <c r="AB49" i="1"/>
  <c r="AC49" i="1" s="1"/>
  <c r="AD46" i="1"/>
  <c r="AH46" i="1" s="1"/>
  <c r="AK46" i="1"/>
  <c r="AL46" i="1" s="1"/>
  <c r="Y52" i="1"/>
  <c r="W52" i="1" s="1"/>
  <c r="Z52" i="1" s="1"/>
  <c r="T52" i="1" s="1"/>
  <c r="U52" i="1" s="1"/>
  <c r="AD48" i="1"/>
  <c r="AH48" i="1" s="1"/>
  <c r="AK48" i="1"/>
  <c r="AL48" i="1" s="1"/>
  <c r="AD44" i="1"/>
  <c r="AH44" i="1" s="1"/>
  <c r="AK44" i="1"/>
  <c r="Y42" i="1"/>
  <c r="W42" i="1" s="1"/>
  <c r="Z42" i="1" s="1"/>
  <c r="T42" i="1" s="1"/>
  <c r="U42" i="1" s="1"/>
  <c r="Y50" i="1"/>
  <c r="W50" i="1" s="1"/>
  <c r="Z50" i="1" s="1"/>
  <c r="T50" i="1" s="1"/>
  <c r="U50" i="1" s="1"/>
  <c r="AI50" i="1"/>
  <c r="AD41" i="1"/>
  <c r="AH41" i="1" s="1"/>
  <c r="Y41" i="1"/>
  <c r="W41" i="1" s="1"/>
  <c r="Z41" i="1" s="1"/>
  <c r="T41" i="1" s="1"/>
  <c r="U41" i="1" s="1"/>
  <c r="AK41" i="1"/>
  <c r="AL41" i="1" s="1"/>
  <c r="AB45" i="1"/>
  <c r="AC45" i="1" s="1"/>
  <c r="AJ43" i="1"/>
  <c r="Y39" i="1"/>
  <c r="W39" i="1" s="1"/>
  <c r="Z39" i="1" s="1"/>
  <c r="T39" i="1" s="1"/>
  <c r="U39" i="1" s="1"/>
  <c r="AB33" i="1"/>
  <c r="AC33" i="1" s="1"/>
  <c r="BG26" i="1"/>
  <c r="Y32" i="1"/>
  <c r="W32" i="1" s="1"/>
  <c r="Z32" i="1" s="1"/>
  <c r="T32" i="1" s="1"/>
  <c r="U32" i="1" s="1"/>
  <c r="AB21" i="1"/>
  <c r="AC21" i="1" s="1"/>
  <c r="BG25" i="1"/>
  <c r="Y22" i="1"/>
  <c r="W22" i="1" s="1"/>
  <c r="Z22" i="1" s="1"/>
  <c r="T22" i="1" s="1"/>
  <c r="U22" i="1" s="1"/>
  <c r="AI22" i="1"/>
  <c r="Y24" i="1"/>
  <c r="W24" i="1" s="1"/>
  <c r="Z24" i="1" s="1"/>
  <c r="T24" i="1" s="1"/>
  <c r="U24" i="1" s="1"/>
  <c r="AI24" i="1"/>
  <c r="AJ19" i="1"/>
  <c r="AD21" i="1" l="1"/>
  <c r="AH21" i="1" s="1"/>
  <c r="AK21" i="1"/>
  <c r="AL21" i="1" s="1"/>
  <c r="AJ21" i="1"/>
  <c r="AD35" i="1"/>
  <c r="AH35" i="1" s="1"/>
  <c r="AK35" i="1"/>
  <c r="AJ35" i="1"/>
  <c r="Y35" i="1"/>
  <c r="W35" i="1" s="1"/>
  <c r="Z35" i="1" s="1"/>
  <c r="T35" i="1" s="1"/>
  <c r="U35" i="1" s="1"/>
  <c r="AL18" i="1"/>
  <c r="AK57" i="1"/>
  <c r="AJ57" i="1"/>
  <c r="AD57" i="1"/>
  <c r="AH57" i="1" s="1"/>
  <c r="Y57" i="1"/>
  <c r="W57" i="1" s="1"/>
  <c r="Z57" i="1" s="1"/>
  <c r="T57" i="1" s="1"/>
  <c r="U57" i="1" s="1"/>
  <c r="AD23" i="1"/>
  <c r="AH23" i="1" s="1"/>
  <c r="AK23" i="1"/>
  <c r="AJ23" i="1"/>
  <c r="Y21" i="1"/>
  <c r="W21" i="1" s="1"/>
  <c r="Z21" i="1" s="1"/>
  <c r="T21" i="1" s="1"/>
  <c r="U21" i="1" s="1"/>
  <c r="AK53" i="1"/>
  <c r="AD53" i="1"/>
  <c r="AH53" i="1" s="1"/>
  <c r="AJ53" i="1"/>
  <c r="AK61" i="1"/>
  <c r="AL61" i="1" s="1"/>
  <c r="AD61" i="1"/>
  <c r="AH61" i="1" s="1"/>
  <c r="Y61" i="1"/>
  <c r="W61" i="1" s="1"/>
  <c r="Z61" i="1" s="1"/>
  <c r="T61" i="1" s="1"/>
  <c r="U61" i="1" s="1"/>
  <c r="AJ61" i="1"/>
  <c r="AK49" i="1"/>
  <c r="AL49" i="1" s="1"/>
  <c r="AD49" i="1"/>
  <c r="AH49" i="1" s="1"/>
  <c r="AJ49" i="1"/>
  <c r="AL44" i="1"/>
  <c r="AK58" i="1"/>
  <c r="AL58" i="1" s="1"/>
  <c r="AD58" i="1"/>
  <c r="AH58" i="1" s="1"/>
  <c r="AJ58" i="1"/>
  <c r="AD31" i="1"/>
  <c r="AH31" i="1" s="1"/>
  <c r="AK31" i="1"/>
  <c r="AL31" i="1" s="1"/>
  <c r="Y31" i="1"/>
  <c r="W31" i="1" s="1"/>
  <c r="Z31" i="1" s="1"/>
  <c r="T31" i="1" s="1"/>
  <c r="U31" i="1" s="1"/>
  <c r="AJ31" i="1"/>
  <c r="AD47" i="1"/>
  <c r="AH47" i="1" s="1"/>
  <c r="AK47" i="1"/>
  <c r="AL47" i="1" s="1"/>
  <c r="AJ47" i="1"/>
  <c r="Y47" i="1"/>
  <c r="W47" i="1" s="1"/>
  <c r="Z47" i="1" s="1"/>
  <c r="T47" i="1" s="1"/>
  <c r="U47" i="1" s="1"/>
  <c r="AK38" i="1"/>
  <c r="AD38" i="1"/>
  <c r="AH38" i="1" s="1"/>
  <c r="AJ38" i="1"/>
  <c r="AK37" i="1"/>
  <c r="AD37" i="1"/>
  <c r="AH37" i="1" s="1"/>
  <c r="AJ37" i="1"/>
  <c r="AK56" i="1"/>
  <c r="AL56" i="1" s="1"/>
  <c r="AD56" i="1"/>
  <c r="AH56" i="1" s="1"/>
  <c r="AJ56" i="1"/>
  <c r="AK59" i="1"/>
  <c r="AL59" i="1" s="1"/>
  <c r="AD59" i="1"/>
  <c r="AH59" i="1" s="1"/>
  <c r="Y59" i="1"/>
  <c r="W59" i="1" s="1"/>
  <c r="Z59" i="1" s="1"/>
  <c r="T59" i="1" s="1"/>
  <c r="U59" i="1" s="1"/>
  <c r="AJ59" i="1"/>
  <c r="AD17" i="1"/>
  <c r="AH17" i="1" s="1"/>
  <c r="AK17" i="1"/>
  <c r="AJ17" i="1"/>
  <c r="Y17" i="1"/>
  <c r="W17" i="1" s="1"/>
  <c r="Z17" i="1" s="1"/>
  <c r="T17" i="1" s="1"/>
  <c r="U17" i="1" s="1"/>
  <c r="AK55" i="1"/>
  <c r="AL55" i="1" s="1"/>
  <c r="AD55" i="1"/>
  <c r="AH55" i="1" s="1"/>
  <c r="Y55" i="1"/>
  <c r="W55" i="1" s="1"/>
  <c r="Z55" i="1" s="1"/>
  <c r="T55" i="1" s="1"/>
  <c r="U55" i="1" s="1"/>
  <c r="AJ55" i="1"/>
  <c r="AD20" i="1"/>
  <c r="AH20" i="1" s="1"/>
  <c r="AK20" i="1"/>
  <c r="AJ20" i="1"/>
  <c r="AL50" i="1"/>
  <c r="AK33" i="1"/>
  <c r="AL33" i="1" s="1"/>
  <c r="AJ33" i="1"/>
  <c r="AD33" i="1"/>
  <c r="AH33" i="1" s="1"/>
  <c r="AD45" i="1"/>
  <c r="AH45" i="1" s="1"/>
  <c r="AK45" i="1"/>
  <c r="AL45" i="1" s="1"/>
  <c r="AJ45" i="1"/>
  <c r="AK51" i="1"/>
  <c r="AD51" i="1"/>
  <c r="AH51" i="1" s="1"/>
  <c r="AJ51" i="1"/>
  <c r="Y58" i="1"/>
  <c r="W58" i="1" s="1"/>
  <c r="Z58" i="1" s="1"/>
  <c r="T58" i="1" s="1"/>
  <c r="U58" i="1" s="1"/>
  <c r="AL22" i="1"/>
  <c r="AD27" i="1"/>
  <c r="AH27" i="1" s="1"/>
  <c r="AK27" i="1"/>
  <c r="AL27" i="1" s="1"/>
  <c r="Y27" i="1"/>
  <c r="W27" i="1" s="1"/>
  <c r="Z27" i="1" s="1"/>
  <c r="T27" i="1" s="1"/>
  <c r="U27" i="1" s="1"/>
  <c r="AJ27" i="1"/>
  <c r="Y49" i="1"/>
  <c r="W49" i="1" s="1"/>
  <c r="Z49" i="1" s="1"/>
  <c r="T49" i="1" s="1"/>
  <c r="U49" i="1" s="1"/>
  <c r="AK29" i="1"/>
  <c r="AL29" i="1" s="1"/>
  <c r="AD29" i="1"/>
  <c r="AH29" i="1" s="1"/>
  <c r="AJ29" i="1"/>
  <c r="AK26" i="1"/>
  <c r="AD26" i="1"/>
  <c r="AH26" i="1" s="1"/>
  <c r="AJ26" i="1"/>
  <c r="AL32" i="1"/>
  <c r="AL36" i="1"/>
  <c r="AK54" i="1"/>
  <c r="AL54" i="1" s="1"/>
  <c r="AJ54" i="1"/>
  <c r="AD54" i="1"/>
  <c r="AH54" i="1" s="1"/>
  <c r="Y23" i="1"/>
  <c r="W23" i="1" s="1"/>
  <c r="Z23" i="1" s="1"/>
  <c r="T23" i="1" s="1"/>
  <c r="U23" i="1" s="1"/>
  <c r="AK34" i="1"/>
  <c r="AL34" i="1" s="1"/>
  <c r="AD34" i="1"/>
  <c r="AH34" i="1" s="1"/>
  <c r="AJ34" i="1"/>
  <c r="AD40" i="1"/>
  <c r="AH40" i="1" s="1"/>
  <c r="AK40" i="1"/>
  <c r="AL40" i="1" s="1"/>
  <c r="AJ40" i="1"/>
  <c r="Y38" i="1"/>
  <c r="W38" i="1" s="1"/>
  <c r="Z38" i="1" s="1"/>
  <c r="T38" i="1" s="1"/>
  <c r="U38" i="1" s="1"/>
  <c r="Y53" i="1"/>
  <c r="W53" i="1" s="1"/>
  <c r="Z53" i="1" s="1"/>
  <c r="T53" i="1" s="1"/>
  <c r="U53" i="1" s="1"/>
  <c r="AK60" i="1"/>
  <c r="AL60" i="1" s="1"/>
  <c r="AD60" i="1"/>
  <c r="AH60" i="1" s="1"/>
  <c r="AJ60" i="1"/>
  <c r="Y20" i="1"/>
  <c r="W20" i="1" s="1"/>
  <c r="Z20" i="1" s="1"/>
  <c r="T20" i="1" s="1"/>
  <c r="U20" i="1" s="1"/>
  <c r="AL52" i="1"/>
  <c r="AL26" i="1" l="1"/>
  <c r="AL38" i="1"/>
  <c r="AL51" i="1"/>
  <c r="AL37" i="1"/>
  <c r="AL23" i="1"/>
  <c r="AL20" i="1"/>
  <c r="AL17" i="1"/>
  <c r="AL53" i="1"/>
  <c r="AL57" i="1"/>
  <c r="AL35" i="1"/>
</calcChain>
</file>

<file path=xl/sharedStrings.xml><?xml version="1.0" encoding="utf-8"?>
<sst xmlns="http://schemas.openxmlformats.org/spreadsheetml/2006/main" count="2081" uniqueCount="651">
  <si>
    <t>File opened</t>
  </si>
  <si>
    <t>2023-06-14 14:33:55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</si>
  <si>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</si>
  <si>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</si>
  <si>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</si>
  <si>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</si>
  <si>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</si>
  <si>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</si>
  <si>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</si>
  <si>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</si>
  <si>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</si>
  <si>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</si>
  <si>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</si>
  <si>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</si>
  <si>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</si>
  <si>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</si>
  <si>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</si>
  <si>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</si>
  <si>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</si>
  <si>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</si>
  <si>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</si>
  <si>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</si>
  <si>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</si>
  <si>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</si>
  <si>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</si>
  <si>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</si>
  <si>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</si>
  <si>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14:33:55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</si>
  <si>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</si>
  <si>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</si>
  <si>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</si>
  <si>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</si>
  <si>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</si>
  <si>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</si>
  <si>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</si>
  <si>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</si>
  <si>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</si>
  <si>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</si>
  <si>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</si>
  <si>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</si>
  <si>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</si>
  <si>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</si>
  <si>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</si>
  <si>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</si>
  <si>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</si>
  <si>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</si>
  <si>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</si>
  <si>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</si>
  <si>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</si>
  <si>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</si>
  <si>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</si>
  <si>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</si>
  <si>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</si>
  <si>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</si>
  <si>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</si>
  <si>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</si>
  <si>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</si>
  <si>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</si>
  <si>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</si>
  <si>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</si>
  <si>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</si>
  <si>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</si>
  <si>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</si>
  <si>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</si>
  <si>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</si>
  <si>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</si>
  <si>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</si>
  <si>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</si>
  <si>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</si>
  <si>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</si>
  <si>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</si>
  <si>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</si>
  <si>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</si>
  <si>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</si>
  <si>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</si>
  <si>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</si>
  <si>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</si>
  <si>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</si>
  <si>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</si>
  <si>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</si>
  <si>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</si>
  <si>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</si>
  <si>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2.82271 80.1449 375.6 616.896 861.779 1058.05 1242.88 1381.99</t>
  </si>
  <si>
    <t>Fs_true</t>
  </si>
  <si>
    <t>0.0973763 101.63 402.095 601.406 802.117 1001.12 1202.07 1400.97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</si>
  <si>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</si>
  <si>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</si>
  <si>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</si>
  <si>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</si>
  <si>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</si>
  <si>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</si>
  <si>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</si>
  <si>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</si>
  <si>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</si>
  <si>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</si>
  <si>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</si>
  <si>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</si>
  <si>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</si>
  <si>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</si>
  <si>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</si>
  <si>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</si>
  <si>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</si>
  <si>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</si>
  <si>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</si>
  <si>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</si>
  <si>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</si>
  <si>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</si>
  <si>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</si>
  <si>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</si>
  <si>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</si>
  <si>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</si>
  <si>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</si>
  <si>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</si>
  <si>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</si>
  <si>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</si>
  <si>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</si>
  <si>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</si>
  <si>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</si>
  <si>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</si>
  <si>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</si>
  <si>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</si>
  <si>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</si>
  <si>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</si>
  <si>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</si>
  <si>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</si>
  <si>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</si>
  <si>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</si>
  <si>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</si>
  <si>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</si>
  <si>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</si>
  <si>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</si>
  <si>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</si>
  <si>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</si>
  <si>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</si>
  <si>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</si>
  <si>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</si>
  <si>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</si>
  <si>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</si>
  <si>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</si>
  <si>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</si>
  <si>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</si>
  <si>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</si>
  <si>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</si>
  <si>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</si>
  <si>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</si>
  <si>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</si>
  <si>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</si>
  <si>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</si>
  <si>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</si>
  <si>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</si>
  <si>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</si>
  <si>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</si>
  <si>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</si>
  <si>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</si>
  <si>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</si>
  <si>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</si>
  <si>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</si>
  <si>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</si>
  <si>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</si>
  <si>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</si>
  <si>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</si>
  <si>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</si>
  <si>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</si>
  <si>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</si>
  <si>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</si>
  <si>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</si>
  <si>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</si>
  <si>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</si>
  <si>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</si>
  <si>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</si>
  <si>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</si>
  <si>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</si>
  <si>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</si>
  <si>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</si>
  <si>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</si>
  <si>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</si>
  <si>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</si>
  <si>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</si>
  <si>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</si>
  <si>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</si>
  <si>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</si>
  <si>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</si>
  <si>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</si>
  <si>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</si>
  <si>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</si>
  <si>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</si>
  <si>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</si>
  <si>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</si>
  <si>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</si>
  <si>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</si>
  <si>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</si>
  <si>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</si>
  <si>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</si>
  <si>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</si>
  <si>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</si>
  <si>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</si>
  <si>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</si>
  <si>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</si>
  <si>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</si>
  <si>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</si>
  <si>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</si>
  <si>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</si>
  <si>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</si>
  <si>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</si>
  <si>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</si>
  <si>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</si>
  <si>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</si>
  <si>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</si>
  <si>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</si>
  <si>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</si>
  <si>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</si>
  <si>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</si>
  <si>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</si>
  <si>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</si>
  <si>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</si>
  <si>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</si>
  <si>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</si>
  <si>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</si>
  <si>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</si>
  <si>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</si>
  <si>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</si>
  <si>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</si>
  <si>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</si>
  <si>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</si>
  <si>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</si>
  <si>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</si>
  <si>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</si>
  <si>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</si>
  <si>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</si>
  <si>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</si>
  <si>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</si>
  <si>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</si>
  <si>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</si>
  <si>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</si>
  <si>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</si>
  <si>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</si>
  <si>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</si>
  <si>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</si>
  <si>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</si>
  <si>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</si>
  <si>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</si>
  <si>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</si>
  <si>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</si>
  <si>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</si>
  <si>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</si>
  <si>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</si>
  <si>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</si>
  <si>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</si>
  <si>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</si>
  <si>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</si>
  <si>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</si>
  <si>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</si>
  <si>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</si>
  <si>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</si>
  <si>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</si>
  <si>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</si>
  <si>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</si>
  <si>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</si>
  <si>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</si>
  <si>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</si>
  <si>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</si>
  <si>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</si>
  <si>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</si>
  <si>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</si>
  <si>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</si>
  <si>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</si>
  <si>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</si>
  <si>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</si>
  <si>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</si>
  <si>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</si>
  <si>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</si>
  <si>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</si>
  <si>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</si>
  <si>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</si>
  <si>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</si>
  <si>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</si>
  <si>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</si>
  <si>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</si>
  <si>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</si>
  <si>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</si>
  <si>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</si>
  <si>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</si>
  <si>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</si>
  <si>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</si>
  <si>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</si>
  <si>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</si>
  <si>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</si>
  <si>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</si>
  <si>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</si>
  <si>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</si>
  <si>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</si>
  <si>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</si>
  <si>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</si>
  <si>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</si>
  <si>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</si>
  <si>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</si>
  <si>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</si>
  <si>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</si>
  <si>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</si>
  <si>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</si>
  <si>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</si>
  <si>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</si>
  <si>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</si>
  <si>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</si>
  <si>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</si>
  <si>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</si>
  <si>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</si>
  <si>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</si>
  <si>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</si>
  <si>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</si>
  <si>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</si>
  <si>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</si>
  <si>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</si>
  <si>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</si>
  <si>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</si>
  <si>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</si>
  <si>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</si>
  <si>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</si>
  <si>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</si>
  <si>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</si>
  <si>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</si>
  <si>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</si>
  <si>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</si>
  <si>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</si>
  <si>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</si>
  <si>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</si>
  <si>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</si>
  <si>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</si>
  <si>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</si>
  <si>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</si>
  <si>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</si>
  <si>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</si>
  <si>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</si>
  <si>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</si>
  <si>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</si>
  <si>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</si>
  <si>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</si>
  <si>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</si>
  <si>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</si>
  <si>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</si>
  <si>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</si>
  <si>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</si>
  <si>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</si>
  <si>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</si>
  <si>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</si>
  <si>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</si>
  <si>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</si>
  <si>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</si>
  <si>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</si>
  <si>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</si>
  <si>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</si>
  <si>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</si>
  <si>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</si>
  <si>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</si>
  <si>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</si>
  <si>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</si>
  <si>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</si>
  <si>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</si>
  <si>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</si>
  <si>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</si>
  <si>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</si>
  <si>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</si>
  <si>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</si>
  <si>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</si>
  <si>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</si>
  <si>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</si>
  <si>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</si>
  <si>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</si>
  <si>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</si>
  <si>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</si>
  <si>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</si>
  <si>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</si>
  <si>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</si>
  <si>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</si>
  <si>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</si>
  <si>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</si>
  <si>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</si>
  <si>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</si>
  <si>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</si>
  <si>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</si>
  <si>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</si>
  <si>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</si>
  <si>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</si>
  <si>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</si>
  <si>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</si>
  <si>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</si>
  <si>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</si>
  <si>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</si>
  <si>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</si>
  <si>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</si>
  <si>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</si>
  <si>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</si>
  <si>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</si>
  <si>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</si>
  <si>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</si>
  <si>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</si>
  <si>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</si>
  <si>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</si>
  <si>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</si>
  <si>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</si>
  <si>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</si>
  <si>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</si>
  <si>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</si>
  <si>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</si>
  <si>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</si>
  <si>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</si>
  <si>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</si>
  <si>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20230614 14:36:40</t>
  </si>
  <si>
    <t>14:36:40</t>
  </si>
  <si>
    <t>MPF-1044-20230614-13_35_50</t>
  </si>
  <si>
    <t>MPF-1064-20230614-14_36_41</t>
  </si>
  <si>
    <t>DARK-1065-20230614-14_36_48</t>
  </si>
  <si>
    <t>-</t>
  </si>
  <si>
    <t>0: Broadleaf</t>
  </si>
  <si>
    <t>14:36:58</t>
  </si>
  <si>
    <t>4/4</t>
  </si>
  <si>
    <t>11111111</t>
  </si>
  <si>
    <t>oooooooo</t>
  </si>
  <si>
    <t>on</t>
  </si>
  <si>
    <t>20230614 14:38:21</t>
  </si>
  <si>
    <t>14:38:21</t>
  </si>
  <si>
    <t>MPF-1066-20230614-14_38_22</t>
  </si>
  <si>
    <t>DARK-1067-20230614-14_38_30</t>
  </si>
  <si>
    <t>14:38:46</t>
  </si>
  <si>
    <t>20230614 14:40:07</t>
  </si>
  <si>
    <t>14:40:07</t>
  </si>
  <si>
    <t>MPF-1068-20230614-14_40_08</t>
  </si>
  <si>
    <t>DARK-1069-20230614-14_40_15</t>
  </si>
  <si>
    <t>14:40:31</t>
  </si>
  <si>
    <t>20230614 14:41:51</t>
  </si>
  <si>
    <t>14:41:51</t>
  </si>
  <si>
    <t>MPF-1070-20230614-14_41_52</t>
  </si>
  <si>
    <t>DARK-1071-20230614-14_41_59</t>
  </si>
  <si>
    <t>14:42:13</t>
  </si>
  <si>
    <t>20230614 14:43:29</t>
  </si>
  <si>
    <t>14:43:29</t>
  </si>
  <si>
    <t>MPF-1072-20230614-14_43_30</t>
  </si>
  <si>
    <t>DARK-1073-20230614-14_43_37</t>
  </si>
  <si>
    <t>14:43:52</t>
  </si>
  <si>
    <t>20230614 14:45:53</t>
  </si>
  <si>
    <t>14:45:53</t>
  </si>
  <si>
    <t>MPF-1074-20230614-14_45_54</t>
  </si>
  <si>
    <t>DARK-1075-20230614-14_46_01</t>
  </si>
  <si>
    <t>14:45:22</t>
  </si>
  <si>
    <t>3/4</t>
  </si>
  <si>
    <t>20230614 14:47:50</t>
  </si>
  <si>
    <t>14:47:50</t>
  </si>
  <si>
    <t>MPF-1076-20230614-14_47_51</t>
  </si>
  <si>
    <t>DARK-1077-20230614-14_47_59</t>
  </si>
  <si>
    <t>14:48:24</t>
  </si>
  <si>
    <t>20230614 14:49:40</t>
  </si>
  <si>
    <t>14:49:40</t>
  </si>
  <si>
    <t>MPF-1078-20230614-14_49_41</t>
  </si>
  <si>
    <t>DARK-1079-20230614-14_49_48</t>
  </si>
  <si>
    <t>14:50:03</t>
  </si>
  <si>
    <t>20230614 14:51:35</t>
  </si>
  <si>
    <t>14:51:35</t>
  </si>
  <si>
    <t>MPF-1080-20230614-14_51_36</t>
  </si>
  <si>
    <t>DARK-1081-20230614-14_51_43</t>
  </si>
  <si>
    <t>14:52:06</t>
  </si>
  <si>
    <t>20230614 14:53:37</t>
  </si>
  <si>
    <t>14:53:37</t>
  </si>
  <si>
    <t>MPF-1082-20230614-14_53_38</t>
  </si>
  <si>
    <t>DARK-1083-20230614-14_53_46</t>
  </si>
  <si>
    <t>14:54:16</t>
  </si>
  <si>
    <t>20230614 14:55:42</t>
  </si>
  <si>
    <t>14:55:42</t>
  </si>
  <si>
    <t>MPF-1084-20230614-14_55_44</t>
  </si>
  <si>
    <t>DARK-1085-20230614-14_55_51</t>
  </si>
  <si>
    <t>14:56:19</t>
  </si>
  <si>
    <t>20230614 14:58:20</t>
  </si>
  <si>
    <t>14:58:20</t>
  </si>
  <si>
    <t>MPF-1086-20230614-14_58_21</t>
  </si>
  <si>
    <t>DARK-1087-20230614-14_58_29</t>
  </si>
  <si>
    <t>14:58:57</t>
  </si>
  <si>
    <t>1/4</t>
  </si>
  <si>
    <t>20230614 15:00:58</t>
  </si>
  <si>
    <t>15:00:58</t>
  </si>
  <si>
    <t>MPF-1088-20230614-15_01_00</t>
  </si>
  <si>
    <t>DARK-1089-20230614-15_01_07</t>
  </si>
  <si>
    <t>15:01:38</t>
  </si>
  <si>
    <t>2/4</t>
  </si>
  <si>
    <t>20230614 15:03:39</t>
  </si>
  <si>
    <t>15:03:39</t>
  </si>
  <si>
    <t>MPF-1090-20230614-15_03_41</t>
  </si>
  <si>
    <t>DARK-1091-20230614-15_03_48</t>
  </si>
  <si>
    <t>15:04:20</t>
  </si>
  <si>
    <t>20230614 15:28:13</t>
  </si>
  <si>
    <t>15:28:13</t>
  </si>
  <si>
    <t>ch</t>
  </si>
  <si>
    <t>25</t>
  </si>
  <si>
    <t>6</t>
  </si>
  <si>
    <t>Lcor-347</t>
  </si>
  <si>
    <t>MPF-1092-20230614-15_28_15</t>
  </si>
  <si>
    <t>DARK-1093-20230614-15_28_22</t>
  </si>
  <si>
    <t>15:28:46</t>
  </si>
  <si>
    <t>20230614 15:29:47</t>
  </si>
  <si>
    <t>15:29:47</t>
  </si>
  <si>
    <t>MPF-1094-20230614-15_29_48</t>
  </si>
  <si>
    <t>DARK-1095-20230614-15_29_56</t>
  </si>
  <si>
    <t>15:30:18</t>
  </si>
  <si>
    <t>20230614 15:31:19</t>
  </si>
  <si>
    <t>15:31:19</t>
  </si>
  <si>
    <t>MPF-1096-20230614-15_31_20</t>
  </si>
  <si>
    <t>DARK-1097-20230614-15_31_27</t>
  </si>
  <si>
    <t>15:31:45</t>
  </si>
  <si>
    <t>20230614 15:32:46</t>
  </si>
  <si>
    <t>15:32:46</t>
  </si>
  <si>
    <t>MPF-1098-20230614-15_32_48</t>
  </si>
  <si>
    <t>DARK-1099-20230614-15_32_55</t>
  </si>
  <si>
    <t>15:33:27</t>
  </si>
  <si>
    <t>20230614 15:34:37</t>
  </si>
  <si>
    <t>15:34:37</t>
  </si>
  <si>
    <t>MPF-1100-20230614-15_34_38</t>
  </si>
  <si>
    <t>DARK-1101-20230614-15_34_45</t>
  </si>
  <si>
    <t>15:35:17</t>
  </si>
  <si>
    <t>20230614 15:36:28</t>
  </si>
  <si>
    <t>15:36:28</t>
  </si>
  <si>
    <t>MPF-1102-20230614-15_36_29</t>
  </si>
  <si>
    <t>DARK-1103-20230614-15_36_36</t>
  </si>
  <si>
    <t>15:37:01</t>
  </si>
  <si>
    <t>20230614 15:38:02</t>
  </si>
  <si>
    <t>15:38:02</t>
  </si>
  <si>
    <t>MPF-1104-20230614-15_38_03</t>
  </si>
  <si>
    <t>DARK-1105-20230614-15_38_10</t>
  </si>
  <si>
    <t>15:38:37</t>
  </si>
  <si>
    <t>20230614 15:39:38</t>
  </si>
  <si>
    <t>15:39:38</t>
  </si>
  <si>
    <t>MPF-1106-20230614-15_39_39</t>
  </si>
  <si>
    <t>15:39:53</t>
  </si>
  <si>
    <t>20230614 15:44:07</t>
  </si>
  <si>
    <t>15:44:07</t>
  </si>
  <si>
    <t>MPF-1107-20230614-15_44_08</t>
  </si>
  <si>
    <t>DARK-1108-20230614-15_44_16</t>
  </si>
  <si>
    <t>15:43:26</t>
  </si>
  <si>
    <t>20230614 15:45:38</t>
  </si>
  <si>
    <t>15:45:38</t>
  </si>
  <si>
    <t>MPF-1109-20230614-15_45_40</t>
  </si>
  <si>
    <t>DARK-1110-20230614-15_45_47</t>
  </si>
  <si>
    <t>15:46:13</t>
  </si>
  <si>
    <t>20230614 15:47:33</t>
  </si>
  <si>
    <t>15:47:33</t>
  </si>
  <si>
    <t>MPF-1111-20230614-15_47_35</t>
  </si>
  <si>
    <t>DARK-1112-20230614-15_47_42</t>
  </si>
  <si>
    <t>15:48:04</t>
  </si>
  <si>
    <t>20230614 15:49:25</t>
  </si>
  <si>
    <t>15:49:25</t>
  </si>
  <si>
    <t>MPF-1113-20230614-15_49_26</t>
  </si>
  <si>
    <t>DARK-1114-20230614-15_49_34</t>
  </si>
  <si>
    <t>15:49:50</t>
  </si>
  <si>
    <t>20230614 15:51:16</t>
  </si>
  <si>
    <t>15:51:16</t>
  </si>
  <si>
    <t>MPF-1115-20230614-15_51_17</t>
  </si>
  <si>
    <t>DARK-1116-20230614-15_51_25</t>
  </si>
  <si>
    <t>15:51:31</t>
  </si>
  <si>
    <t>20230614 15:53:08</t>
  </si>
  <si>
    <t>15:53:08</t>
  </si>
  <si>
    <t>MPF-1117-20230614-15_53_09</t>
  </si>
  <si>
    <t>DARK-1118-20230614-15_53_17</t>
  </si>
  <si>
    <t>15:52:34</t>
  </si>
  <si>
    <t>20230614 15:55:06</t>
  </si>
  <si>
    <t>15:55:06</t>
  </si>
  <si>
    <t>MPF-1119-20230614-15_55_08</t>
  </si>
  <si>
    <t>DARK-1120-20230614-15_55_15</t>
  </si>
  <si>
    <t>15:55:41</t>
  </si>
  <si>
    <t>20230614 15:56:57</t>
  </si>
  <si>
    <t>15:56:57</t>
  </si>
  <si>
    <t>MPF-1121-20230614-15_56_58</t>
  </si>
  <si>
    <t>DARK-1122-20230614-15_57_06</t>
  </si>
  <si>
    <t>15:57:23</t>
  </si>
  <si>
    <t>20230614 15:59:24</t>
  </si>
  <si>
    <t>15:59:24</t>
  </si>
  <si>
    <t>MPF-1123-20230614-15_59_25</t>
  </si>
  <si>
    <t>DARK-1124-20230614-15_59_33</t>
  </si>
  <si>
    <t>16:00:01</t>
  </si>
  <si>
    <t>20230614 16:09:39</t>
  </si>
  <si>
    <t>16:09:39</t>
  </si>
  <si>
    <t>MPF-1125-20230614-16_09_40</t>
  </si>
  <si>
    <t>DARK-1126-20230614-16_09_48</t>
  </si>
  <si>
    <t>16:08:58</t>
  </si>
  <si>
    <t>20230614 16:11:07</t>
  </si>
  <si>
    <t>16:11:07</t>
  </si>
  <si>
    <t>MPF-1127-20230614-16_11_09</t>
  </si>
  <si>
    <t>DARK-1128-20230614-16_11_16</t>
  </si>
  <si>
    <t>16:11:29</t>
  </si>
  <si>
    <t>20230614 16:12:49</t>
  </si>
  <si>
    <t>16:12:49</t>
  </si>
  <si>
    <t>MPF-1129-20230614-16_12_50</t>
  </si>
  <si>
    <t>DARK-1130-20230614-16_12_58</t>
  </si>
  <si>
    <t>16:13:07</t>
  </si>
  <si>
    <t>20230614 16:14:27</t>
  </si>
  <si>
    <t>16:14:27</t>
  </si>
  <si>
    <t>MPF-1131-20230614-16_14_29</t>
  </si>
  <si>
    <t>DARK-1132-20230614-16_14_36</t>
  </si>
  <si>
    <t>16:14:45</t>
  </si>
  <si>
    <t>20230614 16:16:01</t>
  </si>
  <si>
    <t>16:16:01</t>
  </si>
  <si>
    <t>MPF-1133-20230614-16_16_03</t>
  </si>
  <si>
    <t>DARK-1134-20230614-16_16_10</t>
  </si>
  <si>
    <t>16:16:13</t>
  </si>
  <si>
    <t>20230614 16:18:06</t>
  </si>
  <si>
    <t>16:18:06</t>
  </si>
  <si>
    <t>MPF-1135-20230614-16_18_07</t>
  </si>
  <si>
    <t>DARK-1136-20230614-16_18_15</t>
  </si>
  <si>
    <t>16:17:29</t>
  </si>
  <si>
    <t>20230614 16:20:11</t>
  </si>
  <si>
    <t>16:20:11</t>
  </si>
  <si>
    <t>MPF-1137-20230614-16_20_12</t>
  </si>
  <si>
    <t>DARK-1138-20230614-16_20_20</t>
  </si>
  <si>
    <t>16:20:42</t>
  </si>
  <si>
    <t>20230614 16:21:58</t>
  </si>
  <si>
    <t>16:21:58</t>
  </si>
  <si>
    <t>MPF-1139-20230614-16_21_59</t>
  </si>
  <si>
    <t>DARK-1140-20230614-16_22_07</t>
  </si>
  <si>
    <t>16:22:36</t>
  </si>
  <si>
    <t>20230614 16:24:10</t>
  </si>
  <si>
    <t>16:24:10</t>
  </si>
  <si>
    <t>MPF-1141-20230614-16_24_12</t>
  </si>
  <si>
    <t>DARK-1142-20230614-16_24_19</t>
  </si>
  <si>
    <t>16:24:30</t>
  </si>
  <si>
    <t>20230614 16:26:05</t>
  </si>
  <si>
    <t>16:26:05</t>
  </si>
  <si>
    <t>MPF-1143-20230614-16_26_06</t>
  </si>
  <si>
    <t>DARK-1144-20230614-16_26_14</t>
  </si>
  <si>
    <t>16:26:42</t>
  </si>
  <si>
    <t>20230614 16:28:09</t>
  </si>
  <si>
    <t>16:28:09</t>
  </si>
  <si>
    <t>MPF-1145-20230614-16_28_11</t>
  </si>
  <si>
    <t>DARK-1146-20230614-16_28_18</t>
  </si>
  <si>
    <t>16:28:42</t>
  </si>
  <si>
    <t>20230614 16:30:13</t>
  </si>
  <si>
    <t>16:30:13</t>
  </si>
  <si>
    <t>MPF-1147-20230614-16_30_14</t>
  </si>
  <si>
    <t>DARK-1148-20230614-16_30_22</t>
  </si>
  <si>
    <t>16:30:51</t>
  </si>
  <si>
    <t>20230614 16:32:31</t>
  </si>
  <si>
    <t>16:32:31</t>
  </si>
  <si>
    <t>MPF-1149-20230614-16_32_33</t>
  </si>
  <si>
    <t>DARK-1150-20230614-16_32_40</t>
  </si>
  <si>
    <t>16:33:06</t>
  </si>
  <si>
    <t>20230614 16:35:07</t>
  </si>
  <si>
    <t>16:35:07</t>
  </si>
  <si>
    <t>MPF-1151-20230614-16_35_09</t>
  </si>
  <si>
    <t>DARK-1152-20230614-16_35_16</t>
  </si>
  <si>
    <t>16:34:23</t>
  </si>
  <si>
    <t>20230614 16:40:41</t>
  </si>
  <si>
    <t>16:40:41</t>
  </si>
  <si>
    <t>MPF-1153-20230614-16_40_42</t>
  </si>
  <si>
    <t>DARK-1154-20230614-16_40_50</t>
  </si>
  <si>
    <t>16:41:19</t>
  </si>
  <si>
    <t>LCOR-307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</si>
</sst>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R62"/>
  <sheetViews>
    <sheetView tabSelected="1" topLeftCell="A43" workbookViewId="0">
      <selection activeCell="L25" sqref="L25"/>
    </sheetView>
  </sheetViews>
  <sheetFormatPr baseColWidth="10" defaultColWidth="8.83203125" defaultRowHeight="15" x14ac:dyDescent="0.2"/>
  <sheetData>
    <row r="2" spans="1:278" x14ac:dyDescent="0.2">
      <c r="A2" t="s">
        <v>29</v>
      </c>
      <c r="B2" t="s">
        <v>30</v>
      </c>
      <c r="C2" t="s">
        <v>32</v>
      </c>
    </row>
    <row r="3" spans="1:278" x14ac:dyDescent="0.2">
      <c r="B3" t="s">
        <v>31</v>
      </c>
      <c r="C3" t="s">
        <v>33</v>
      </c>
    </row>
    <row r="4" spans="1:278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">
      <c r="B7">
        <v>0</v>
      </c>
      <c r="C7">
        <v>1</v>
      </c>
      <c r="D7">
        <v>0</v>
      </c>
      <c r="E7">
        <v>0</v>
      </c>
    </row>
    <row r="8" spans="1:278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78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</row>
    <row r="15" spans="1:27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89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177</v>
      </c>
      <c r="CC15" t="s">
        <v>185</v>
      </c>
      <c r="CD15" t="s">
        <v>151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121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108</v>
      </c>
      <c r="ET15" t="s">
        <v>111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</row>
    <row r="16" spans="1:278" x14ac:dyDescent="0.2">
      <c r="B16" t="s">
        <v>379</v>
      </c>
      <c r="C16" t="s">
        <v>379</v>
      </c>
      <c r="F16" t="s">
        <v>379</v>
      </c>
      <c r="O16" t="s">
        <v>379</v>
      </c>
      <c r="P16" t="s">
        <v>380</v>
      </c>
      <c r="Q16" t="s">
        <v>381</v>
      </c>
      <c r="R16" t="s">
        <v>382</v>
      </c>
      <c r="S16" t="s">
        <v>383</v>
      </c>
      <c r="T16" t="s">
        <v>383</v>
      </c>
      <c r="U16" t="s">
        <v>208</v>
      </c>
      <c r="V16" t="s">
        <v>208</v>
      </c>
      <c r="W16" t="s">
        <v>380</v>
      </c>
      <c r="X16" t="s">
        <v>380</v>
      </c>
      <c r="Y16" t="s">
        <v>380</v>
      </c>
      <c r="Z16" t="s">
        <v>380</v>
      </c>
      <c r="AA16" t="s">
        <v>384</v>
      </c>
      <c r="AB16" t="s">
        <v>385</v>
      </c>
      <c r="AC16" t="s">
        <v>385</v>
      </c>
      <c r="AD16" t="s">
        <v>386</v>
      </c>
      <c r="AE16" t="s">
        <v>387</v>
      </c>
      <c r="AF16" t="s">
        <v>386</v>
      </c>
      <c r="AG16" t="s">
        <v>386</v>
      </c>
      <c r="AH16" t="s">
        <v>386</v>
      </c>
      <c r="AI16" t="s">
        <v>384</v>
      </c>
      <c r="AJ16" t="s">
        <v>384</v>
      </c>
      <c r="AK16" t="s">
        <v>384</v>
      </c>
      <c r="AL16" t="s">
        <v>384</v>
      </c>
      <c r="AM16" t="s">
        <v>388</v>
      </c>
      <c r="AN16" t="s">
        <v>387</v>
      </c>
      <c r="AP16" t="s">
        <v>387</v>
      </c>
      <c r="AQ16" t="s">
        <v>388</v>
      </c>
      <c r="AW16" t="s">
        <v>382</v>
      </c>
      <c r="BD16" t="s">
        <v>382</v>
      </c>
      <c r="BE16" t="s">
        <v>382</v>
      </c>
      <c r="BF16" t="s">
        <v>382</v>
      </c>
      <c r="BG16" t="s">
        <v>389</v>
      </c>
      <c r="BU16" t="s">
        <v>390</v>
      </c>
      <c r="BV16" t="s">
        <v>390</v>
      </c>
      <c r="BW16" t="s">
        <v>390</v>
      </c>
      <c r="BX16" t="s">
        <v>382</v>
      </c>
      <c r="BZ16" t="s">
        <v>391</v>
      </c>
      <c r="CC16" t="s">
        <v>390</v>
      </c>
      <c r="CH16" t="s">
        <v>379</v>
      </c>
      <c r="CI16" t="s">
        <v>379</v>
      </c>
      <c r="CJ16" t="s">
        <v>379</v>
      </c>
      <c r="CK16" t="s">
        <v>379</v>
      </c>
      <c r="CL16" t="s">
        <v>382</v>
      </c>
      <c r="CM16" t="s">
        <v>382</v>
      </c>
      <c r="CO16" t="s">
        <v>392</v>
      </c>
      <c r="CP16" t="s">
        <v>393</v>
      </c>
      <c r="CS16" t="s">
        <v>380</v>
      </c>
      <c r="CT16" t="s">
        <v>379</v>
      </c>
      <c r="CU16" t="s">
        <v>383</v>
      </c>
      <c r="CV16" t="s">
        <v>383</v>
      </c>
      <c r="CW16" t="s">
        <v>394</v>
      </c>
      <c r="CX16" t="s">
        <v>394</v>
      </c>
      <c r="CY16" t="s">
        <v>383</v>
      </c>
      <c r="CZ16" t="s">
        <v>394</v>
      </c>
      <c r="DA16" t="s">
        <v>388</v>
      </c>
      <c r="DB16" t="s">
        <v>386</v>
      </c>
      <c r="DC16" t="s">
        <v>386</v>
      </c>
      <c r="DD16" t="s">
        <v>385</v>
      </c>
      <c r="DE16" t="s">
        <v>385</v>
      </c>
      <c r="DF16" t="s">
        <v>385</v>
      </c>
      <c r="DG16" t="s">
        <v>385</v>
      </c>
      <c r="DH16" t="s">
        <v>385</v>
      </c>
      <c r="DI16" t="s">
        <v>395</v>
      </c>
      <c r="DJ16" t="s">
        <v>382</v>
      </c>
      <c r="DK16" t="s">
        <v>382</v>
      </c>
      <c r="DL16" t="s">
        <v>383</v>
      </c>
      <c r="DM16" t="s">
        <v>383</v>
      </c>
      <c r="DN16" t="s">
        <v>383</v>
      </c>
      <c r="DO16" t="s">
        <v>394</v>
      </c>
      <c r="DP16" t="s">
        <v>383</v>
      </c>
      <c r="DQ16" t="s">
        <v>394</v>
      </c>
      <c r="DR16" t="s">
        <v>386</v>
      </c>
      <c r="DS16" t="s">
        <v>386</v>
      </c>
      <c r="DT16" t="s">
        <v>385</v>
      </c>
      <c r="DU16" t="s">
        <v>385</v>
      </c>
      <c r="DV16" t="s">
        <v>382</v>
      </c>
      <c r="EA16" t="s">
        <v>382</v>
      </c>
      <c r="ED16" t="s">
        <v>385</v>
      </c>
      <c r="EE16" t="s">
        <v>385</v>
      </c>
      <c r="EF16" t="s">
        <v>385</v>
      </c>
      <c r="EG16" t="s">
        <v>385</v>
      </c>
      <c r="EH16" t="s">
        <v>385</v>
      </c>
      <c r="EI16" t="s">
        <v>382</v>
      </c>
      <c r="EJ16" t="s">
        <v>382</v>
      </c>
      <c r="EK16" t="s">
        <v>382</v>
      </c>
      <c r="EL16" t="s">
        <v>379</v>
      </c>
      <c r="EO16" t="s">
        <v>396</v>
      </c>
      <c r="EP16" t="s">
        <v>396</v>
      </c>
      <c r="ER16" t="s">
        <v>379</v>
      </c>
      <c r="ES16" t="s">
        <v>397</v>
      </c>
      <c r="EU16" t="s">
        <v>379</v>
      </c>
      <c r="EV16" t="s">
        <v>379</v>
      </c>
      <c r="EX16" t="s">
        <v>398</v>
      </c>
      <c r="EY16" t="s">
        <v>399</v>
      </c>
      <c r="EZ16" t="s">
        <v>398</v>
      </c>
      <c r="FA16" t="s">
        <v>399</v>
      </c>
      <c r="FB16" t="s">
        <v>398</v>
      </c>
      <c r="FC16" t="s">
        <v>399</v>
      </c>
      <c r="FD16" t="s">
        <v>387</v>
      </c>
      <c r="FE16" t="s">
        <v>387</v>
      </c>
      <c r="FF16" t="s">
        <v>383</v>
      </c>
      <c r="FG16" t="s">
        <v>400</v>
      </c>
      <c r="FH16" t="s">
        <v>383</v>
      </c>
      <c r="FJ16" t="s">
        <v>383</v>
      </c>
      <c r="FK16" t="s">
        <v>400</v>
      </c>
      <c r="FL16" t="s">
        <v>383</v>
      </c>
      <c r="FN16" t="s">
        <v>394</v>
      </c>
      <c r="FO16" t="s">
        <v>401</v>
      </c>
      <c r="FP16" t="s">
        <v>394</v>
      </c>
      <c r="FR16" t="s">
        <v>394</v>
      </c>
      <c r="FS16" t="s">
        <v>401</v>
      </c>
      <c r="FT16" t="s">
        <v>394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385</v>
      </c>
      <c r="GR16" t="s">
        <v>385</v>
      </c>
      <c r="GS16" t="s">
        <v>387</v>
      </c>
      <c r="GT16" t="s">
        <v>385</v>
      </c>
      <c r="GU16" t="s">
        <v>394</v>
      </c>
      <c r="GV16" t="s">
        <v>387</v>
      </c>
      <c r="GW16" t="s">
        <v>387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387</v>
      </c>
      <c r="ID16" t="s">
        <v>387</v>
      </c>
      <c r="IE16" t="s">
        <v>398</v>
      </c>
      <c r="IF16" t="s">
        <v>399</v>
      </c>
      <c r="IG16" t="s">
        <v>399</v>
      </c>
      <c r="IK16" t="s">
        <v>399</v>
      </c>
      <c r="IO16" t="s">
        <v>383</v>
      </c>
      <c r="IP16" t="s">
        <v>383</v>
      </c>
      <c r="IQ16" t="s">
        <v>394</v>
      </c>
      <c r="IR16" t="s">
        <v>394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385</v>
      </c>
      <c r="JB16" t="s">
        <v>402</v>
      </c>
      <c r="JD16" t="s">
        <v>388</v>
      </c>
      <c r="JE16" t="s">
        <v>388</v>
      </c>
      <c r="JF16" t="s">
        <v>385</v>
      </c>
      <c r="JG16" t="s">
        <v>385</v>
      </c>
      <c r="JH16" t="s">
        <v>385</v>
      </c>
      <c r="JI16" t="s">
        <v>385</v>
      </c>
      <c r="JJ16" t="s">
        <v>385</v>
      </c>
      <c r="JK16" t="s">
        <v>387</v>
      </c>
      <c r="JL16" t="s">
        <v>387</v>
      </c>
      <c r="JM16" t="s">
        <v>387</v>
      </c>
      <c r="JN16" t="s">
        <v>385</v>
      </c>
      <c r="JO16" t="s">
        <v>383</v>
      </c>
      <c r="JP16" t="s">
        <v>394</v>
      </c>
      <c r="JQ16" t="s">
        <v>387</v>
      </c>
      <c r="JR16" t="s">
        <v>387</v>
      </c>
    </row>
    <row r="17" spans="1:278" x14ac:dyDescent="0.2">
      <c r="A17">
        <v>1</v>
      </c>
      <c r="B17">
        <v>1686771400</v>
      </c>
      <c r="C17">
        <v>0</v>
      </c>
      <c r="D17" t="s">
        <v>407</v>
      </c>
      <c r="E17" t="s">
        <v>408</v>
      </c>
      <c r="F17">
        <v>15</v>
      </c>
      <c r="N17" t="s">
        <v>650</v>
      </c>
      <c r="O17">
        <v>1686771392.25</v>
      </c>
      <c r="P17">
        <f t="shared" ref="P17:P62" si="0">(Q17)/1000</f>
        <v>2.9977680465282431E-3</v>
      </c>
      <c r="Q17">
        <f t="shared" ref="Q17:Q62" si="1">1000*DA17*AO17*(CW17-CX17)/(100*CP17*(1000-AO17*CW17))</f>
        <v>2.9977680465282432</v>
      </c>
      <c r="R17">
        <f t="shared" ref="R17:R62" si="2">DA17*AO17*(CV17-CU17*(1000-AO17*CX17)/(1000-AO17*CW17))/(100*CP17)</f>
        <v>21.552962334321624</v>
      </c>
      <c r="S17">
        <f t="shared" ref="S17:S62" si="3">CU17 - IF(AO17&gt;1, R17*CP17*100/(AQ17*DI17), 0)</f>
        <v>409.98383333333339</v>
      </c>
      <c r="T17">
        <f t="shared" ref="T17:T62" si="4">((Z17-P17/2)*S17-R17)/(Z17+P17/2)</f>
        <v>252.01461883933527</v>
      </c>
      <c r="U17">
        <f t="shared" ref="U17:U62" si="5">T17*(DB17+DC17)/1000</f>
        <v>25.615738430286864</v>
      </c>
      <c r="V17">
        <f t="shared" ref="V17:V62" si="6">(CU17 - IF(AO17&gt;1, R17*CP17*100/(AQ17*DI17), 0))*(DB17+DC17)/1000</f>
        <v>41.672339024143149</v>
      </c>
      <c r="W17">
        <f t="shared" ref="W17:W62" si="7">2/((1/Y17-1/X17)+SIGN(Y17)*SQRT((1/Y17-1/X17)*(1/Y17-1/X17) + 4*CQ17/((CQ17+1)*(CQ17+1))*(2*1/Y17*1/X17-1/X17*1/X17)))</f>
        <v>0.23702146688816228</v>
      </c>
      <c r="X17">
        <f t="shared" ref="X17:X62" si="8">IF(LEFT(CR17,1)&lt;&gt;"0",IF(LEFT(CR17,1)="1",3,CS17),$D$5+$E$5*(DI17*DB17/($K$5*1000))+$F$5*(DI17*DB17/($K$5*1000))*MAX(MIN(CP17,$J$5),$I$5)*MAX(MIN(CP17,$J$5),$I$5)+$G$5*MAX(MIN(CP17,$J$5),$I$5)*(DI17*DB17/($K$5*1000))+$H$5*(DI17*DB17/($K$5*1000))*(DI17*DB17/($K$5*1000)))</f>
        <v>2.9605051851265429</v>
      </c>
      <c r="Y17">
        <f t="shared" ref="Y17:Y62" si="9">P17*(1000-(1000*0.61365*EXP(17.502*AC17/(240.97+AC17))/(DB17+DC17)+CW17)/2)/(1000*0.61365*EXP(17.502*AC17/(240.97+AC17))/(DB17+DC17)-CW17)</f>
        <v>0.22696127415129222</v>
      </c>
      <c r="Z17">
        <f t="shared" ref="Z17:Z62" si="10">1/((CQ17+1)/(W17/1.6)+1/(X17/1.37)) + CQ17/((CQ17+1)/(W17/1.6) + CQ17/(X17/1.37))</f>
        <v>0.14271908175225748</v>
      </c>
      <c r="AA17">
        <f t="shared" ref="AA17:AA62" si="11">(CL17*CO17)</f>
        <v>241.73515107520737</v>
      </c>
      <c r="AB17">
        <f t="shared" ref="AB17:AB62" si="12">(DD17+(AA17+2*0.95*0.0000000567*(((DD17+$B$7)+273)^4-(DD17+273)^4)-44100*P17)/(1.84*29.3*X17+8*0.95*0.0000000567*(DD17+273)^3))</f>
        <v>25.729656431954247</v>
      </c>
      <c r="AC17">
        <f t="shared" ref="AC17:AC62" si="13">($C$7*DE17+$D$7*DF17+$E$7*AB17)</f>
        <v>24.97849333333334</v>
      </c>
      <c r="AD17">
        <f t="shared" ref="AD17:AD62" si="14">0.61365*EXP(17.502*AC17/(240.97+AC17))</f>
        <v>3.1756028655874302</v>
      </c>
      <c r="AE17">
        <f t="shared" ref="AE17:AE62" si="15">(AF17/AG17*100)</f>
        <v>58.385351309399439</v>
      </c>
      <c r="AF17">
        <f t="shared" ref="AF17:AF62" si="16">CW17*(DB17+DC17)/1000</f>
        <v>1.8663601478593683</v>
      </c>
      <c r="AG17">
        <f t="shared" ref="AG17:AG62" si="17">0.61365*EXP(17.502*DD17/(240.97+DD17))</f>
        <v>3.1966239921534974</v>
      </c>
      <c r="AH17">
        <f t="shared" ref="AH17:AH62" si="18">(AD17-CW17*(DB17+DC17)/1000)</f>
        <v>1.3092427177280619</v>
      </c>
      <c r="AI17">
        <f t="shared" ref="AI17:AI62" si="19">(-P17*44100)</f>
        <v>-132.20157085189553</v>
      </c>
      <c r="AJ17">
        <f t="shared" ref="AJ17:AJ62" si="20">2*29.3*X17*0.92*(DD17-AC17)</f>
        <v>17.667403793298885</v>
      </c>
      <c r="AK17">
        <f t="shared" ref="AK17:AK62" si="21">2*0.95*0.0000000567*(((DD17+$B$7)+273)^4-(AC17+273)^4)</f>
        <v>1.2627427020966902</v>
      </c>
      <c r="AL17">
        <f t="shared" ref="AL17:AL62" si="22">AA17+AK17+AI17+AJ17</f>
        <v>128.46372671870742</v>
      </c>
      <c r="AM17">
        <v>0</v>
      </c>
      <c r="AN17">
        <v>0</v>
      </c>
      <c r="AO17">
        <f t="shared" ref="AO17:AO62" si="23">IF(AM17*$H$13&gt;=AQ17,1,(AQ17/(AQ17-AM17*$H$13)))</f>
        <v>1</v>
      </c>
      <c r="AP17">
        <f t="shared" ref="AP17:AP62" si="24">(AO17-1)*100</f>
        <v>0</v>
      </c>
      <c r="AQ17">
        <f t="shared" ref="AQ17:AQ62" si="25">MAX(0,($B$13+$C$13*DI17)/(1+$D$13*DI17)*DB17/(DD17+273)*$E$13)</f>
        <v>54155.828767879029</v>
      </c>
      <c r="AR17" t="s">
        <v>409</v>
      </c>
      <c r="AS17">
        <v>12523.6</v>
      </c>
      <c r="AT17">
        <v>540.67772043101218</v>
      </c>
      <c r="AU17">
        <v>2781.3</v>
      </c>
      <c r="AV17">
        <f t="shared" ref="AV17:AV62" si="26">1-AT17/AU17</f>
        <v>0.80560251665371874</v>
      </c>
      <c r="AW17">
        <v>-1.3647192545904681</v>
      </c>
      <c r="AX17" t="s">
        <v>410</v>
      </c>
      <c r="AY17">
        <v>12501.3</v>
      </c>
      <c r="AZ17">
        <v>663.06553846153838</v>
      </c>
      <c r="BA17">
        <v>960.01499999999999</v>
      </c>
      <c r="BB17">
        <f t="shared" ref="BB17:BB62" si="27">1-AZ17/BA17</f>
        <v>0.30931752268293888</v>
      </c>
      <c r="BC17">
        <v>0.5</v>
      </c>
      <c r="BD17">
        <f t="shared" ref="BD17:BD62" si="28">CM17</f>
        <v>1261.1993205571023</v>
      </c>
      <c r="BE17">
        <f t="shared" ref="BE17:BE62" si="29">R17</f>
        <v>21.552962334321624</v>
      </c>
      <c r="BF17">
        <f t="shared" ref="BF17:BF62" si="30">BB17*BC17*BD17</f>
        <v>195.05552472206429</v>
      </c>
      <c r="BG17">
        <f t="shared" ref="BG17:BG62" si="31">(BE17-AW17)/BD17</f>
        <v>1.8171339942356451E-2</v>
      </c>
      <c r="BH17">
        <f t="shared" ref="BH17:BH62" si="32">(AU17-BA17)/BA17</f>
        <v>1.897142232152623</v>
      </c>
      <c r="BI17">
        <f t="shared" ref="BI17:BI62" si="33">AT17/(AV17+AT17/BA17)</f>
        <v>395.00135053819832</v>
      </c>
      <c r="BJ17" t="s">
        <v>411</v>
      </c>
      <c r="BK17">
        <v>472.93</v>
      </c>
      <c r="BL17">
        <f t="shared" ref="BL17:BL62" si="34">IF(BK17&lt;&gt;0, BK17, BI17)</f>
        <v>472.93</v>
      </c>
      <c r="BM17">
        <f t="shared" ref="BM17:BM62" si="35">1-BL17/BA17</f>
        <v>0.50737228064144824</v>
      </c>
      <c r="BN17">
        <f t="shared" ref="BN17:BN62" si="36">(BA17-AZ17)/(BA17-BL17)</f>
        <v>0.60964608135841103</v>
      </c>
      <c r="BO17">
        <f t="shared" ref="BO17:BO62" si="37">(AU17-BA17)/(AU17-BL17)</f>
        <v>0.78899179940824049</v>
      </c>
      <c r="BP17">
        <f t="shared" ref="BP17:BP62" si="38">(BA17-AZ17)/(BA17-AT17)</f>
        <v>0.70813990552826245</v>
      </c>
      <c r="BQ17">
        <f t="shared" ref="BQ17:BQ62" si="39">(AU17-BA17)/(AU17-AT17)</f>
        <v>0.81284784883525629</v>
      </c>
      <c r="BR17">
        <f t="shared" ref="BR17:BR62" si="40">(BN17*BL17/AZ17)</f>
        <v>0.43482869268971597</v>
      </c>
      <c r="BS17">
        <f t="shared" ref="BS17:BS62" si="41">(1-BR17)</f>
        <v>0.56517130731028398</v>
      </c>
      <c r="BT17">
        <v>1064</v>
      </c>
      <c r="BU17">
        <v>300</v>
      </c>
      <c r="BV17">
        <v>300</v>
      </c>
      <c r="BW17">
        <v>300</v>
      </c>
      <c r="BX17">
        <v>12501.3</v>
      </c>
      <c r="BY17">
        <v>906.6</v>
      </c>
      <c r="BZ17">
        <v>-9.0577899999999996E-3</v>
      </c>
      <c r="CA17">
        <v>-2.85</v>
      </c>
      <c r="CB17" t="s">
        <v>412</v>
      </c>
      <c r="CC17" t="s">
        <v>412</v>
      </c>
      <c r="CD17" t="s">
        <v>412</v>
      </c>
      <c r="CE17" t="s">
        <v>412</v>
      </c>
      <c r="CF17" t="s">
        <v>412</v>
      </c>
      <c r="CG17" t="s">
        <v>412</v>
      </c>
      <c r="CH17" t="s">
        <v>412</v>
      </c>
      <c r="CI17" t="s">
        <v>412</v>
      </c>
      <c r="CJ17" t="s">
        <v>412</v>
      </c>
      <c r="CK17" t="s">
        <v>412</v>
      </c>
      <c r="CL17">
        <f t="shared" ref="CL17:CL62" si="42">$B$11*DJ17+$C$11*DK17+$F$11*DV17*(1-DY17)</f>
        <v>1499.9860000000001</v>
      </c>
      <c r="CM17">
        <f t="shared" ref="CM17:CM62" si="43">CL17*CN17</f>
        <v>1261.1993205571023</v>
      </c>
      <c r="CN17">
        <f t="shared" ref="CN17:CN62" si="44">($B$11*$D$9+$C$11*$D$9+$F$11*((EI17+EA17)/MAX(EI17+EA17+EJ17, 0.1)*$I$9+EJ17/MAX(EI17+EA17+EJ17, 0.1)*$J$9))/($B$11+$C$11+$F$11)</f>
        <v>0.84080739457375087</v>
      </c>
      <c r="CO17">
        <f t="shared" ref="CO17:CO62" si="45">($B$11*$K$9+$C$11*$K$9+$F$11*((EI17+EA17)/MAX(EI17+EA17+EJ17, 0.1)*$P$9+EJ17/MAX(EI17+EA17+EJ17, 0.1)*$Q$9))/($B$11+$C$11+$F$11)</f>
        <v>0.16115827152733916</v>
      </c>
      <c r="CP17">
        <v>6</v>
      </c>
      <c r="CQ17">
        <v>0.5</v>
      </c>
      <c r="CR17" t="s">
        <v>413</v>
      </c>
      <c r="CS17">
        <v>2</v>
      </c>
      <c r="CT17">
        <v>1686771392.25</v>
      </c>
      <c r="CU17">
        <v>409.98383333333339</v>
      </c>
      <c r="CV17">
        <v>432.75689999999997</v>
      </c>
      <c r="CW17">
        <v>18.36176</v>
      </c>
      <c r="CX17">
        <v>15.42019</v>
      </c>
      <c r="CY17">
        <v>409.26683333333341</v>
      </c>
      <c r="CZ17">
        <v>18.27976</v>
      </c>
      <c r="DA17">
        <v>600.23533333333341</v>
      </c>
      <c r="DB17">
        <v>101.54413333333331</v>
      </c>
      <c r="DC17">
        <v>9.972585333333335E-2</v>
      </c>
      <c r="DD17">
        <v>25.089186666666659</v>
      </c>
      <c r="DE17">
        <v>24.97849333333334</v>
      </c>
      <c r="DF17">
        <v>999.9000000000002</v>
      </c>
      <c r="DG17">
        <v>0</v>
      </c>
      <c r="DH17">
        <v>0</v>
      </c>
      <c r="DI17">
        <v>10022.77</v>
      </c>
      <c r="DJ17">
        <v>0</v>
      </c>
      <c r="DK17">
        <v>1581.7429999999999</v>
      </c>
      <c r="DL17">
        <v>-22.99593333333333</v>
      </c>
      <c r="DM17">
        <v>417.42550000000011</v>
      </c>
      <c r="DN17">
        <v>439.53453333333329</v>
      </c>
      <c r="DO17">
        <v>2.941552666666666</v>
      </c>
      <c r="DP17">
        <v>432.75689999999997</v>
      </c>
      <c r="DQ17">
        <v>15.42019</v>
      </c>
      <c r="DR17">
        <v>1.8645259999999999</v>
      </c>
      <c r="DS17">
        <v>1.5658300000000001</v>
      </c>
      <c r="DT17">
        <v>16.338443333333331</v>
      </c>
      <c r="DU17">
        <v>13.626429999999999</v>
      </c>
      <c r="DV17">
        <v>1499.9860000000001</v>
      </c>
      <c r="DW17">
        <v>0.97299699999999967</v>
      </c>
      <c r="DX17">
        <v>2.70028E-2</v>
      </c>
      <c r="DY17">
        <v>0</v>
      </c>
      <c r="DZ17">
        <v>663.00673333333327</v>
      </c>
      <c r="EA17">
        <v>4.9993100000000004</v>
      </c>
      <c r="EB17">
        <v>16024.86666666667</v>
      </c>
      <c r="EC17">
        <v>13259.11</v>
      </c>
      <c r="ED17">
        <v>37.066533333333339</v>
      </c>
      <c r="EE17">
        <v>38.335166666666659</v>
      </c>
      <c r="EF17">
        <v>37.666399999999989</v>
      </c>
      <c r="EG17">
        <v>37.245599999999989</v>
      </c>
      <c r="EH17">
        <v>38.304066666666657</v>
      </c>
      <c r="EI17">
        <v>1454.616666666667</v>
      </c>
      <c r="EJ17">
        <v>40.369333333333323</v>
      </c>
      <c r="EK17">
        <v>0</v>
      </c>
      <c r="EL17">
        <v>1686771399.9000001</v>
      </c>
      <c r="EM17">
        <v>0</v>
      </c>
      <c r="EN17">
        <v>663.06553846153838</v>
      </c>
      <c r="EO17">
        <v>8.5421538506860699</v>
      </c>
      <c r="EP17">
        <v>-3701.9521452299168</v>
      </c>
      <c r="EQ17">
        <v>15957.065384615389</v>
      </c>
      <c r="ER17">
        <v>15</v>
      </c>
      <c r="ES17">
        <v>1686771418.5</v>
      </c>
      <c r="ET17" t="s">
        <v>414</v>
      </c>
      <c r="EU17">
        <v>1686771418.5</v>
      </c>
      <c r="EV17">
        <v>1686769795.5</v>
      </c>
      <c r="EW17">
        <v>1</v>
      </c>
      <c r="EX17">
        <v>0.223</v>
      </c>
      <c r="EY17">
        <v>-1.4E-2</v>
      </c>
      <c r="EZ17">
        <v>0.71699999999999997</v>
      </c>
      <c r="FA17">
        <v>8.2000000000000003E-2</v>
      </c>
      <c r="FB17">
        <v>434</v>
      </c>
      <c r="FC17">
        <v>15</v>
      </c>
      <c r="FD17">
        <v>0.38</v>
      </c>
      <c r="FE17">
        <v>0.11</v>
      </c>
      <c r="FF17">
        <v>-23.0202375</v>
      </c>
      <c r="FG17">
        <v>0.74587429643534431</v>
      </c>
      <c r="FH17">
        <v>8.4482515017901647E-2</v>
      </c>
      <c r="FI17">
        <v>1</v>
      </c>
      <c r="FJ17">
        <v>409.75316666666657</v>
      </c>
      <c r="FK17">
        <v>1.0060511679651449</v>
      </c>
      <c r="FL17">
        <v>8.0505106808341192E-2</v>
      </c>
      <c r="FM17">
        <v>1</v>
      </c>
      <c r="FN17">
        <v>2.9701555000000002</v>
      </c>
      <c r="FO17">
        <v>-0.48016615384616079</v>
      </c>
      <c r="FP17">
        <v>5.4845442515764238E-2</v>
      </c>
      <c r="FQ17">
        <v>1</v>
      </c>
      <c r="FR17">
        <v>18.356529999999999</v>
      </c>
      <c r="FS17">
        <v>0.69178464961074859</v>
      </c>
      <c r="FT17">
        <v>5.0217335320252292E-2</v>
      </c>
      <c r="FU17">
        <v>1</v>
      </c>
      <c r="FV17">
        <v>4</v>
      </c>
      <c r="FW17">
        <v>4</v>
      </c>
      <c r="FX17" t="s">
        <v>415</v>
      </c>
      <c r="FY17">
        <v>3.18133</v>
      </c>
      <c r="FZ17">
        <v>2.7972800000000002</v>
      </c>
      <c r="GA17">
        <v>0.104097</v>
      </c>
      <c r="GB17">
        <v>0.10910400000000001</v>
      </c>
      <c r="GC17">
        <v>0.101365</v>
      </c>
      <c r="GD17">
        <v>8.9951699999999996E-2</v>
      </c>
      <c r="GE17">
        <v>28349</v>
      </c>
      <c r="GF17">
        <v>22273.9</v>
      </c>
      <c r="GG17">
        <v>29559.9</v>
      </c>
      <c r="GH17">
        <v>24480.9</v>
      </c>
      <c r="GI17">
        <v>33828.300000000003</v>
      </c>
      <c r="GJ17">
        <v>32534.9</v>
      </c>
      <c r="GK17">
        <v>40829.300000000003</v>
      </c>
      <c r="GL17">
        <v>39963.1</v>
      </c>
      <c r="GM17">
        <v>2.2117200000000001</v>
      </c>
      <c r="GN17">
        <v>1.8847700000000001</v>
      </c>
      <c r="GO17">
        <v>3.4633999999999998E-2</v>
      </c>
      <c r="GP17">
        <v>0</v>
      </c>
      <c r="GQ17">
        <v>24.349599999999999</v>
      </c>
      <c r="GR17">
        <v>999.9</v>
      </c>
      <c r="GS17">
        <v>35.799999999999997</v>
      </c>
      <c r="GT17">
        <v>33.299999999999997</v>
      </c>
      <c r="GU17">
        <v>18.1127</v>
      </c>
      <c r="GV17">
        <v>62.57</v>
      </c>
      <c r="GW17">
        <v>31.350200000000001</v>
      </c>
      <c r="GX17">
        <v>1</v>
      </c>
      <c r="GY17">
        <v>-0.206565</v>
      </c>
      <c r="GZ17">
        <v>1.71837</v>
      </c>
      <c r="HA17">
        <v>20.2562</v>
      </c>
      <c r="HB17">
        <v>5.2268699999999999</v>
      </c>
      <c r="HC17">
        <v>11.9078</v>
      </c>
      <c r="HD17">
        <v>4.9646499999999998</v>
      </c>
      <c r="HE17">
        <v>3.2919200000000002</v>
      </c>
      <c r="HF17">
        <v>9999</v>
      </c>
      <c r="HG17">
        <v>9999</v>
      </c>
      <c r="HH17">
        <v>9999</v>
      </c>
      <c r="HI17">
        <v>999.9</v>
      </c>
      <c r="HJ17">
        <v>4.9702599999999997</v>
      </c>
      <c r="HK17">
        <v>1.8751500000000001</v>
      </c>
      <c r="HL17">
        <v>1.8739300000000001</v>
      </c>
      <c r="HM17">
        <v>1.8730199999999999</v>
      </c>
      <c r="HN17">
        <v>1.8745400000000001</v>
      </c>
      <c r="HO17">
        <v>1.86957</v>
      </c>
      <c r="HP17">
        <v>1.87374</v>
      </c>
      <c r="HQ17">
        <v>1.8787799999999999</v>
      </c>
      <c r="HR17">
        <v>0</v>
      </c>
      <c r="HS17">
        <v>0</v>
      </c>
      <c r="HT17">
        <v>0</v>
      </c>
      <c r="HU17">
        <v>0</v>
      </c>
      <c r="HV17" t="s">
        <v>416</v>
      </c>
      <c r="HW17" t="s">
        <v>417</v>
      </c>
      <c r="HX17" t="s">
        <v>418</v>
      </c>
      <c r="HY17" t="s">
        <v>418</v>
      </c>
      <c r="HZ17" t="s">
        <v>418</v>
      </c>
      <c r="IA17" t="s">
        <v>418</v>
      </c>
      <c r="IB17">
        <v>0</v>
      </c>
      <c r="IC17">
        <v>100</v>
      </c>
      <c r="ID17">
        <v>100</v>
      </c>
      <c r="IE17">
        <v>0.71699999999999997</v>
      </c>
      <c r="IF17">
        <v>8.2000000000000003E-2</v>
      </c>
      <c r="IG17">
        <v>0.49399999999999999</v>
      </c>
      <c r="IH17">
        <v>0</v>
      </c>
      <c r="II17">
        <v>0</v>
      </c>
      <c r="IJ17">
        <v>0</v>
      </c>
      <c r="IK17">
        <v>8.2000000000000003E-2</v>
      </c>
      <c r="IL17">
        <v>0</v>
      </c>
      <c r="IM17">
        <v>0</v>
      </c>
      <c r="IN17">
        <v>0</v>
      </c>
      <c r="IO17">
        <v>-1</v>
      </c>
      <c r="IP17">
        <v>-1</v>
      </c>
      <c r="IQ17">
        <v>-1</v>
      </c>
      <c r="IR17">
        <v>-1</v>
      </c>
      <c r="IS17">
        <v>13.1</v>
      </c>
      <c r="IT17">
        <v>26.7</v>
      </c>
      <c r="IU17">
        <v>1.1230500000000001</v>
      </c>
      <c r="IV17">
        <v>2.4572799999999999</v>
      </c>
      <c r="IW17">
        <v>1.42578</v>
      </c>
      <c r="IX17">
        <v>2.2644000000000002</v>
      </c>
      <c r="IY17">
        <v>1.5478499999999999</v>
      </c>
      <c r="IZ17">
        <v>2.4511699999999998</v>
      </c>
      <c r="JA17">
        <v>35.244</v>
      </c>
      <c r="JB17">
        <v>15.603</v>
      </c>
      <c r="JC17">
        <v>18</v>
      </c>
      <c r="JD17">
        <v>630.58100000000002</v>
      </c>
      <c r="JE17">
        <v>410.00099999999998</v>
      </c>
      <c r="JF17">
        <v>21.438500000000001</v>
      </c>
      <c r="JG17">
        <v>24.6736</v>
      </c>
      <c r="JH17">
        <v>29.997299999999999</v>
      </c>
      <c r="JI17">
        <v>24.480399999999999</v>
      </c>
      <c r="JJ17">
        <v>24.4252</v>
      </c>
      <c r="JK17">
        <v>22.501300000000001</v>
      </c>
      <c r="JL17">
        <v>18.386399999999998</v>
      </c>
      <c r="JM17">
        <v>39.936300000000003</v>
      </c>
      <c r="JN17">
        <v>21.610900000000001</v>
      </c>
      <c r="JO17">
        <v>432.87400000000002</v>
      </c>
      <c r="JP17">
        <v>15.4101</v>
      </c>
      <c r="JQ17">
        <v>96.388400000000004</v>
      </c>
      <c r="JR17">
        <v>101.652</v>
      </c>
    </row>
    <row r="18" spans="1:278" x14ac:dyDescent="0.2">
      <c r="A18">
        <v>2</v>
      </c>
      <c r="B18">
        <v>1686771501.5</v>
      </c>
      <c r="C18">
        <v>101.5</v>
      </c>
      <c r="D18" t="s">
        <v>419</v>
      </c>
      <c r="E18" t="s">
        <v>420</v>
      </c>
      <c r="F18">
        <v>15</v>
      </c>
      <c r="N18" t="s">
        <v>650</v>
      </c>
      <c r="O18">
        <v>1686771493.5</v>
      </c>
      <c r="P18">
        <f t="shared" si="0"/>
        <v>3.1695006451234122E-3</v>
      </c>
      <c r="Q18">
        <f t="shared" si="1"/>
        <v>3.1695006451234122</v>
      </c>
      <c r="R18">
        <f t="shared" si="2"/>
        <v>15.049147130324542</v>
      </c>
      <c r="S18">
        <f t="shared" si="3"/>
        <v>301.42141935483858</v>
      </c>
      <c r="T18">
        <f t="shared" si="4"/>
        <v>197.11547189163585</v>
      </c>
      <c r="U18">
        <f t="shared" si="5"/>
        <v>20.035966743925613</v>
      </c>
      <c r="V18">
        <f t="shared" si="6"/>
        <v>30.638231875681925</v>
      </c>
      <c r="W18">
        <f t="shared" si="7"/>
        <v>0.25281488401433427</v>
      </c>
      <c r="X18">
        <f t="shared" si="8"/>
        <v>2.9572396008845301</v>
      </c>
      <c r="Y18">
        <f t="shared" si="9"/>
        <v>0.24139204814131635</v>
      </c>
      <c r="Z18">
        <f t="shared" si="10"/>
        <v>0.15185331244054023</v>
      </c>
      <c r="AA18">
        <f t="shared" si="11"/>
        <v>241.73223328220985</v>
      </c>
      <c r="AB18">
        <f t="shared" si="12"/>
        <v>25.705549810060656</v>
      </c>
      <c r="AC18">
        <f t="shared" si="13"/>
        <v>24.978470967741931</v>
      </c>
      <c r="AD18">
        <f t="shared" si="14"/>
        <v>3.1755986305046133</v>
      </c>
      <c r="AE18">
        <f t="shared" si="15"/>
        <v>58.560066489695217</v>
      </c>
      <c r="AF18">
        <f t="shared" si="16"/>
        <v>1.8741308239297063</v>
      </c>
      <c r="AG18">
        <f t="shared" si="17"/>
        <v>3.2003563798198487</v>
      </c>
      <c r="AH18">
        <f t="shared" si="18"/>
        <v>1.301467806574907</v>
      </c>
      <c r="AI18">
        <f t="shared" si="19"/>
        <v>-139.77497844994247</v>
      </c>
      <c r="AJ18">
        <f t="shared" si="20"/>
        <v>20.774334680169012</v>
      </c>
      <c r="AK18">
        <f t="shared" si="21"/>
        <v>1.4865904531379879</v>
      </c>
      <c r="AL18">
        <f t="shared" si="22"/>
        <v>124.21817996557436</v>
      </c>
      <c r="AM18">
        <v>0</v>
      </c>
      <c r="AN18">
        <v>0</v>
      </c>
      <c r="AO18">
        <f t="shared" si="23"/>
        <v>1</v>
      </c>
      <c r="AP18">
        <f t="shared" si="24"/>
        <v>0</v>
      </c>
      <c r="AQ18">
        <f t="shared" si="25"/>
        <v>54056.238166341725</v>
      </c>
      <c r="AR18" t="s">
        <v>409</v>
      </c>
      <c r="AS18">
        <v>12523.6</v>
      </c>
      <c r="AT18">
        <v>540.67772043101218</v>
      </c>
      <c r="AU18">
        <v>2781.3</v>
      </c>
      <c r="AV18">
        <f t="shared" si="26"/>
        <v>0.80560251665371874</v>
      </c>
      <c r="AW18">
        <v>-1.3647192545904681</v>
      </c>
      <c r="AX18" t="s">
        <v>421</v>
      </c>
      <c r="AY18">
        <v>12495</v>
      </c>
      <c r="AZ18">
        <v>655.49524000000008</v>
      </c>
      <c r="BA18">
        <v>920.48099999999999</v>
      </c>
      <c r="BB18">
        <f t="shared" si="27"/>
        <v>0.28787749013830799</v>
      </c>
      <c r="BC18">
        <v>0.5</v>
      </c>
      <c r="BD18">
        <f t="shared" si="28"/>
        <v>1261.1842261031006</v>
      </c>
      <c r="BE18">
        <f t="shared" si="29"/>
        <v>15.049147130324542</v>
      </c>
      <c r="BF18">
        <f t="shared" si="30"/>
        <v>181.53327480629247</v>
      </c>
      <c r="BG18">
        <f t="shared" si="31"/>
        <v>1.301464611211621E-2</v>
      </c>
      <c r="BH18">
        <f t="shared" si="32"/>
        <v>2.0215724170297924</v>
      </c>
      <c r="BI18">
        <f t="shared" si="33"/>
        <v>388.14224625135466</v>
      </c>
      <c r="BJ18" t="s">
        <v>422</v>
      </c>
      <c r="BK18">
        <v>473.91</v>
      </c>
      <c r="BL18">
        <f t="shared" si="34"/>
        <v>473.91</v>
      </c>
      <c r="BM18">
        <f t="shared" si="35"/>
        <v>0.48514961199633666</v>
      </c>
      <c r="BN18">
        <f t="shared" si="36"/>
        <v>0.59337879083057321</v>
      </c>
      <c r="BO18">
        <f t="shared" si="37"/>
        <v>0.80646054633156938</v>
      </c>
      <c r="BP18">
        <f t="shared" si="38"/>
        <v>0.69769213236050442</v>
      </c>
      <c r="BQ18">
        <f t="shared" si="39"/>
        <v>0.83049205435819906</v>
      </c>
      <c r="BR18">
        <f t="shared" si="40"/>
        <v>0.42900104471012929</v>
      </c>
      <c r="BS18">
        <f t="shared" si="41"/>
        <v>0.57099895528987066</v>
      </c>
      <c r="BT18">
        <v>1066</v>
      </c>
      <c r="BU18">
        <v>300</v>
      </c>
      <c r="BV18">
        <v>300</v>
      </c>
      <c r="BW18">
        <v>300</v>
      </c>
      <c r="BX18">
        <v>12495</v>
      </c>
      <c r="BY18">
        <v>866.51</v>
      </c>
      <c r="BZ18">
        <v>-9.0543299999999993E-3</v>
      </c>
      <c r="CA18">
        <v>-4.8899999999999997</v>
      </c>
      <c r="CB18" t="s">
        <v>412</v>
      </c>
      <c r="CC18" t="s">
        <v>412</v>
      </c>
      <c r="CD18" t="s">
        <v>412</v>
      </c>
      <c r="CE18" t="s">
        <v>412</v>
      </c>
      <c r="CF18" t="s">
        <v>412</v>
      </c>
      <c r="CG18" t="s">
        <v>412</v>
      </c>
      <c r="CH18" t="s">
        <v>412</v>
      </c>
      <c r="CI18" t="s">
        <v>412</v>
      </c>
      <c r="CJ18" t="s">
        <v>412</v>
      </c>
      <c r="CK18" t="s">
        <v>412</v>
      </c>
      <c r="CL18">
        <f t="shared" si="42"/>
        <v>1499.9680645161291</v>
      </c>
      <c r="CM18">
        <f t="shared" si="43"/>
        <v>1261.1842261031006</v>
      </c>
      <c r="CN18">
        <f t="shared" si="44"/>
        <v>0.84080738512919129</v>
      </c>
      <c r="CO18">
        <f t="shared" si="45"/>
        <v>0.16115825329933917</v>
      </c>
      <c r="CP18">
        <v>6</v>
      </c>
      <c r="CQ18">
        <v>0.5</v>
      </c>
      <c r="CR18" t="s">
        <v>413</v>
      </c>
      <c r="CS18">
        <v>2</v>
      </c>
      <c r="CT18">
        <v>1686771493.5</v>
      </c>
      <c r="CU18">
        <v>301.42141935483858</v>
      </c>
      <c r="CV18">
        <v>317.41961290322593</v>
      </c>
      <c r="CW18">
        <v>18.437851612903231</v>
      </c>
      <c r="CX18">
        <v>15.32801612903226</v>
      </c>
      <c r="CY18">
        <v>300.63241935483859</v>
      </c>
      <c r="CZ18">
        <v>18.35585161290323</v>
      </c>
      <c r="DA18">
        <v>600.23661290322582</v>
      </c>
      <c r="DB18">
        <v>101.54593548387091</v>
      </c>
      <c r="DC18">
        <v>9.9899577419354818E-2</v>
      </c>
      <c r="DD18">
        <v>25.108774193548381</v>
      </c>
      <c r="DE18">
        <v>24.978470967741931</v>
      </c>
      <c r="DF18">
        <v>999.90000000000032</v>
      </c>
      <c r="DG18">
        <v>0</v>
      </c>
      <c r="DH18">
        <v>0</v>
      </c>
      <c r="DI18">
        <v>10004.047741935479</v>
      </c>
      <c r="DJ18">
        <v>0</v>
      </c>
      <c r="DK18">
        <v>1438.5311612903231</v>
      </c>
      <c r="DL18">
        <v>-16.070348387096779</v>
      </c>
      <c r="DM18">
        <v>307.00983870967741</v>
      </c>
      <c r="DN18">
        <v>322.36074193548382</v>
      </c>
      <c r="DO18">
        <v>3.109833870967742</v>
      </c>
      <c r="DP18">
        <v>317.41961290322593</v>
      </c>
      <c r="DQ18">
        <v>15.32801612903226</v>
      </c>
      <c r="DR18">
        <v>1.8722903225806451</v>
      </c>
      <c r="DS18">
        <v>1.5564983870967739</v>
      </c>
      <c r="DT18">
        <v>16.403751612903228</v>
      </c>
      <c r="DU18">
        <v>13.534748387096769</v>
      </c>
      <c r="DV18">
        <v>1499.9680645161291</v>
      </c>
      <c r="DW18">
        <v>0.97299761290322562</v>
      </c>
      <c r="DX18">
        <v>2.7002254838709671E-2</v>
      </c>
      <c r="DY18">
        <v>0</v>
      </c>
      <c r="DZ18">
        <v>655.51780645161284</v>
      </c>
      <c r="EA18">
        <v>4.9993100000000013</v>
      </c>
      <c r="EB18">
        <v>17827.687096774189</v>
      </c>
      <c r="EC18">
        <v>13258.945161290319</v>
      </c>
      <c r="ED18">
        <v>37.919129032258063</v>
      </c>
      <c r="EE18">
        <v>39.628774193548381</v>
      </c>
      <c r="EF18">
        <v>38.43525806451612</v>
      </c>
      <c r="EG18">
        <v>38.792064516129017</v>
      </c>
      <c r="EH18">
        <v>39.443322580645138</v>
      </c>
      <c r="EI18">
        <v>1454.6</v>
      </c>
      <c r="EJ18">
        <v>40.368387096774171</v>
      </c>
      <c r="EK18">
        <v>0</v>
      </c>
      <c r="EL18">
        <v>100.9000000953674</v>
      </c>
      <c r="EM18">
        <v>0</v>
      </c>
      <c r="EN18">
        <v>655.49524000000008</v>
      </c>
      <c r="EO18">
        <v>-4.775769240978927</v>
      </c>
      <c r="EP18">
        <v>-1897.146153880934</v>
      </c>
      <c r="EQ18">
        <v>17805.403999999999</v>
      </c>
      <c r="ER18">
        <v>15</v>
      </c>
      <c r="ES18">
        <v>1686771526</v>
      </c>
      <c r="ET18" t="s">
        <v>423</v>
      </c>
      <c r="EU18">
        <v>1686771526</v>
      </c>
      <c r="EV18">
        <v>1686769795.5</v>
      </c>
      <c r="EW18">
        <v>2</v>
      </c>
      <c r="EX18">
        <v>7.1999999999999995E-2</v>
      </c>
      <c r="EY18">
        <v>-1.4E-2</v>
      </c>
      <c r="EZ18">
        <v>0.78900000000000003</v>
      </c>
      <c r="FA18">
        <v>8.2000000000000003E-2</v>
      </c>
      <c r="FB18">
        <v>318</v>
      </c>
      <c r="FC18">
        <v>15</v>
      </c>
      <c r="FD18">
        <v>0.34</v>
      </c>
      <c r="FE18">
        <v>0.11</v>
      </c>
      <c r="FF18">
        <v>-15.97617804878049</v>
      </c>
      <c r="FG18">
        <v>-1.8722968641115041</v>
      </c>
      <c r="FH18">
        <v>0.18757998165620959</v>
      </c>
      <c r="FI18">
        <v>1</v>
      </c>
      <c r="FJ18">
        <v>301.38803225806453</v>
      </c>
      <c r="FK18">
        <v>-4.6647580645178266</v>
      </c>
      <c r="FL18">
        <v>0.35180295840152581</v>
      </c>
      <c r="FM18">
        <v>1</v>
      </c>
      <c r="FN18">
        <v>3.1006214634146341</v>
      </c>
      <c r="FO18">
        <v>0.1234329616724722</v>
      </c>
      <c r="FP18">
        <v>1.7352535986866351E-2</v>
      </c>
      <c r="FQ18">
        <v>1</v>
      </c>
      <c r="FR18">
        <v>18.438387096774189</v>
      </c>
      <c r="FS18">
        <v>-7.9229032258150214E-2</v>
      </c>
      <c r="FT18">
        <v>6.4386805869147022E-3</v>
      </c>
      <c r="FU18">
        <v>1</v>
      </c>
      <c r="FV18">
        <v>4</v>
      </c>
      <c r="FW18">
        <v>4</v>
      </c>
      <c r="FX18" t="s">
        <v>415</v>
      </c>
      <c r="FY18">
        <v>3.1809500000000002</v>
      </c>
      <c r="FZ18">
        <v>2.79664</v>
      </c>
      <c r="GA18">
        <v>8.1443399999999999E-2</v>
      </c>
      <c r="GB18">
        <v>8.5600700000000002E-2</v>
      </c>
      <c r="GC18">
        <v>0.10124</v>
      </c>
      <c r="GD18">
        <v>8.9180700000000002E-2</v>
      </c>
      <c r="GE18">
        <v>29054.799999999999</v>
      </c>
      <c r="GF18">
        <v>22854.7</v>
      </c>
      <c r="GG18">
        <v>29550</v>
      </c>
      <c r="GH18">
        <v>24474.6</v>
      </c>
      <c r="GI18">
        <v>33822.199999999997</v>
      </c>
      <c r="GJ18">
        <v>32554</v>
      </c>
      <c r="GK18">
        <v>40816.9</v>
      </c>
      <c r="GL18">
        <v>39953.1</v>
      </c>
      <c r="GM18">
        <v>2.2090200000000002</v>
      </c>
      <c r="GN18">
        <v>1.8828800000000001</v>
      </c>
      <c r="GO18">
        <v>3.9018700000000003E-2</v>
      </c>
      <c r="GP18">
        <v>0</v>
      </c>
      <c r="GQ18">
        <v>24.369</v>
      </c>
      <c r="GR18">
        <v>999.9</v>
      </c>
      <c r="GS18">
        <v>36.799999999999997</v>
      </c>
      <c r="GT18">
        <v>33.299999999999997</v>
      </c>
      <c r="GU18">
        <v>18.62</v>
      </c>
      <c r="GV18">
        <v>61.17</v>
      </c>
      <c r="GW18">
        <v>31.682700000000001</v>
      </c>
      <c r="GX18">
        <v>1</v>
      </c>
      <c r="GY18">
        <v>-0.19458800000000001</v>
      </c>
      <c r="GZ18">
        <v>0.77580899999999997</v>
      </c>
      <c r="HA18">
        <v>20.266100000000002</v>
      </c>
      <c r="HB18">
        <v>5.2273199999999997</v>
      </c>
      <c r="HC18">
        <v>11.9023</v>
      </c>
      <c r="HD18">
        <v>4.9640500000000003</v>
      </c>
      <c r="HE18">
        <v>3.2919999999999998</v>
      </c>
      <c r="HF18">
        <v>9999</v>
      </c>
      <c r="HG18">
        <v>9999</v>
      </c>
      <c r="HH18">
        <v>9999</v>
      </c>
      <c r="HI18">
        <v>999.9</v>
      </c>
      <c r="HJ18">
        <v>4.9702299999999999</v>
      </c>
      <c r="HK18">
        <v>1.87514</v>
      </c>
      <c r="HL18">
        <v>1.8739300000000001</v>
      </c>
      <c r="HM18">
        <v>1.8730500000000001</v>
      </c>
      <c r="HN18">
        <v>1.8745400000000001</v>
      </c>
      <c r="HO18">
        <v>1.86954</v>
      </c>
      <c r="HP18">
        <v>1.8737200000000001</v>
      </c>
      <c r="HQ18">
        <v>1.8787400000000001</v>
      </c>
      <c r="HR18">
        <v>0</v>
      </c>
      <c r="HS18">
        <v>0</v>
      </c>
      <c r="HT18">
        <v>0</v>
      </c>
      <c r="HU18">
        <v>0</v>
      </c>
      <c r="HV18" t="s">
        <v>416</v>
      </c>
      <c r="HW18" t="s">
        <v>417</v>
      </c>
      <c r="HX18" t="s">
        <v>418</v>
      </c>
      <c r="HY18" t="s">
        <v>418</v>
      </c>
      <c r="HZ18" t="s">
        <v>418</v>
      </c>
      <c r="IA18" t="s">
        <v>418</v>
      </c>
      <c r="IB18">
        <v>0</v>
      </c>
      <c r="IC18">
        <v>100</v>
      </c>
      <c r="ID18">
        <v>100</v>
      </c>
      <c r="IE18">
        <v>0.78900000000000003</v>
      </c>
      <c r="IF18">
        <v>8.2000000000000003E-2</v>
      </c>
      <c r="IG18">
        <v>0.71680952380944518</v>
      </c>
      <c r="IH18">
        <v>0</v>
      </c>
      <c r="II18">
        <v>0</v>
      </c>
      <c r="IJ18">
        <v>0</v>
      </c>
      <c r="IK18">
        <v>8.2000000000000003E-2</v>
      </c>
      <c r="IL18">
        <v>0</v>
      </c>
      <c r="IM18">
        <v>0</v>
      </c>
      <c r="IN18">
        <v>0</v>
      </c>
      <c r="IO18">
        <v>-1</v>
      </c>
      <c r="IP18">
        <v>-1</v>
      </c>
      <c r="IQ18">
        <v>-1</v>
      </c>
      <c r="IR18">
        <v>-1</v>
      </c>
      <c r="IS18">
        <v>1.4</v>
      </c>
      <c r="IT18">
        <v>28.4</v>
      </c>
      <c r="IU18">
        <v>0.87402299999999999</v>
      </c>
      <c r="IV18">
        <v>2.4475099999999999</v>
      </c>
      <c r="IW18">
        <v>1.42578</v>
      </c>
      <c r="IX18">
        <v>2.2656200000000002</v>
      </c>
      <c r="IY18">
        <v>1.5478499999999999</v>
      </c>
      <c r="IZ18">
        <v>2.47559</v>
      </c>
      <c r="JA18">
        <v>35.290199999999999</v>
      </c>
      <c r="JB18">
        <v>15.5943</v>
      </c>
      <c r="JC18">
        <v>18</v>
      </c>
      <c r="JD18">
        <v>630.52099999999996</v>
      </c>
      <c r="JE18">
        <v>410.22300000000001</v>
      </c>
      <c r="JF18">
        <v>22.713200000000001</v>
      </c>
      <c r="JG18">
        <v>24.8568</v>
      </c>
      <c r="JH18">
        <v>30.001000000000001</v>
      </c>
      <c r="JI18">
        <v>24.650700000000001</v>
      </c>
      <c r="JJ18">
        <v>24.592600000000001</v>
      </c>
      <c r="JK18">
        <v>17.5228</v>
      </c>
      <c r="JL18">
        <v>23.8414</v>
      </c>
      <c r="JM18">
        <v>42.730800000000002</v>
      </c>
      <c r="JN18">
        <v>22.704799999999999</v>
      </c>
      <c r="JO18">
        <v>316.98200000000003</v>
      </c>
      <c r="JP18">
        <v>15.233700000000001</v>
      </c>
      <c r="JQ18">
        <v>96.357799999999997</v>
      </c>
      <c r="JR18">
        <v>101.627</v>
      </c>
    </row>
    <row r="19" spans="1:278" x14ac:dyDescent="0.2">
      <c r="A19">
        <v>3</v>
      </c>
      <c r="B19">
        <v>1686771607</v>
      </c>
      <c r="C19">
        <v>207</v>
      </c>
      <c r="D19" t="s">
        <v>424</v>
      </c>
      <c r="E19" t="s">
        <v>425</v>
      </c>
      <c r="F19">
        <v>15</v>
      </c>
      <c r="N19" t="s">
        <v>650</v>
      </c>
      <c r="O19">
        <v>1686771599</v>
      </c>
      <c r="P19">
        <f t="shared" si="0"/>
        <v>3.2050541408373536E-3</v>
      </c>
      <c r="Q19">
        <f t="shared" si="1"/>
        <v>3.2050541408373538</v>
      </c>
      <c r="R19">
        <f t="shared" si="2"/>
        <v>8.9704926946798462</v>
      </c>
      <c r="S19">
        <f t="shared" si="3"/>
        <v>201.4441612903226</v>
      </c>
      <c r="T19">
        <f t="shared" si="4"/>
        <v>139.73045360283854</v>
      </c>
      <c r="U19">
        <f t="shared" si="5"/>
        <v>14.202364780761384</v>
      </c>
      <c r="V19">
        <f t="shared" si="6"/>
        <v>20.475017348269553</v>
      </c>
      <c r="W19">
        <f t="shared" si="7"/>
        <v>0.25691017668467891</v>
      </c>
      <c r="X19">
        <f t="shared" si="8"/>
        <v>2.9571231674606886</v>
      </c>
      <c r="Y19">
        <f t="shared" si="9"/>
        <v>0.24512310182076857</v>
      </c>
      <c r="Z19">
        <f t="shared" si="10"/>
        <v>0.1542158882914752</v>
      </c>
      <c r="AA19">
        <f t="shared" si="11"/>
        <v>241.73429313970195</v>
      </c>
      <c r="AB19">
        <f t="shared" si="12"/>
        <v>25.801300185436695</v>
      </c>
      <c r="AC19">
        <f t="shared" si="13"/>
        <v>24.95553870967742</v>
      </c>
      <c r="AD19">
        <f t="shared" si="14"/>
        <v>3.1712588415068614</v>
      </c>
      <c r="AE19">
        <f t="shared" si="15"/>
        <v>58.230484769132232</v>
      </c>
      <c r="AF19">
        <f t="shared" si="16"/>
        <v>1.875264239119649</v>
      </c>
      <c r="AG19">
        <f t="shared" si="17"/>
        <v>3.2204166710178583</v>
      </c>
      <c r="AH19">
        <f t="shared" si="18"/>
        <v>1.2959946023872124</v>
      </c>
      <c r="AI19">
        <f t="shared" si="19"/>
        <v>-141.34288761092731</v>
      </c>
      <c r="AJ19">
        <f t="shared" si="20"/>
        <v>41.158757878484515</v>
      </c>
      <c r="AK19">
        <f t="shared" si="21"/>
        <v>2.9466113663834079</v>
      </c>
      <c r="AL19">
        <f t="shared" si="22"/>
        <v>144.49677477364258</v>
      </c>
      <c r="AM19">
        <v>0</v>
      </c>
      <c r="AN19">
        <v>0</v>
      </c>
      <c r="AO19">
        <f t="shared" si="23"/>
        <v>1</v>
      </c>
      <c r="AP19">
        <f t="shared" si="24"/>
        <v>0</v>
      </c>
      <c r="AQ19">
        <f t="shared" si="25"/>
        <v>54033.691323562743</v>
      </c>
      <c r="AR19" t="s">
        <v>409</v>
      </c>
      <c r="AS19">
        <v>12523.6</v>
      </c>
      <c r="AT19">
        <v>540.67772043101218</v>
      </c>
      <c r="AU19">
        <v>2781.3</v>
      </c>
      <c r="AV19">
        <f t="shared" si="26"/>
        <v>0.80560251665371874</v>
      </c>
      <c r="AW19">
        <v>-1.3647192545904681</v>
      </c>
      <c r="AX19" t="s">
        <v>426</v>
      </c>
      <c r="AY19">
        <v>12486.4</v>
      </c>
      <c r="AZ19">
        <v>639.69442307692304</v>
      </c>
      <c r="BA19">
        <v>856.78499999999997</v>
      </c>
      <c r="BB19">
        <f t="shared" si="27"/>
        <v>0.25337812511082347</v>
      </c>
      <c r="BC19">
        <v>0.5</v>
      </c>
      <c r="BD19">
        <f t="shared" si="28"/>
        <v>1261.1950650732203</v>
      </c>
      <c r="BE19">
        <f t="shared" si="29"/>
        <v>8.9704926946798462</v>
      </c>
      <c r="BF19">
        <f t="shared" si="30"/>
        <v>159.77962049363779</v>
      </c>
      <c r="BG19">
        <f t="shared" si="31"/>
        <v>8.1947767125700663E-3</v>
      </c>
      <c r="BH19">
        <f t="shared" si="32"/>
        <v>2.2462052907088714</v>
      </c>
      <c r="BI19">
        <f t="shared" si="33"/>
        <v>376.34442323164194</v>
      </c>
      <c r="BJ19" t="s">
        <v>427</v>
      </c>
      <c r="BK19">
        <v>475</v>
      </c>
      <c r="BL19">
        <f t="shared" si="34"/>
        <v>475</v>
      </c>
      <c r="BM19">
        <f t="shared" si="35"/>
        <v>0.44560187211494129</v>
      </c>
      <c r="BN19">
        <f t="shared" si="36"/>
        <v>0.56861997439154743</v>
      </c>
      <c r="BO19">
        <f t="shared" si="37"/>
        <v>0.83445995750769641</v>
      </c>
      <c r="BP19">
        <f t="shared" si="38"/>
        <v>0.6867623460588439</v>
      </c>
      <c r="BQ19">
        <f t="shared" si="39"/>
        <v>0.858919871300309</v>
      </c>
      <c r="BR19">
        <f t="shared" si="40"/>
        <v>0.42222423409107362</v>
      </c>
      <c r="BS19">
        <f t="shared" si="41"/>
        <v>0.57777576590892643</v>
      </c>
      <c r="BT19">
        <v>1068</v>
      </c>
      <c r="BU19">
        <v>300</v>
      </c>
      <c r="BV19">
        <v>300</v>
      </c>
      <c r="BW19">
        <v>300</v>
      </c>
      <c r="BX19">
        <v>12486.4</v>
      </c>
      <c r="BY19">
        <v>812.93</v>
      </c>
      <c r="BZ19">
        <v>-9.0470099999999994E-3</v>
      </c>
      <c r="CA19">
        <v>-4.05</v>
      </c>
      <c r="CB19" t="s">
        <v>412</v>
      </c>
      <c r="CC19" t="s">
        <v>412</v>
      </c>
      <c r="CD19" t="s">
        <v>412</v>
      </c>
      <c r="CE19" t="s">
        <v>412</v>
      </c>
      <c r="CF19" t="s">
        <v>412</v>
      </c>
      <c r="CG19" t="s">
        <v>412</v>
      </c>
      <c r="CH19" t="s">
        <v>412</v>
      </c>
      <c r="CI19" t="s">
        <v>412</v>
      </c>
      <c r="CJ19" t="s">
        <v>412</v>
      </c>
      <c r="CK19" t="s">
        <v>412</v>
      </c>
      <c r="CL19">
        <f t="shared" si="42"/>
        <v>1499.980967741936</v>
      </c>
      <c r="CM19">
        <f t="shared" si="43"/>
        <v>1261.1950650732203</v>
      </c>
      <c r="CN19">
        <f t="shared" si="44"/>
        <v>0.84080737835748498</v>
      </c>
      <c r="CO19">
        <f t="shared" si="45"/>
        <v>0.1611582402299461</v>
      </c>
      <c r="CP19">
        <v>6</v>
      </c>
      <c r="CQ19">
        <v>0.5</v>
      </c>
      <c r="CR19" t="s">
        <v>413</v>
      </c>
      <c r="CS19">
        <v>2</v>
      </c>
      <c r="CT19">
        <v>1686771599</v>
      </c>
      <c r="CU19">
        <v>201.4441612903226</v>
      </c>
      <c r="CV19">
        <v>211.05645161290329</v>
      </c>
      <c r="CW19">
        <v>18.449851612903231</v>
      </c>
      <c r="CX19">
        <v>15.305187096774191</v>
      </c>
      <c r="CY19">
        <v>200.60716129032261</v>
      </c>
      <c r="CZ19">
        <v>18.36785161290323</v>
      </c>
      <c r="DA19">
        <v>600.23980645161282</v>
      </c>
      <c r="DB19">
        <v>101.54122580645161</v>
      </c>
      <c r="DC19">
        <v>9.9929822580645158E-2</v>
      </c>
      <c r="DD19">
        <v>25.213709677419359</v>
      </c>
      <c r="DE19">
        <v>24.95553870967742</v>
      </c>
      <c r="DF19">
        <v>999.90000000000032</v>
      </c>
      <c r="DG19">
        <v>0</v>
      </c>
      <c r="DH19">
        <v>0</v>
      </c>
      <c r="DI19">
        <v>10003.850967741941</v>
      </c>
      <c r="DJ19">
        <v>0</v>
      </c>
      <c r="DK19">
        <v>1300.222903225806</v>
      </c>
      <c r="DL19">
        <v>-9.6602067741935489</v>
      </c>
      <c r="DM19">
        <v>205.1816774193548</v>
      </c>
      <c r="DN19">
        <v>214.33690322580651</v>
      </c>
      <c r="DO19">
        <v>3.144668387096774</v>
      </c>
      <c r="DP19">
        <v>211.05645161290329</v>
      </c>
      <c r="DQ19">
        <v>15.305187096774191</v>
      </c>
      <c r="DR19">
        <v>1.873421935483871</v>
      </c>
      <c r="DS19">
        <v>1.554108387096774</v>
      </c>
      <c r="DT19">
        <v>16.413232258064522</v>
      </c>
      <c r="DU19">
        <v>13.51114838709678</v>
      </c>
      <c r="DV19">
        <v>1499.980967741936</v>
      </c>
      <c r="DW19">
        <v>0.97299696774193511</v>
      </c>
      <c r="DX19">
        <v>2.70029129032258E-2</v>
      </c>
      <c r="DY19">
        <v>0</v>
      </c>
      <c r="DZ19">
        <v>639.80680645161306</v>
      </c>
      <c r="EA19">
        <v>4.9993100000000013</v>
      </c>
      <c r="EB19">
        <v>15177.970967741931</v>
      </c>
      <c r="EC19">
        <v>13259.061290322579</v>
      </c>
      <c r="ED19">
        <v>39.652967741935477</v>
      </c>
      <c r="EE19">
        <v>41.247677419354822</v>
      </c>
      <c r="EF19">
        <v>40.019903225806452</v>
      </c>
      <c r="EG19">
        <v>40.925096774193527</v>
      </c>
      <c r="EH19">
        <v>41.027967741935477</v>
      </c>
      <c r="EI19">
        <v>1454.612580645161</v>
      </c>
      <c r="EJ19">
        <v>40.368387096774171</v>
      </c>
      <c r="EK19">
        <v>0</v>
      </c>
      <c r="EL19">
        <v>105.2000000476837</v>
      </c>
      <c r="EM19">
        <v>0</v>
      </c>
      <c r="EN19">
        <v>639.69442307692304</v>
      </c>
      <c r="EO19">
        <v>-10.62068377594734</v>
      </c>
      <c r="EP19">
        <v>-6004.0581222895826</v>
      </c>
      <c r="EQ19">
        <v>15111.68076923077</v>
      </c>
      <c r="ER19">
        <v>15</v>
      </c>
      <c r="ES19">
        <v>1686771631</v>
      </c>
      <c r="ET19" t="s">
        <v>428</v>
      </c>
      <c r="EU19">
        <v>1686771631</v>
      </c>
      <c r="EV19">
        <v>1686769795.5</v>
      </c>
      <c r="EW19">
        <v>3</v>
      </c>
      <c r="EX19">
        <v>4.8000000000000001E-2</v>
      </c>
      <c r="EY19">
        <v>-1.4E-2</v>
      </c>
      <c r="EZ19">
        <v>0.83699999999999997</v>
      </c>
      <c r="FA19">
        <v>8.2000000000000003E-2</v>
      </c>
      <c r="FB19">
        <v>211</v>
      </c>
      <c r="FC19">
        <v>15</v>
      </c>
      <c r="FD19">
        <v>0.35</v>
      </c>
      <c r="FE19">
        <v>0.11</v>
      </c>
      <c r="FF19">
        <v>-9.6084822499999998</v>
      </c>
      <c r="FG19">
        <v>-1.428066979362085</v>
      </c>
      <c r="FH19">
        <v>0.14920997650102849</v>
      </c>
      <c r="FI19">
        <v>1</v>
      </c>
      <c r="FJ19">
        <v>201.4128</v>
      </c>
      <c r="FK19">
        <v>-4.9629543937706604</v>
      </c>
      <c r="FL19">
        <v>0.36174423745698098</v>
      </c>
      <c r="FM19">
        <v>1</v>
      </c>
      <c r="FN19">
        <v>3.1512072500000001</v>
      </c>
      <c r="FO19">
        <v>-0.18731966228894201</v>
      </c>
      <c r="FP19">
        <v>2.0054016803062159E-2</v>
      </c>
      <c r="FQ19">
        <v>1</v>
      </c>
      <c r="FR19">
        <v>18.450796666666669</v>
      </c>
      <c r="FS19">
        <v>-0.3358531701891852</v>
      </c>
      <c r="FT19">
        <v>2.537402192969989E-2</v>
      </c>
      <c r="FU19">
        <v>1</v>
      </c>
      <c r="FV19">
        <v>4</v>
      </c>
      <c r="FW19">
        <v>4</v>
      </c>
      <c r="FX19" t="s">
        <v>415</v>
      </c>
      <c r="FY19">
        <v>3.18038</v>
      </c>
      <c r="FZ19">
        <v>2.7963100000000001</v>
      </c>
      <c r="GA19">
        <v>5.7545199999999998E-2</v>
      </c>
      <c r="GB19">
        <v>6.0577699999999998E-2</v>
      </c>
      <c r="GC19">
        <v>0.101169</v>
      </c>
      <c r="GD19">
        <v>8.9093800000000001E-2</v>
      </c>
      <c r="GE19">
        <v>29799.7</v>
      </c>
      <c r="GF19">
        <v>23474.3</v>
      </c>
      <c r="GG19">
        <v>29540</v>
      </c>
      <c r="GH19">
        <v>24469.200000000001</v>
      </c>
      <c r="GI19">
        <v>33812.800000000003</v>
      </c>
      <c r="GJ19">
        <v>32548.9</v>
      </c>
      <c r="GK19">
        <v>40803</v>
      </c>
      <c r="GL19">
        <v>39944.1</v>
      </c>
      <c r="GM19">
        <v>2.2066499999999998</v>
      </c>
      <c r="GN19">
        <v>1.8805700000000001</v>
      </c>
      <c r="GO19">
        <v>4.1998899999999999E-2</v>
      </c>
      <c r="GP19">
        <v>0</v>
      </c>
      <c r="GQ19">
        <v>24.317</v>
      </c>
      <c r="GR19">
        <v>999.9</v>
      </c>
      <c r="GS19">
        <v>37.9</v>
      </c>
      <c r="GT19">
        <v>33.299999999999997</v>
      </c>
      <c r="GU19">
        <v>19.177299999999999</v>
      </c>
      <c r="GV19">
        <v>62.06</v>
      </c>
      <c r="GW19">
        <v>32.243600000000001</v>
      </c>
      <c r="GX19">
        <v>1</v>
      </c>
      <c r="GY19">
        <v>-0.18356500000000001</v>
      </c>
      <c r="GZ19">
        <v>0.49763299999999999</v>
      </c>
      <c r="HA19">
        <v>20.266100000000002</v>
      </c>
      <c r="HB19">
        <v>5.2222299999999997</v>
      </c>
      <c r="HC19">
        <v>11.902100000000001</v>
      </c>
      <c r="HD19">
        <v>4.9631999999999996</v>
      </c>
      <c r="HE19">
        <v>3.2910300000000001</v>
      </c>
      <c r="HF19">
        <v>9999</v>
      </c>
      <c r="HG19">
        <v>9999</v>
      </c>
      <c r="HH19">
        <v>9999</v>
      </c>
      <c r="HI19">
        <v>999.9</v>
      </c>
      <c r="HJ19">
        <v>4.9702500000000001</v>
      </c>
      <c r="HK19">
        <v>1.8751500000000001</v>
      </c>
      <c r="HL19">
        <v>1.8739300000000001</v>
      </c>
      <c r="HM19">
        <v>1.87303</v>
      </c>
      <c r="HN19">
        <v>1.8745400000000001</v>
      </c>
      <c r="HO19">
        <v>1.86954</v>
      </c>
      <c r="HP19">
        <v>1.8737299999999999</v>
      </c>
      <c r="HQ19">
        <v>1.87876</v>
      </c>
      <c r="HR19">
        <v>0</v>
      </c>
      <c r="HS19">
        <v>0</v>
      </c>
      <c r="HT19">
        <v>0</v>
      </c>
      <c r="HU19">
        <v>0</v>
      </c>
      <c r="HV19" t="s">
        <v>416</v>
      </c>
      <c r="HW19" t="s">
        <v>417</v>
      </c>
      <c r="HX19" t="s">
        <v>418</v>
      </c>
      <c r="HY19" t="s">
        <v>418</v>
      </c>
      <c r="HZ19" t="s">
        <v>418</v>
      </c>
      <c r="IA19" t="s">
        <v>418</v>
      </c>
      <c r="IB19">
        <v>0</v>
      </c>
      <c r="IC19">
        <v>100</v>
      </c>
      <c r="ID19">
        <v>100</v>
      </c>
      <c r="IE19">
        <v>0.83699999999999997</v>
      </c>
      <c r="IF19">
        <v>8.2000000000000003E-2</v>
      </c>
      <c r="IG19">
        <v>0.78904761904766474</v>
      </c>
      <c r="IH19">
        <v>0</v>
      </c>
      <c r="II19">
        <v>0</v>
      </c>
      <c r="IJ19">
        <v>0</v>
      </c>
      <c r="IK19">
        <v>8.2000000000000003E-2</v>
      </c>
      <c r="IL19">
        <v>0</v>
      </c>
      <c r="IM19">
        <v>0</v>
      </c>
      <c r="IN19">
        <v>0</v>
      </c>
      <c r="IO19">
        <v>-1</v>
      </c>
      <c r="IP19">
        <v>-1</v>
      </c>
      <c r="IQ19">
        <v>-1</v>
      </c>
      <c r="IR19">
        <v>-1</v>
      </c>
      <c r="IS19">
        <v>1.4</v>
      </c>
      <c r="IT19">
        <v>30.2</v>
      </c>
      <c r="IU19">
        <v>0.63476600000000005</v>
      </c>
      <c r="IV19">
        <v>2.4658199999999999</v>
      </c>
      <c r="IW19">
        <v>1.42578</v>
      </c>
      <c r="IX19">
        <v>2.2644000000000002</v>
      </c>
      <c r="IY19">
        <v>1.5478499999999999</v>
      </c>
      <c r="IZ19">
        <v>2.35229</v>
      </c>
      <c r="JA19">
        <v>35.405900000000003</v>
      </c>
      <c r="JB19">
        <v>15.532999999999999</v>
      </c>
      <c r="JC19">
        <v>18</v>
      </c>
      <c r="JD19">
        <v>630.63099999999997</v>
      </c>
      <c r="JE19">
        <v>410.19099999999997</v>
      </c>
      <c r="JF19">
        <v>23.0488</v>
      </c>
      <c r="JG19">
        <v>25.007300000000001</v>
      </c>
      <c r="JH19">
        <v>30.000499999999999</v>
      </c>
      <c r="JI19">
        <v>24.8156</v>
      </c>
      <c r="JJ19">
        <v>24.755700000000001</v>
      </c>
      <c r="JK19">
        <v>12.724</v>
      </c>
      <c r="JL19">
        <v>26.596499999999999</v>
      </c>
      <c r="JM19">
        <v>45.304900000000004</v>
      </c>
      <c r="JN19">
        <v>23.038699999999999</v>
      </c>
      <c r="JO19">
        <v>210.63</v>
      </c>
      <c r="JP19">
        <v>15.396800000000001</v>
      </c>
      <c r="JQ19">
        <v>96.325100000000006</v>
      </c>
      <c r="JR19">
        <v>101.604</v>
      </c>
    </row>
    <row r="20" spans="1:278" x14ac:dyDescent="0.2">
      <c r="A20">
        <v>4</v>
      </c>
      <c r="B20">
        <v>1686771711</v>
      </c>
      <c r="C20">
        <v>311</v>
      </c>
      <c r="D20" t="s">
        <v>429</v>
      </c>
      <c r="E20" t="s">
        <v>430</v>
      </c>
      <c r="F20">
        <v>15</v>
      </c>
      <c r="N20" t="s">
        <v>650</v>
      </c>
      <c r="O20">
        <v>1686771703</v>
      </c>
      <c r="P20">
        <f t="shared" si="0"/>
        <v>3.1629264752716054E-3</v>
      </c>
      <c r="Q20">
        <f t="shared" si="1"/>
        <v>3.1629264752716053</v>
      </c>
      <c r="R20">
        <f t="shared" si="2"/>
        <v>2.7560640948223383</v>
      </c>
      <c r="S20">
        <f t="shared" si="3"/>
        <v>101.46545161290319</v>
      </c>
      <c r="T20">
        <f t="shared" si="4"/>
        <v>81.709058540282143</v>
      </c>
      <c r="U20">
        <f t="shared" si="5"/>
        <v>8.3053072923569697</v>
      </c>
      <c r="V20">
        <f t="shared" si="6"/>
        <v>10.313443457281917</v>
      </c>
      <c r="W20">
        <f t="shared" si="7"/>
        <v>0.25682259217914044</v>
      </c>
      <c r="X20">
        <f t="shared" si="8"/>
        <v>2.9570214537420556</v>
      </c>
      <c r="Y20">
        <f t="shared" si="9"/>
        <v>0.24504296951426977</v>
      </c>
      <c r="Z20">
        <f t="shared" si="10"/>
        <v>0.15416517769746285</v>
      </c>
      <c r="AA20">
        <f t="shared" si="11"/>
        <v>241.73904374727391</v>
      </c>
      <c r="AB20">
        <f t="shared" si="12"/>
        <v>25.881306135015187</v>
      </c>
      <c r="AC20">
        <f t="shared" si="13"/>
        <v>24.983522580645161</v>
      </c>
      <c r="AD20">
        <f t="shared" si="14"/>
        <v>3.1765553144636378</v>
      </c>
      <c r="AE20">
        <f t="shared" si="15"/>
        <v>58.673104473182377</v>
      </c>
      <c r="AF20">
        <f t="shared" si="16"/>
        <v>1.8973055892193953</v>
      </c>
      <c r="AG20">
        <f t="shared" si="17"/>
        <v>3.2336887680565698</v>
      </c>
      <c r="AH20">
        <f t="shared" si="18"/>
        <v>1.2792497252442425</v>
      </c>
      <c r="AI20">
        <f t="shared" si="19"/>
        <v>-139.48505755947781</v>
      </c>
      <c r="AJ20">
        <f t="shared" si="20"/>
        <v>47.714088925812412</v>
      </c>
      <c r="AK20">
        <f t="shared" si="21"/>
        <v>3.417703493941743</v>
      </c>
      <c r="AL20">
        <f t="shared" si="22"/>
        <v>153.38577860755024</v>
      </c>
      <c r="AM20">
        <v>0</v>
      </c>
      <c r="AN20">
        <v>0</v>
      </c>
      <c r="AO20">
        <f t="shared" si="23"/>
        <v>1</v>
      </c>
      <c r="AP20">
        <f t="shared" si="24"/>
        <v>0</v>
      </c>
      <c r="AQ20">
        <f t="shared" si="25"/>
        <v>54018.259530479838</v>
      </c>
      <c r="AR20" t="s">
        <v>409</v>
      </c>
      <c r="AS20">
        <v>12523.6</v>
      </c>
      <c r="AT20">
        <v>540.67772043101218</v>
      </c>
      <c r="AU20">
        <v>2781.3</v>
      </c>
      <c r="AV20">
        <f t="shared" si="26"/>
        <v>0.80560251665371874</v>
      </c>
      <c r="AW20">
        <v>-1.3647192545904681</v>
      </c>
      <c r="AX20" t="s">
        <v>431</v>
      </c>
      <c r="AY20">
        <v>12489.1</v>
      </c>
      <c r="AZ20">
        <v>635.48926923076931</v>
      </c>
      <c r="BA20">
        <v>806.90200000000004</v>
      </c>
      <c r="BB20">
        <f t="shared" si="27"/>
        <v>0.21243314649019429</v>
      </c>
      <c r="BC20">
        <v>0.5</v>
      </c>
      <c r="BD20">
        <f t="shared" si="28"/>
        <v>1261.2222000361944</v>
      </c>
      <c r="BE20">
        <f t="shared" si="29"/>
        <v>2.7560640948223383</v>
      </c>
      <c r="BF20">
        <f t="shared" si="30"/>
        <v>133.96270018848702</v>
      </c>
      <c r="BG20">
        <f t="shared" si="31"/>
        <v>3.2672937007408756E-3</v>
      </c>
      <c r="BH20">
        <f t="shared" si="32"/>
        <v>2.4468869825579809</v>
      </c>
      <c r="BI20">
        <f t="shared" si="33"/>
        <v>366.39506611104855</v>
      </c>
      <c r="BJ20" t="s">
        <v>432</v>
      </c>
      <c r="BK20">
        <v>478.54</v>
      </c>
      <c r="BL20">
        <f t="shared" si="34"/>
        <v>478.54</v>
      </c>
      <c r="BM20">
        <f t="shared" si="35"/>
        <v>0.40694161124894968</v>
      </c>
      <c r="BN20">
        <f t="shared" si="36"/>
        <v>0.52202365306957177</v>
      </c>
      <c r="BO20">
        <f t="shared" si="37"/>
        <v>0.85740502701106491</v>
      </c>
      <c r="BP20">
        <f t="shared" si="38"/>
        <v>0.64386588273145007</v>
      </c>
      <c r="BQ20">
        <f t="shared" si="39"/>
        <v>0.88118288298900627</v>
      </c>
      <c r="BR20">
        <f t="shared" si="40"/>
        <v>0.39309743064945141</v>
      </c>
      <c r="BS20">
        <f t="shared" si="41"/>
        <v>0.60690256935054854</v>
      </c>
      <c r="BT20">
        <v>1070</v>
      </c>
      <c r="BU20">
        <v>300</v>
      </c>
      <c r="BV20">
        <v>300</v>
      </c>
      <c r="BW20">
        <v>300</v>
      </c>
      <c r="BX20">
        <v>12489.1</v>
      </c>
      <c r="BY20">
        <v>774.23</v>
      </c>
      <c r="BZ20">
        <v>-9.0472299999999999E-3</v>
      </c>
      <c r="CA20">
        <v>-1.77</v>
      </c>
      <c r="CB20" t="s">
        <v>412</v>
      </c>
      <c r="CC20" t="s">
        <v>412</v>
      </c>
      <c r="CD20" t="s">
        <v>412</v>
      </c>
      <c r="CE20" t="s">
        <v>412</v>
      </c>
      <c r="CF20" t="s">
        <v>412</v>
      </c>
      <c r="CG20" t="s">
        <v>412</v>
      </c>
      <c r="CH20" t="s">
        <v>412</v>
      </c>
      <c r="CI20" t="s">
        <v>412</v>
      </c>
      <c r="CJ20" t="s">
        <v>412</v>
      </c>
      <c r="CK20" t="s">
        <v>412</v>
      </c>
      <c r="CL20">
        <f t="shared" si="42"/>
        <v>1500.013548387097</v>
      </c>
      <c r="CM20">
        <f t="shared" si="43"/>
        <v>1261.2222000361944</v>
      </c>
      <c r="CN20">
        <f t="shared" si="44"/>
        <v>0.8408072056364656</v>
      </c>
      <c r="CO20">
        <f t="shared" si="45"/>
        <v>0.16115790687837853</v>
      </c>
      <c r="CP20">
        <v>6</v>
      </c>
      <c r="CQ20">
        <v>0.5</v>
      </c>
      <c r="CR20" t="s">
        <v>413</v>
      </c>
      <c r="CS20">
        <v>2</v>
      </c>
      <c r="CT20">
        <v>1686771703</v>
      </c>
      <c r="CU20">
        <v>101.46545161290319</v>
      </c>
      <c r="CV20">
        <v>104.5411290322581</v>
      </c>
      <c r="CW20">
        <v>18.666022580645159</v>
      </c>
      <c r="CX20">
        <v>15.56346129032258</v>
      </c>
      <c r="CY20">
        <v>100.63745161290321</v>
      </c>
      <c r="CZ20">
        <v>18.584022580645161</v>
      </c>
      <c r="DA20">
        <v>600.25641935483884</v>
      </c>
      <c r="DB20">
        <v>101.54477419354841</v>
      </c>
      <c r="DC20">
        <v>0.10010387419354839</v>
      </c>
      <c r="DD20">
        <v>25.28282258064516</v>
      </c>
      <c r="DE20">
        <v>24.983522580645161</v>
      </c>
      <c r="DF20">
        <v>999.90000000000032</v>
      </c>
      <c r="DG20">
        <v>0</v>
      </c>
      <c r="DH20">
        <v>0</v>
      </c>
      <c r="DI20">
        <v>10002.92419354839</v>
      </c>
      <c r="DJ20">
        <v>0</v>
      </c>
      <c r="DK20">
        <v>426.34706451612902</v>
      </c>
      <c r="DL20">
        <v>-3.0664616129032258</v>
      </c>
      <c r="DM20">
        <v>103.40483870967741</v>
      </c>
      <c r="DN20">
        <v>106.194</v>
      </c>
      <c r="DO20">
        <v>3.102557096774194</v>
      </c>
      <c r="DP20">
        <v>104.5411290322581</v>
      </c>
      <c r="DQ20">
        <v>15.56346129032258</v>
      </c>
      <c r="DR20">
        <v>1.895437096774194</v>
      </c>
      <c r="DS20">
        <v>1.580388709677419</v>
      </c>
      <c r="DT20">
        <v>16.596854838709682</v>
      </c>
      <c r="DU20">
        <v>13.768880645161291</v>
      </c>
      <c r="DV20">
        <v>1500.013548387097</v>
      </c>
      <c r="DW20">
        <v>0.9730013225806452</v>
      </c>
      <c r="DX20">
        <v>2.6998470967741928E-2</v>
      </c>
      <c r="DY20">
        <v>0</v>
      </c>
      <c r="DZ20">
        <v>635.54841935483864</v>
      </c>
      <c r="EA20">
        <v>4.9993100000000013</v>
      </c>
      <c r="EB20">
        <v>13475.664516129031</v>
      </c>
      <c r="EC20">
        <v>13259.36129032258</v>
      </c>
      <c r="ED20">
        <v>39.560193548387083</v>
      </c>
      <c r="EE20">
        <v>40.39493548387096</v>
      </c>
      <c r="EF20">
        <v>39.900967741935482</v>
      </c>
      <c r="EG20">
        <v>40.036032258064502</v>
      </c>
      <c r="EH20">
        <v>40.63077419354839</v>
      </c>
      <c r="EI20">
        <v>1454.6535483870971</v>
      </c>
      <c r="EJ20">
        <v>40.3606451612903</v>
      </c>
      <c r="EK20">
        <v>0</v>
      </c>
      <c r="EL20">
        <v>103.5999999046326</v>
      </c>
      <c r="EM20">
        <v>0</v>
      </c>
      <c r="EN20">
        <v>635.48926923076931</v>
      </c>
      <c r="EO20">
        <v>-2.398119658996952</v>
      </c>
      <c r="EP20">
        <v>-425.44957326865369</v>
      </c>
      <c r="EQ20">
        <v>13472.538461538459</v>
      </c>
      <c r="ER20">
        <v>15</v>
      </c>
      <c r="ES20">
        <v>1686771733</v>
      </c>
      <c r="ET20" t="s">
        <v>433</v>
      </c>
      <c r="EU20">
        <v>1686771733</v>
      </c>
      <c r="EV20">
        <v>1686769795.5</v>
      </c>
      <c r="EW20">
        <v>4</v>
      </c>
      <c r="EX20">
        <v>-8.9999999999999993E-3</v>
      </c>
      <c r="EY20">
        <v>-1.4E-2</v>
      </c>
      <c r="EZ20">
        <v>0.82799999999999996</v>
      </c>
      <c r="FA20">
        <v>8.2000000000000003E-2</v>
      </c>
      <c r="FB20">
        <v>104</v>
      </c>
      <c r="FC20">
        <v>15</v>
      </c>
      <c r="FD20">
        <v>0.49</v>
      </c>
      <c r="FE20">
        <v>0.11</v>
      </c>
      <c r="FF20">
        <v>-3.0303515000000001</v>
      </c>
      <c r="FG20">
        <v>-0.84086409005628049</v>
      </c>
      <c r="FH20">
        <v>8.3509691489970214E-2</v>
      </c>
      <c r="FI20">
        <v>1</v>
      </c>
      <c r="FJ20">
        <v>101.49193333333341</v>
      </c>
      <c r="FK20">
        <v>-4.6282358175752183</v>
      </c>
      <c r="FL20">
        <v>0.33461280443056679</v>
      </c>
      <c r="FM20">
        <v>1</v>
      </c>
      <c r="FN20">
        <v>3.1009747499999998</v>
      </c>
      <c r="FO20">
        <v>-3.106345215760049E-2</v>
      </c>
      <c r="FP20">
        <v>1.030033639923961E-2</v>
      </c>
      <c r="FQ20">
        <v>1</v>
      </c>
      <c r="FR20">
        <v>18.667216666666668</v>
      </c>
      <c r="FS20">
        <v>-0.43677063403778582</v>
      </c>
      <c r="FT20">
        <v>3.2941970021370823E-2</v>
      </c>
      <c r="FU20">
        <v>1</v>
      </c>
      <c r="FV20">
        <v>4</v>
      </c>
      <c r="FW20">
        <v>4</v>
      </c>
      <c r="FX20" t="s">
        <v>415</v>
      </c>
      <c r="FY20">
        <v>3.18086</v>
      </c>
      <c r="FZ20">
        <v>2.7969200000000001</v>
      </c>
      <c r="GA20">
        <v>3.0079399999999999E-2</v>
      </c>
      <c r="GB20">
        <v>3.1445099999999997E-2</v>
      </c>
      <c r="GC20">
        <v>0.101969</v>
      </c>
      <c r="GD20">
        <v>9.0074199999999993E-2</v>
      </c>
      <c r="GE20">
        <v>30664.6</v>
      </c>
      <c r="GF20">
        <v>24200.7</v>
      </c>
      <c r="GG20">
        <v>29536.799999999999</v>
      </c>
      <c r="GH20">
        <v>24467.8</v>
      </c>
      <c r="GI20">
        <v>33777.599999999999</v>
      </c>
      <c r="GJ20">
        <v>32510.400000000001</v>
      </c>
      <c r="GK20">
        <v>40799</v>
      </c>
      <c r="GL20">
        <v>39941.800000000003</v>
      </c>
      <c r="GM20">
        <v>2.2056499999999999</v>
      </c>
      <c r="GN20">
        <v>1.881</v>
      </c>
      <c r="GO20">
        <v>5.4419000000000002E-2</v>
      </c>
      <c r="GP20">
        <v>0</v>
      </c>
      <c r="GQ20">
        <v>24.119900000000001</v>
      </c>
      <c r="GR20">
        <v>999.9</v>
      </c>
      <c r="GS20">
        <v>38.4</v>
      </c>
      <c r="GT20">
        <v>33.4</v>
      </c>
      <c r="GU20">
        <v>19.539300000000001</v>
      </c>
      <c r="GV20">
        <v>61.59</v>
      </c>
      <c r="GW20">
        <v>31.1859</v>
      </c>
      <c r="GX20">
        <v>1</v>
      </c>
      <c r="GY20">
        <v>-0.180668</v>
      </c>
      <c r="GZ20">
        <v>0.35900100000000001</v>
      </c>
      <c r="HA20">
        <v>20.265899999999998</v>
      </c>
      <c r="HB20">
        <v>5.2232799999999999</v>
      </c>
      <c r="HC20">
        <v>11.902100000000001</v>
      </c>
      <c r="HD20">
        <v>4.9638</v>
      </c>
      <c r="HE20">
        <v>3.2919999999999998</v>
      </c>
      <c r="HF20">
        <v>9999</v>
      </c>
      <c r="HG20">
        <v>9999</v>
      </c>
      <c r="HH20">
        <v>9999</v>
      </c>
      <c r="HI20">
        <v>999.9</v>
      </c>
      <c r="HJ20">
        <v>4.9702599999999997</v>
      </c>
      <c r="HK20">
        <v>1.8751500000000001</v>
      </c>
      <c r="HL20">
        <v>1.8739399999999999</v>
      </c>
      <c r="HM20">
        <v>1.8730599999999999</v>
      </c>
      <c r="HN20">
        <v>1.8745499999999999</v>
      </c>
      <c r="HO20">
        <v>1.8695600000000001</v>
      </c>
      <c r="HP20">
        <v>1.8737699999999999</v>
      </c>
      <c r="HQ20">
        <v>1.8787799999999999</v>
      </c>
      <c r="HR20">
        <v>0</v>
      </c>
      <c r="HS20">
        <v>0</v>
      </c>
      <c r="HT20">
        <v>0</v>
      </c>
      <c r="HU20">
        <v>0</v>
      </c>
      <c r="HV20" t="s">
        <v>416</v>
      </c>
      <c r="HW20" t="s">
        <v>417</v>
      </c>
      <c r="HX20" t="s">
        <v>418</v>
      </c>
      <c r="HY20" t="s">
        <v>418</v>
      </c>
      <c r="HZ20" t="s">
        <v>418</v>
      </c>
      <c r="IA20" t="s">
        <v>418</v>
      </c>
      <c r="IB20">
        <v>0</v>
      </c>
      <c r="IC20">
        <v>100</v>
      </c>
      <c r="ID20">
        <v>100</v>
      </c>
      <c r="IE20">
        <v>0.82799999999999996</v>
      </c>
      <c r="IF20">
        <v>8.2000000000000003E-2</v>
      </c>
      <c r="IG20">
        <v>0.8372500000000116</v>
      </c>
      <c r="IH20">
        <v>0</v>
      </c>
      <c r="II20">
        <v>0</v>
      </c>
      <c r="IJ20">
        <v>0</v>
      </c>
      <c r="IK20">
        <v>8.2000000000000003E-2</v>
      </c>
      <c r="IL20">
        <v>0</v>
      </c>
      <c r="IM20">
        <v>0</v>
      </c>
      <c r="IN20">
        <v>0</v>
      </c>
      <c r="IO20">
        <v>-1</v>
      </c>
      <c r="IP20">
        <v>-1</v>
      </c>
      <c r="IQ20">
        <v>-1</v>
      </c>
      <c r="IR20">
        <v>-1</v>
      </c>
      <c r="IS20">
        <v>1.3</v>
      </c>
      <c r="IT20">
        <v>31.9</v>
      </c>
      <c r="IU20">
        <v>0.38574199999999997</v>
      </c>
      <c r="IV20">
        <v>2.48291</v>
      </c>
      <c r="IW20">
        <v>1.42578</v>
      </c>
      <c r="IX20">
        <v>2.2656200000000002</v>
      </c>
      <c r="IY20">
        <v>1.5478499999999999</v>
      </c>
      <c r="IZ20">
        <v>2.4536099999999998</v>
      </c>
      <c r="JA20">
        <v>35.452300000000001</v>
      </c>
      <c r="JB20">
        <v>15.497999999999999</v>
      </c>
      <c r="JC20">
        <v>18</v>
      </c>
      <c r="JD20">
        <v>630.78200000000004</v>
      </c>
      <c r="JE20">
        <v>410.98700000000002</v>
      </c>
      <c r="JF20">
        <v>22.570699999999999</v>
      </c>
      <c r="JG20">
        <v>25.0565</v>
      </c>
      <c r="JH20">
        <v>29.999600000000001</v>
      </c>
      <c r="JI20">
        <v>24.8947</v>
      </c>
      <c r="JJ20">
        <v>24.831399999999999</v>
      </c>
      <c r="JK20">
        <v>7.7437800000000001</v>
      </c>
      <c r="JL20">
        <v>26.643999999999998</v>
      </c>
      <c r="JM20">
        <v>47.789700000000003</v>
      </c>
      <c r="JN20">
        <v>22.527799999999999</v>
      </c>
      <c r="JO20">
        <v>104.04600000000001</v>
      </c>
      <c r="JP20">
        <v>15.515000000000001</v>
      </c>
      <c r="JQ20">
        <v>96.315299999999993</v>
      </c>
      <c r="JR20">
        <v>101.598</v>
      </c>
    </row>
    <row r="21" spans="1:278" x14ac:dyDescent="0.2">
      <c r="A21">
        <v>5</v>
      </c>
      <c r="B21">
        <v>1686771809</v>
      </c>
      <c r="C21">
        <v>409</v>
      </c>
      <c r="D21" t="s">
        <v>434</v>
      </c>
      <c r="E21" t="s">
        <v>435</v>
      </c>
      <c r="F21">
        <v>15</v>
      </c>
      <c r="N21" t="s">
        <v>650</v>
      </c>
      <c r="O21">
        <v>1686771801</v>
      </c>
      <c r="P21">
        <f t="shared" si="0"/>
        <v>3.2029577081703186E-3</v>
      </c>
      <c r="Q21">
        <f t="shared" si="1"/>
        <v>3.2029577081703184</v>
      </c>
      <c r="R21">
        <f t="shared" si="2"/>
        <v>-0.12256638517340891</v>
      </c>
      <c r="S21">
        <f t="shared" si="3"/>
        <v>50.946703225806452</v>
      </c>
      <c r="T21">
        <f t="shared" si="4"/>
        <v>50.690832877798272</v>
      </c>
      <c r="U21">
        <f t="shared" si="5"/>
        <v>5.1525868586300723</v>
      </c>
      <c r="V21">
        <f t="shared" si="6"/>
        <v>5.1785953914911982</v>
      </c>
      <c r="W21">
        <f t="shared" si="7"/>
        <v>0.26196813197747099</v>
      </c>
      <c r="X21">
        <f t="shared" si="8"/>
        <v>2.9554128447470784</v>
      </c>
      <c r="Y21">
        <f t="shared" si="9"/>
        <v>0.24971752478624001</v>
      </c>
      <c r="Z21">
        <f t="shared" si="10"/>
        <v>0.15712637275400379</v>
      </c>
      <c r="AA21">
        <f t="shared" si="11"/>
        <v>241.73399070132032</v>
      </c>
      <c r="AB21">
        <f t="shared" si="12"/>
        <v>25.68412646357913</v>
      </c>
      <c r="AC21">
        <f t="shared" si="13"/>
        <v>24.876106451612909</v>
      </c>
      <c r="AD21">
        <f t="shared" si="14"/>
        <v>3.1562668157204894</v>
      </c>
      <c r="AE21">
        <f t="shared" si="15"/>
        <v>58.940659980813983</v>
      </c>
      <c r="AF21">
        <f t="shared" si="16"/>
        <v>1.8848349410134546</v>
      </c>
      <c r="AG21">
        <f t="shared" si="17"/>
        <v>3.1978517743557591</v>
      </c>
      <c r="AH21">
        <f t="shared" si="18"/>
        <v>1.2714318747070348</v>
      </c>
      <c r="AI21">
        <f t="shared" si="19"/>
        <v>-141.25043493031106</v>
      </c>
      <c r="AJ21">
        <f t="shared" si="20"/>
        <v>34.977533493433356</v>
      </c>
      <c r="AK21">
        <f t="shared" si="21"/>
        <v>2.5030487126478587</v>
      </c>
      <c r="AL21">
        <f t="shared" si="22"/>
        <v>137.96413797709047</v>
      </c>
      <c r="AM21">
        <v>0</v>
      </c>
      <c r="AN21">
        <v>0</v>
      </c>
      <c r="AO21">
        <f t="shared" si="23"/>
        <v>1</v>
      </c>
      <c r="AP21">
        <f t="shared" si="24"/>
        <v>0</v>
      </c>
      <c r="AQ21">
        <f t="shared" si="25"/>
        <v>54004.934056508231</v>
      </c>
      <c r="AR21" t="s">
        <v>409</v>
      </c>
      <c r="AS21">
        <v>12523.6</v>
      </c>
      <c r="AT21">
        <v>540.67772043101218</v>
      </c>
      <c r="AU21">
        <v>2781.3</v>
      </c>
      <c r="AV21">
        <f t="shared" si="26"/>
        <v>0.80560251665371874</v>
      </c>
      <c r="AW21">
        <v>-1.3647192545904681</v>
      </c>
      <c r="AX21" t="s">
        <v>436</v>
      </c>
      <c r="AY21">
        <v>12497.5</v>
      </c>
      <c r="AZ21">
        <v>641.19515999999999</v>
      </c>
      <c r="BA21">
        <v>788.35900000000004</v>
      </c>
      <c r="BB21">
        <f t="shared" si="27"/>
        <v>0.1866710978120375</v>
      </c>
      <c r="BC21">
        <v>0.5</v>
      </c>
      <c r="BD21">
        <f t="shared" si="28"/>
        <v>1261.1980841674904</v>
      </c>
      <c r="BE21">
        <f t="shared" si="29"/>
        <v>-0.12256638517340891</v>
      </c>
      <c r="BF21">
        <f t="shared" si="30"/>
        <v>117.71461546499195</v>
      </c>
      <c r="BG21">
        <f t="shared" si="31"/>
        <v>9.8489910903805183E-4</v>
      </c>
      <c r="BH21">
        <f t="shared" si="32"/>
        <v>2.5279612460820515</v>
      </c>
      <c r="BI21">
        <f t="shared" si="33"/>
        <v>362.52319764378029</v>
      </c>
      <c r="BJ21" t="s">
        <v>437</v>
      </c>
      <c r="BK21">
        <v>478.49</v>
      </c>
      <c r="BL21">
        <f t="shared" si="34"/>
        <v>478.49</v>
      </c>
      <c r="BM21">
        <f t="shared" si="35"/>
        <v>0.39305570178053406</v>
      </c>
      <c r="BN21">
        <f t="shared" si="36"/>
        <v>0.47492275768147196</v>
      </c>
      <c r="BO21">
        <f t="shared" si="37"/>
        <v>0.86543874657483677</v>
      </c>
      <c r="BP21">
        <f t="shared" si="38"/>
        <v>0.59416618105370289</v>
      </c>
      <c r="BQ21">
        <f t="shared" si="39"/>
        <v>0.88945870893659396</v>
      </c>
      <c r="BR21">
        <f t="shared" si="40"/>
        <v>0.35440970939800531</v>
      </c>
      <c r="BS21">
        <f t="shared" si="41"/>
        <v>0.64559029060199469</v>
      </c>
      <c r="BT21">
        <v>1072</v>
      </c>
      <c r="BU21">
        <v>300</v>
      </c>
      <c r="BV21">
        <v>300</v>
      </c>
      <c r="BW21">
        <v>300</v>
      </c>
      <c r="BX21">
        <v>12497.5</v>
      </c>
      <c r="BY21">
        <v>762.37</v>
      </c>
      <c r="BZ21">
        <v>-9.0541800000000002E-3</v>
      </c>
      <c r="CA21">
        <v>-0.89</v>
      </c>
      <c r="CB21" t="s">
        <v>412</v>
      </c>
      <c r="CC21" t="s">
        <v>412</v>
      </c>
      <c r="CD21" t="s">
        <v>412</v>
      </c>
      <c r="CE21" t="s">
        <v>412</v>
      </c>
      <c r="CF21" t="s">
        <v>412</v>
      </c>
      <c r="CG21" t="s">
        <v>412</v>
      </c>
      <c r="CH21" t="s">
        <v>412</v>
      </c>
      <c r="CI21" t="s">
        <v>412</v>
      </c>
      <c r="CJ21" t="s">
        <v>412</v>
      </c>
      <c r="CK21" t="s">
        <v>412</v>
      </c>
      <c r="CL21">
        <f t="shared" si="42"/>
        <v>1499.985161290323</v>
      </c>
      <c r="CM21">
        <f t="shared" si="43"/>
        <v>1261.1980841674904</v>
      </c>
      <c r="CN21">
        <f t="shared" si="44"/>
        <v>0.84080704043937193</v>
      </c>
      <c r="CO21">
        <f t="shared" si="45"/>
        <v>0.16115758804798774</v>
      </c>
      <c r="CP21">
        <v>6</v>
      </c>
      <c r="CQ21">
        <v>0.5</v>
      </c>
      <c r="CR21" t="s">
        <v>413</v>
      </c>
      <c r="CS21">
        <v>2</v>
      </c>
      <c r="CT21">
        <v>1686771801</v>
      </c>
      <c r="CU21">
        <v>50.946703225806452</v>
      </c>
      <c r="CV21">
        <v>50.987299999999998</v>
      </c>
      <c r="CW21">
        <v>18.54289032258065</v>
      </c>
      <c r="CX21">
        <v>15.40063870967742</v>
      </c>
      <c r="CY21">
        <v>50.092703225806453</v>
      </c>
      <c r="CZ21">
        <v>18.460890322580649</v>
      </c>
      <c r="DA21">
        <v>600.25090322580638</v>
      </c>
      <c r="DB21">
        <v>101.547129032258</v>
      </c>
      <c r="DC21">
        <v>0.10018205161290319</v>
      </c>
      <c r="DD21">
        <v>25.095632258064519</v>
      </c>
      <c r="DE21">
        <v>24.876106451612909</v>
      </c>
      <c r="DF21">
        <v>999.90000000000032</v>
      </c>
      <c r="DG21">
        <v>0</v>
      </c>
      <c r="DH21">
        <v>0</v>
      </c>
      <c r="DI21">
        <v>9993.5670967741917</v>
      </c>
      <c r="DJ21">
        <v>0</v>
      </c>
      <c r="DK21">
        <v>356.39970967741942</v>
      </c>
      <c r="DL21">
        <v>-6.6247137696774192E-2</v>
      </c>
      <c r="DM21">
        <v>51.883119354838712</v>
      </c>
      <c r="DN21">
        <v>51.784825806451607</v>
      </c>
      <c r="DO21">
        <v>3.1422554838709682</v>
      </c>
      <c r="DP21">
        <v>50.987299999999998</v>
      </c>
      <c r="DQ21">
        <v>15.40063870967742</v>
      </c>
      <c r="DR21">
        <v>1.882978387096774</v>
      </c>
      <c r="DS21">
        <v>1.5638925806451609</v>
      </c>
      <c r="DT21">
        <v>16.493125806451609</v>
      </c>
      <c r="DU21">
        <v>13.60744516129032</v>
      </c>
      <c r="DV21">
        <v>1499.985161290323</v>
      </c>
      <c r="DW21">
        <v>0.97300680645161342</v>
      </c>
      <c r="DX21">
        <v>2.6992877419354841E-2</v>
      </c>
      <c r="DY21">
        <v>0</v>
      </c>
      <c r="DZ21">
        <v>641.18096774193555</v>
      </c>
      <c r="EA21">
        <v>4.9993100000000013</v>
      </c>
      <c r="EB21">
        <v>13282.235483870971</v>
      </c>
      <c r="EC21">
        <v>13259.14516129032</v>
      </c>
      <c r="ED21">
        <v>37.673129032258053</v>
      </c>
      <c r="EE21">
        <v>38.562258064516122</v>
      </c>
      <c r="EF21">
        <v>38.201387096774191</v>
      </c>
      <c r="EG21">
        <v>37.618806451612897</v>
      </c>
      <c r="EH21">
        <v>38.882870967741923</v>
      </c>
      <c r="EI21">
        <v>1454.633870967742</v>
      </c>
      <c r="EJ21">
        <v>40.351612903225792</v>
      </c>
      <c r="EK21">
        <v>0</v>
      </c>
      <c r="EL21">
        <v>97.299999952316284</v>
      </c>
      <c r="EM21">
        <v>0</v>
      </c>
      <c r="EN21">
        <v>641.19515999999999</v>
      </c>
      <c r="EO21">
        <v>4.3797692587313337</v>
      </c>
      <c r="EP21">
        <v>-67.253845856290368</v>
      </c>
      <c r="EQ21">
        <v>13281.404</v>
      </c>
      <c r="ER21">
        <v>15</v>
      </c>
      <c r="ES21">
        <v>1686771832</v>
      </c>
      <c r="ET21" t="s">
        <v>438</v>
      </c>
      <c r="EU21">
        <v>1686771832</v>
      </c>
      <c r="EV21">
        <v>1686769795.5</v>
      </c>
      <c r="EW21">
        <v>5</v>
      </c>
      <c r="EX21">
        <v>2.5999999999999999E-2</v>
      </c>
      <c r="EY21">
        <v>-1.4E-2</v>
      </c>
      <c r="EZ21">
        <v>0.85399999999999998</v>
      </c>
      <c r="FA21">
        <v>8.2000000000000003E-2</v>
      </c>
      <c r="FB21">
        <v>51</v>
      </c>
      <c r="FC21">
        <v>15</v>
      </c>
      <c r="FD21">
        <v>0.32</v>
      </c>
      <c r="FE21">
        <v>0.11</v>
      </c>
      <c r="FF21">
        <v>-5.792636069756097E-2</v>
      </c>
      <c r="FG21">
        <v>-0.43014682243484309</v>
      </c>
      <c r="FH21">
        <v>5.5059986967805813E-2</v>
      </c>
      <c r="FI21">
        <v>1</v>
      </c>
      <c r="FJ21">
        <v>50.921045161290323</v>
      </c>
      <c r="FK21">
        <v>-2.8901177419356281</v>
      </c>
      <c r="FL21">
        <v>0.21844600106161899</v>
      </c>
      <c r="FM21">
        <v>1</v>
      </c>
      <c r="FN21">
        <v>3.142864634146342</v>
      </c>
      <c r="FO21">
        <v>8.9916376306632597E-4</v>
      </c>
      <c r="FP21">
        <v>1.2280313433983781E-2</v>
      </c>
      <c r="FQ21">
        <v>1</v>
      </c>
      <c r="FR21">
        <v>18.54289032258065</v>
      </c>
      <c r="FS21">
        <v>-0.76817903225813089</v>
      </c>
      <c r="FT21">
        <v>5.7305684877250761E-2</v>
      </c>
      <c r="FU21">
        <v>1</v>
      </c>
      <c r="FV21">
        <v>4</v>
      </c>
      <c r="FW21">
        <v>4</v>
      </c>
      <c r="FX21" t="s">
        <v>415</v>
      </c>
      <c r="FY21">
        <v>3.1809400000000001</v>
      </c>
      <c r="FZ21">
        <v>2.7972199999999998</v>
      </c>
      <c r="GA21">
        <v>1.51004E-2</v>
      </c>
      <c r="GB21">
        <v>1.54752E-2</v>
      </c>
      <c r="GC21">
        <v>0.101262</v>
      </c>
      <c r="GD21">
        <v>8.9202900000000002E-2</v>
      </c>
      <c r="GE21">
        <v>31138.400000000001</v>
      </c>
      <c r="GF21">
        <v>24601.200000000001</v>
      </c>
      <c r="GG21">
        <v>29536.7</v>
      </c>
      <c r="GH21">
        <v>24469</v>
      </c>
      <c r="GI21">
        <v>33804.300000000003</v>
      </c>
      <c r="GJ21">
        <v>32543.1</v>
      </c>
      <c r="GK21">
        <v>40799.1</v>
      </c>
      <c r="GL21">
        <v>39943.800000000003</v>
      </c>
      <c r="GM21">
        <v>2.2061500000000001</v>
      </c>
      <c r="GN21">
        <v>1.88045</v>
      </c>
      <c r="GO21">
        <v>5.6952200000000001E-2</v>
      </c>
      <c r="GP21">
        <v>0</v>
      </c>
      <c r="GQ21">
        <v>23.9193</v>
      </c>
      <c r="GR21">
        <v>999.9</v>
      </c>
      <c r="GS21">
        <v>39</v>
      </c>
      <c r="GT21">
        <v>33.4</v>
      </c>
      <c r="GU21">
        <v>19.842600000000001</v>
      </c>
      <c r="GV21">
        <v>61.78</v>
      </c>
      <c r="GW21">
        <v>31.414300000000001</v>
      </c>
      <c r="GX21">
        <v>1</v>
      </c>
      <c r="GY21">
        <v>-0.18263499999999999</v>
      </c>
      <c r="GZ21">
        <v>0.15091199999999999</v>
      </c>
      <c r="HA21">
        <v>20.2667</v>
      </c>
      <c r="HB21">
        <v>5.2277699999999996</v>
      </c>
      <c r="HC21">
        <v>11.902100000000001</v>
      </c>
      <c r="HD21">
        <v>4.9638</v>
      </c>
      <c r="HE21">
        <v>3.2919999999999998</v>
      </c>
      <c r="HF21">
        <v>9999</v>
      </c>
      <c r="HG21">
        <v>9999</v>
      </c>
      <c r="HH21">
        <v>9999</v>
      </c>
      <c r="HI21">
        <v>999.9</v>
      </c>
      <c r="HJ21">
        <v>4.9702799999999998</v>
      </c>
      <c r="HK21">
        <v>1.8751500000000001</v>
      </c>
      <c r="HL21">
        <v>1.8739300000000001</v>
      </c>
      <c r="HM21">
        <v>1.8730899999999999</v>
      </c>
      <c r="HN21">
        <v>1.8745400000000001</v>
      </c>
      <c r="HO21">
        <v>1.8695600000000001</v>
      </c>
      <c r="HP21">
        <v>1.8737699999999999</v>
      </c>
      <c r="HQ21">
        <v>1.87879</v>
      </c>
      <c r="HR21">
        <v>0</v>
      </c>
      <c r="HS21">
        <v>0</v>
      </c>
      <c r="HT21">
        <v>0</v>
      </c>
      <c r="HU21">
        <v>0</v>
      </c>
      <c r="HV21" t="s">
        <v>416</v>
      </c>
      <c r="HW21" t="s">
        <v>417</v>
      </c>
      <c r="HX21" t="s">
        <v>418</v>
      </c>
      <c r="HY21" t="s">
        <v>418</v>
      </c>
      <c r="HZ21" t="s">
        <v>418</v>
      </c>
      <c r="IA21" t="s">
        <v>418</v>
      </c>
      <c r="IB21">
        <v>0</v>
      </c>
      <c r="IC21">
        <v>100</v>
      </c>
      <c r="ID21">
        <v>100</v>
      </c>
      <c r="IE21">
        <v>0.85399999999999998</v>
      </c>
      <c r="IF21">
        <v>8.2000000000000003E-2</v>
      </c>
      <c r="IG21">
        <v>0.82835000000002879</v>
      </c>
      <c r="IH21">
        <v>0</v>
      </c>
      <c r="II21">
        <v>0</v>
      </c>
      <c r="IJ21">
        <v>0</v>
      </c>
      <c r="IK21">
        <v>8.2000000000000003E-2</v>
      </c>
      <c r="IL21">
        <v>0</v>
      </c>
      <c r="IM21">
        <v>0</v>
      </c>
      <c r="IN21">
        <v>0</v>
      </c>
      <c r="IO21">
        <v>-1</v>
      </c>
      <c r="IP21">
        <v>-1</v>
      </c>
      <c r="IQ21">
        <v>-1</v>
      </c>
      <c r="IR21">
        <v>-1</v>
      </c>
      <c r="IS21">
        <v>1.3</v>
      </c>
      <c r="IT21">
        <v>33.6</v>
      </c>
      <c r="IU21">
        <v>0.26123000000000002</v>
      </c>
      <c r="IV21">
        <v>2.50366</v>
      </c>
      <c r="IW21">
        <v>1.42578</v>
      </c>
      <c r="IX21">
        <v>2.2644000000000002</v>
      </c>
      <c r="IY21">
        <v>1.5478499999999999</v>
      </c>
      <c r="IZ21">
        <v>2.4572799999999999</v>
      </c>
      <c r="JA21">
        <v>35.429099999999998</v>
      </c>
      <c r="JB21">
        <v>15.462899999999999</v>
      </c>
      <c r="JC21">
        <v>18</v>
      </c>
      <c r="JD21">
        <v>631.19399999999996</v>
      </c>
      <c r="JE21">
        <v>410.71100000000001</v>
      </c>
      <c r="JF21">
        <v>22.7212</v>
      </c>
      <c r="JG21">
        <v>25.022600000000001</v>
      </c>
      <c r="JH21">
        <v>29.999400000000001</v>
      </c>
      <c r="JI21">
        <v>24.898599999999998</v>
      </c>
      <c r="JJ21">
        <v>24.834499999999998</v>
      </c>
      <c r="JK21">
        <v>5.2586000000000004</v>
      </c>
      <c r="JL21">
        <v>28.8673</v>
      </c>
      <c r="JM21">
        <v>50.1402</v>
      </c>
      <c r="JN21">
        <v>22.751300000000001</v>
      </c>
      <c r="JO21">
        <v>50.557899999999997</v>
      </c>
      <c r="JP21">
        <v>15.284800000000001</v>
      </c>
      <c r="JQ21">
        <v>96.315299999999993</v>
      </c>
      <c r="JR21">
        <v>101.60299999999999</v>
      </c>
    </row>
    <row r="22" spans="1:278" x14ac:dyDescent="0.2">
      <c r="A22">
        <v>6</v>
      </c>
      <c r="B22">
        <v>1686771953</v>
      </c>
      <c r="C22">
        <v>553</v>
      </c>
      <c r="D22" t="s">
        <v>439</v>
      </c>
      <c r="E22" t="s">
        <v>440</v>
      </c>
      <c r="F22">
        <v>15</v>
      </c>
      <c r="N22" t="s">
        <v>650</v>
      </c>
      <c r="O22">
        <v>1686771945.25</v>
      </c>
      <c r="P22">
        <f t="shared" si="0"/>
        <v>3.2220582844356173E-3</v>
      </c>
      <c r="Q22">
        <f t="shared" si="1"/>
        <v>3.2220582844356174</v>
      </c>
      <c r="R22">
        <f t="shared" si="2"/>
        <v>-3.0622080287104492</v>
      </c>
      <c r="S22">
        <f t="shared" si="3"/>
        <v>2.9223433333333331</v>
      </c>
      <c r="T22">
        <f t="shared" si="4"/>
        <v>22.373464476732014</v>
      </c>
      <c r="U22">
        <f t="shared" si="5"/>
        <v>2.2743164997612384</v>
      </c>
      <c r="V22">
        <f t="shared" si="6"/>
        <v>0.29706323166353249</v>
      </c>
      <c r="W22">
        <f t="shared" si="7"/>
        <v>0.25886034698806248</v>
      </c>
      <c r="X22">
        <f t="shared" si="8"/>
        <v>2.9551131035111742</v>
      </c>
      <c r="Y22">
        <f t="shared" si="9"/>
        <v>0.24689038970186258</v>
      </c>
      <c r="Z22">
        <f t="shared" si="10"/>
        <v>0.15533581446938419</v>
      </c>
      <c r="AA22">
        <f t="shared" si="11"/>
        <v>241.73350817786371</v>
      </c>
      <c r="AB22">
        <f t="shared" si="12"/>
        <v>25.840443354538323</v>
      </c>
      <c r="AC22">
        <f t="shared" si="13"/>
        <v>25.070043333333331</v>
      </c>
      <c r="AD22">
        <f t="shared" si="14"/>
        <v>3.1929799210335288</v>
      </c>
      <c r="AE22">
        <f t="shared" si="15"/>
        <v>58.834425332214359</v>
      </c>
      <c r="AF22">
        <f t="shared" si="16"/>
        <v>1.8995893581433427</v>
      </c>
      <c r="AG22">
        <f t="shared" si="17"/>
        <v>3.228703853937767</v>
      </c>
      <c r="AH22">
        <f t="shared" si="18"/>
        <v>1.2933905628901861</v>
      </c>
      <c r="AI22">
        <f t="shared" si="19"/>
        <v>-142.09277034361071</v>
      </c>
      <c r="AJ22">
        <f t="shared" si="20"/>
        <v>29.768205369378943</v>
      </c>
      <c r="AK22">
        <f t="shared" si="21"/>
        <v>2.1342883356998921</v>
      </c>
      <c r="AL22">
        <f t="shared" si="22"/>
        <v>131.54323153933183</v>
      </c>
      <c r="AM22">
        <v>0</v>
      </c>
      <c r="AN22">
        <v>0</v>
      </c>
      <c r="AO22">
        <f t="shared" si="23"/>
        <v>1</v>
      </c>
      <c r="AP22">
        <f t="shared" si="24"/>
        <v>0</v>
      </c>
      <c r="AQ22">
        <f t="shared" si="25"/>
        <v>53967.04500142824</v>
      </c>
      <c r="AR22" t="s">
        <v>409</v>
      </c>
      <c r="AS22">
        <v>12523.6</v>
      </c>
      <c r="AT22">
        <v>540.67772043101218</v>
      </c>
      <c r="AU22">
        <v>2781.3</v>
      </c>
      <c r="AV22">
        <f t="shared" si="26"/>
        <v>0.80560251665371874</v>
      </c>
      <c r="AW22">
        <v>-1.3647192545904681</v>
      </c>
      <c r="AX22" t="s">
        <v>441</v>
      </c>
      <c r="AY22">
        <v>12491.5</v>
      </c>
      <c r="AZ22">
        <v>647.59846153846149</v>
      </c>
      <c r="BA22">
        <v>769.39499999999998</v>
      </c>
      <c r="BB22">
        <f t="shared" si="27"/>
        <v>0.15830170258649778</v>
      </c>
      <c r="BC22">
        <v>0.5</v>
      </c>
      <c r="BD22">
        <f t="shared" si="28"/>
        <v>1261.1891292113285</v>
      </c>
      <c r="BE22">
        <f t="shared" si="29"/>
        <v>-3.0622080287104492</v>
      </c>
      <c r="BF22">
        <f t="shared" si="30"/>
        <v>99.824193218867919</v>
      </c>
      <c r="BG22">
        <f t="shared" si="31"/>
        <v>-1.3459430745184808E-3</v>
      </c>
      <c r="BH22">
        <f t="shared" si="32"/>
        <v>2.6149182149611061</v>
      </c>
      <c r="BI22">
        <f t="shared" si="33"/>
        <v>358.46032274023247</v>
      </c>
      <c r="BJ22" t="s">
        <v>442</v>
      </c>
      <c r="BK22">
        <v>478.8</v>
      </c>
      <c r="BL22">
        <f t="shared" si="34"/>
        <v>478.8</v>
      </c>
      <c r="BM22">
        <f t="shared" si="35"/>
        <v>0.37769286257384049</v>
      </c>
      <c r="BN22">
        <f t="shared" si="36"/>
        <v>0.41912812836263014</v>
      </c>
      <c r="BO22">
        <f t="shared" si="37"/>
        <v>0.87379153094462547</v>
      </c>
      <c r="BP22">
        <f t="shared" si="38"/>
        <v>0.53252005572583383</v>
      </c>
      <c r="BQ22">
        <f t="shared" si="39"/>
        <v>0.89792242911510067</v>
      </c>
      <c r="BR22">
        <f t="shared" si="40"/>
        <v>0.30988113743088136</v>
      </c>
      <c r="BS22">
        <f t="shared" si="41"/>
        <v>0.69011886256911859</v>
      </c>
      <c r="BT22">
        <v>1074</v>
      </c>
      <c r="BU22">
        <v>300</v>
      </c>
      <c r="BV22">
        <v>300</v>
      </c>
      <c r="BW22">
        <v>300</v>
      </c>
      <c r="BX22">
        <v>12491.5</v>
      </c>
      <c r="BY22">
        <v>748.01</v>
      </c>
      <c r="BZ22">
        <v>-9.0510399999999998E-3</v>
      </c>
      <c r="CA22">
        <v>-0.84</v>
      </c>
      <c r="CB22" t="s">
        <v>412</v>
      </c>
      <c r="CC22" t="s">
        <v>412</v>
      </c>
      <c r="CD22" t="s">
        <v>412</v>
      </c>
      <c r="CE22" t="s">
        <v>412</v>
      </c>
      <c r="CF22" t="s">
        <v>412</v>
      </c>
      <c r="CG22" t="s">
        <v>412</v>
      </c>
      <c r="CH22" t="s">
        <v>412</v>
      </c>
      <c r="CI22" t="s">
        <v>412</v>
      </c>
      <c r="CJ22" t="s">
        <v>412</v>
      </c>
      <c r="CK22" t="s">
        <v>412</v>
      </c>
      <c r="CL22">
        <f t="shared" si="42"/>
        <v>1499.973666666667</v>
      </c>
      <c r="CM22">
        <f t="shared" si="43"/>
        <v>1261.1891292113285</v>
      </c>
      <c r="CN22">
        <f t="shared" si="44"/>
        <v>0.84080751365056949</v>
      </c>
      <c r="CO22">
        <f t="shared" si="45"/>
        <v>0.16115850134559939</v>
      </c>
      <c r="CP22">
        <v>6</v>
      </c>
      <c r="CQ22">
        <v>0.5</v>
      </c>
      <c r="CR22" t="s">
        <v>413</v>
      </c>
      <c r="CS22">
        <v>2</v>
      </c>
      <c r="CT22">
        <v>1686771945.25</v>
      </c>
      <c r="CU22">
        <v>2.9223433333333331</v>
      </c>
      <c r="CV22">
        <v>-0.12933453333333331</v>
      </c>
      <c r="CW22">
        <v>18.687106666666669</v>
      </c>
      <c r="CX22">
        <v>15.526413333333331</v>
      </c>
      <c r="CY22">
        <v>1.9754350000000001</v>
      </c>
      <c r="CZ22">
        <v>18.597429999999999</v>
      </c>
      <c r="DA22">
        <v>600.21906666666655</v>
      </c>
      <c r="DB22">
        <v>101.5525333333334</v>
      </c>
      <c r="DC22">
        <v>9.9872896666666669E-2</v>
      </c>
      <c r="DD22">
        <v>25.256893333333331</v>
      </c>
      <c r="DE22">
        <v>25.070043333333331</v>
      </c>
      <c r="DF22">
        <v>999.9000000000002</v>
      </c>
      <c r="DG22">
        <v>0</v>
      </c>
      <c r="DH22">
        <v>0</v>
      </c>
      <c r="DI22">
        <v>9991.3356666666641</v>
      </c>
      <c r="DJ22">
        <v>0</v>
      </c>
      <c r="DK22">
        <v>329.27109999999999</v>
      </c>
      <c r="DL22">
        <v>3.0516779999999999</v>
      </c>
      <c r="DM22">
        <v>2.9779936666666669</v>
      </c>
      <c r="DN22">
        <v>-0.13137396666666659</v>
      </c>
      <c r="DO22">
        <v>3.1606896666666668</v>
      </c>
      <c r="DP22">
        <v>-0.12933453333333331</v>
      </c>
      <c r="DQ22">
        <v>15.526413333333331</v>
      </c>
      <c r="DR22">
        <v>1.8977243333333329</v>
      </c>
      <c r="DS22">
        <v>1.576748666666667</v>
      </c>
      <c r="DT22">
        <v>16.61583666666667</v>
      </c>
      <c r="DU22">
        <v>13.73336333333333</v>
      </c>
      <c r="DV22">
        <v>1499.973666666667</v>
      </c>
      <c r="DW22">
        <v>0.97299249999999993</v>
      </c>
      <c r="DX22">
        <v>2.7007469999999988E-2</v>
      </c>
      <c r="DY22">
        <v>0</v>
      </c>
      <c r="DZ22">
        <v>647.58693333333338</v>
      </c>
      <c r="EA22">
        <v>4.9993100000000004</v>
      </c>
      <c r="EB22">
        <v>13274.02666666667</v>
      </c>
      <c r="EC22">
        <v>13258.96666666666</v>
      </c>
      <c r="ED22">
        <v>38.208066666666653</v>
      </c>
      <c r="EE22">
        <v>39.491466666666661</v>
      </c>
      <c r="EF22">
        <v>38.624733333333332</v>
      </c>
      <c r="EG22">
        <v>39.230966666666653</v>
      </c>
      <c r="EH22">
        <v>39.682999999999993</v>
      </c>
      <c r="EI22">
        <v>1454.6003333333331</v>
      </c>
      <c r="EJ22">
        <v>40.374999999999993</v>
      </c>
      <c r="EK22">
        <v>0</v>
      </c>
      <c r="EL22">
        <v>143.20000004768369</v>
      </c>
      <c r="EM22">
        <v>0</v>
      </c>
      <c r="EN22">
        <v>647.59846153846149</v>
      </c>
      <c r="EO22">
        <v>0.87767521144495098</v>
      </c>
      <c r="EP22">
        <v>71.333333237373964</v>
      </c>
      <c r="EQ22">
        <v>13274.15</v>
      </c>
      <c r="ER22">
        <v>15</v>
      </c>
      <c r="ES22">
        <v>1686771922</v>
      </c>
      <c r="ET22" t="s">
        <v>443</v>
      </c>
      <c r="EU22">
        <v>1686771906</v>
      </c>
      <c r="EV22">
        <v>1686771922</v>
      </c>
      <c r="EW22">
        <v>6</v>
      </c>
      <c r="EX22">
        <v>9.2999999999999999E-2</v>
      </c>
      <c r="EY22">
        <v>8.0000000000000002E-3</v>
      </c>
      <c r="EZ22">
        <v>0.94699999999999995</v>
      </c>
      <c r="FA22">
        <v>0.09</v>
      </c>
      <c r="FB22">
        <v>0</v>
      </c>
      <c r="FC22">
        <v>15</v>
      </c>
      <c r="FD22">
        <v>0.21</v>
      </c>
      <c r="FE22">
        <v>0.02</v>
      </c>
      <c r="FF22">
        <v>3.0604646341463408</v>
      </c>
      <c r="FG22">
        <v>-9.0688850174215491E-2</v>
      </c>
      <c r="FH22">
        <v>1.818298777369512E-2</v>
      </c>
      <c r="FI22">
        <v>1</v>
      </c>
      <c r="FJ22">
        <v>2.9230970967741938</v>
      </c>
      <c r="FK22">
        <v>-5.5510161290325807E-2</v>
      </c>
      <c r="FL22">
        <v>1.010052001010369E-2</v>
      </c>
      <c r="FM22">
        <v>1</v>
      </c>
      <c r="FN22">
        <v>3.1221480487804869</v>
      </c>
      <c r="FO22">
        <v>0.5759111498257794</v>
      </c>
      <c r="FP22">
        <v>8.3096218346624048E-2</v>
      </c>
      <c r="FQ22">
        <v>0</v>
      </c>
      <c r="FR22">
        <v>18.689603225806451</v>
      </c>
      <c r="FS22">
        <v>-0.55921935483868634</v>
      </c>
      <c r="FT22">
        <v>4.1876935555621497E-2</v>
      </c>
      <c r="FU22">
        <v>1</v>
      </c>
      <c r="FV22">
        <v>3</v>
      </c>
      <c r="FW22">
        <v>4</v>
      </c>
      <c r="FX22" t="s">
        <v>444</v>
      </c>
      <c r="FY22">
        <v>3.1806899999999998</v>
      </c>
      <c r="FZ22">
        <v>2.7971599999999999</v>
      </c>
      <c r="GA22">
        <v>5.9419599999999996E-4</v>
      </c>
      <c r="GB22">
        <v>-4.31845E-5</v>
      </c>
      <c r="GC22">
        <v>0.101955</v>
      </c>
      <c r="GD22">
        <v>8.9826699999999995E-2</v>
      </c>
      <c r="GE22">
        <v>31606.3</v>
      </c>
      <c r="GF22">
        <v>24994.799999999999</v>
      </c>
      <c r="GG22">
        <v>29544.5</v>
      </c>
      <c r="GH22">
        <v>24474</v>
      </c>
      <c r="GI22">
        <v>33786.300000000003</v>
      </c>
      <c r="GJ22">
        <v>32526.3</v>
      </c>
      <c r="GK22">
        <v>40810.6</v>
      </c>
      <c r="GL22">
        <v>39951.699999999997</v>
      </c>
      <c r="GM22">
        <v>2.20608</v>
      </c>
      <c r="GN22">
        <v>1.8827700000000001</v>
      </c>
      <c r="GO22">
        <v>8.4213899999999994E-2</v>
      </c>
      <c r="GP22">
        <v>0</v>
      </c>
      <c r="GQ22">
        <v>23.690899999999999</v>
      </c>
      <c r="GR22">
        <v>999.9</v>
      </c>
      <c r="GS22">
        <v>39.799999999999997</v>
      </c>
      <c r="GT22">
        <v>33.4</v>
      </c>
      <c r="GU22">
        <v>20.2498</v>
      </c>
      <c r="GV22">
        <v>62.14</v>
      </c>
      <c r="GW22">
        <v>32.2196</v>
      </c>
      <c r="GX22">
        <v>1</v>
      </c>
      <c r="GY22">
        <v>-0.19281200000000001</v>
      </c>
      <c r="GZ22">
        <v>0.61682999999999999</v>
      </c>
      <c r="HA22">
        <v>20.267099999999999</v>
      </c>
      <c r="HB22">
        <v>5.2285199999999996</v>
      </c>
      <c r="HC22">
        <v>11.902100000000001</v>
      </c>
      <c r="HD22">
        <v>4.9637500000000001</v>
      </c>
      <c r="HE22">
        <v>3.2919999999999998</v>
      </c>
      <c r="HF22">
        <v>9999</v>
      </c>
      <c r="HG22">
        <v>9999</v>
      </c>
      <c r="HH22">
        <v>9999</v>
      </c>
      <c r="HI22">
        <v>999.9</v>
      </c>
      <c r="HJ22">
        <v>4.9703200000000001</v>
      </c>
      <c r="HK22">
        <v>1.8751500000000001</v>
      </c>
      <c r="HL22">
        <v>1.8739300000000001</v>
      </c>
      <c r="HM22">
        <v>1.8730500000000001</v>
      </c>
      <c r="HN22">
        <v>1.8745499999999999</v>
      </c>
      <c r="HO22">
        <v>1.8695600000000001</v>
      </c>
      <c r="HP22">
        <v>1.8737699999999999</v>
      </c>
      <c r="HQ22">
        <v>1.8788100000000001</v>
      </c>
      <c r="HR22">
        <v>0</v>
      </c>
      <c r="HS22">
        <v>0</v>
      </c>
      <c r="HT22">
        <v>0</v>
      </c>
      <c r="HU22">
        <v>0</v>
      </c>
      <c r="HV22" t="s">
        <v>416</v>
      </c>
      <c r="HW22" t="s">
        <v>417</v>
      </c>
      <c r="HX22" t="s">
        <v>418</v>
      </c>
      <c r="HY22" t="s">
        <v>418</v>
      </c>
      <c r="HZ22" t="s">
        <v>418</v>
      </c>
      <c r="IA22" t="s">
        <v>418</v>
      </c>
      <c r="IB22">
        <v>0</v>
      </c>
      <c r="IC22">
        <v>100</v>
      </c>
      <c r="ID22">
        <v>100</v>
      </c>
      <c r="IE22">
        <v>0.94699999999999995</v>
      </c>
      <c r="IF22">
        <v>8.9700000000000002E-2</v>
      </c>
      <c r="IG22">
        <v>0.94690746500000023</v>
      </c>
      <c r="IH22">
        <v>0</v>
      </c>
      <c r="II22">
        <v>0</v>
      </c>
      <c r="IJ22">
        <v>0</v>
      </c>
      <c r="IK22">
        <v>8.966999999999814E-2</v>
      </c>
      <c r="IL22">
        <v>0</v>
      </c>
      <c r="IM22">
        <v>0</v>
      </c>
      <c r="IN22">
        <v>0</v>
      </c>
      <c r="IO22">
        <v>-1</v>
      </c>
      <c r="IP22">
        <v>-1</v>
      </c>
      <c r="IQ22">
        <v>-1</v>
      </c>
      <c r="IR22">
        <v>-1</v>
      </c>
      <c r="IS22">
        <v>0.8</v>
      </c>
      <c r="IT22">
        <v>0.5</v>
      </c>
      <c r="IU22">
        <v>3.1738299999999997E-2</v>
      </c>
      <c r="IV22">
        <v>4.99756</v>
      </c>
      <c r="IW22">
        <v>1.42578</v>
      </c>
      <c r="IX22">
        <v>2.2644000000000002</v>
      </c>
      <c r="IY22">
        <v>1.5478499999999999</v>
      </c>
      <c r="IZ22">
        <v>2.4621599999999999</v>
      </c>
      <c r="JA22">
        <v>35.313299999999998</v>
      </c>
      <c r="JB22">
        <v>15.3841</v>
      </c>
      <c r="JC22">
        <v>18</v>
      </c>
      <c r="JD22">
        <v>630.14400000000001</v>
      </c>
      <c r="JE22">
        <v>411.32900000000001</v>
      </c>
      <c r="JF22">
        <v>23.1145</v>
      </c>
      <c r="JG22">
        <v>24.871200000000002</v>
      </c>
      <c r="JH22">
        <v>29.9998</v>
      </c>
      <c r="JI22">
        <v>24.8095</v>
      </c>
      <c r="JJ22">
        <v>24.747499999999999</v>
      </c>
      <c r="JK22">
        <v>0</v>
      </c>
      <c r="JL22">
        <v>29.472899999999999</v>
      </c>
      <c r="JM22">
        <v>51.261800000000001</v>
      </c>
      <c r="JN22">
        <v>23.05</v>
      </c>
      <c r="JO22">
        <v>50.401200000000003</v>
      </c>
      <c r="JP22">
        <v>15.4244</v>
      </c>
      <c r="JQ22">
        <v>96.341700000000003</v>
      </c>
      <c r="JR22">
        <v>101.624</v>
      </c>
    </row>
    <row r="23" spans="1:278" x14ac:dyDescent="0.2">
      <c r="A23">
        <v>7</v>
      </c>
      <c r="B23">
        <v>1686772070.5</v>
      </c>
      <c r="C23">
        <v>670.5</v>
      </c>
      <c r="D23" t="s">
        <v>445</v>
      </c>
      <c r="E23" t="s">
        <v>446</v>
      </c>
      <c r="F23">
        <v>15</v>
      </c>
      <c r="N23" t="s">
        <v>650</v>
      </c>
      <c r="O23">
        <v>1686772062.75</v>
      </c>
      <c r="P23">
        <f t="shared" si="0"/>
        <v>3.2580454372479542E-3</v>
      </c>
      <c r="Q23">
        <f t="shared" si="1"/>
        <v>3.2580454372479544</v>
      </c>
      <c r="R23">
        <f t="shared" si="2"/>
        <v>20.741549841659257</v>
      </c>
      <c r="S23">
        <f t="shared" si="3"/>
        <v>398.28116666666659</v>
      </c>
      <c r="T23">
        <f t="shared" si="4"/>
        <v>260.30083083691932</v>
      </c>
      <c r="U23">
        <f t="shared" si="5"/>
        <v>26.459728522784989</v>
      </c>
      <c r="V23">
        <f t="shared" si="6"/>
        <v>40.485508677997601</v>
      </c>
      <c r="W23">
        <f t="shared" si="7"/>
        <v>0.26365329269032317</v>
      </c>
      <c r="X23">
        <f t="shared" si="8"/>
        <v>2.9561625310545994</v>
      </c>
      <c r="Y23">
        <f t="shared" si="9"/>
        <v>0.25125156652349545</v>
      </c>
      <c r="Z23">
        <f t="shared" si="10"/>
        <v>0.15809785319399386</v>
      </c>
      <c r="AA23">
        <f t="shared" si="11"/>
        <v>241.73585877489026</v>
      </c>
      <c r="AB23">
        <f t="shared" si="12"/>
        <v>25.830869084204583</v>
      </c>
      <c r="AC23">
        <f t="shared" si="13"/>
        <v>24.948536666666669</v>
      </c>
      <c r="AD23">
        <f t="shared" si="14"/>
        <v>3.1699347811473926</v>
      </c>
      <c r="AE23">
        <f t="shared" si="15"/>
        <v>58.369804624854261</v>
      </c>
      <c r="AF23">
        <f t="shared" si="16"/>
        <v>1.8845765436174733</v>
      </c>
      <c r="AG23">
        <f t="shared" si="17"/>
        <v>3.228684001479436</v>
      </c>
      <c r="AH23">
        <f t="shared" si="18"/>
        <v>1.2853582375299193</v>
      </c>
      <c r="AI23">
        <f t="shared" si="19"/>
        <v>-143.67980378263479</v>
      </c>
      <c r="AJ23">
        <f t="shared" si="20"/>
        <v>49.127145787965922</v>
      </c>
      <c r="AK23">
        <f t="shared" si="21"/>
        <v>3.5188610438078558</v>
      </c>
      <c r="AL23">
        <f t="shared" si="22"/>
        <v>150.70206182402924</v>
      </c>
      <c r="AM23">
        <v>0</v>
      </c>
      <c r="AN23">
        <v>0</v>
      </c>
      <c r="AO23">
        <f t="shared" si="23"/>
        <v>1</v>
      </c>
      <c r="AP23">
        <f t="shared" si="24"/>
        <v>0</v>
      </c>
      <c r="AQ23">
        <f t="shared" si="25"/>
        <v>53997.856919110593</v>
      </c>
      <c r="AR23" t="s">
        <v>409</v>
      </c>
      <c r="AS23">
        <v>12523.6</v>
      </c>
      <c r="AT23">
        <v>540.67772043101218</v>
      </c>
      <c r="AU23">
        <v>2781.3</v>
      </c>
      <c r="AV23">
        <f t="shared" si="26"/>
        <v>0.80560251665371874</v>
      </c>
      <c r="AW23">
        <v>-1.3647192545904681</v>
      </c>
      <c r="AX23" t="s">
        <v>447</v>
      </c>
      <c r="AY23">
        <v>12482.6</v>
      </c>
      <c r="AZ23">
        <v>622.65384615384619</v>
      </c>
      <c r="BA23">
        <v>873.173</v>
      </c>
      <c r="BB23">
        <f t="shared" si="27"/>
        <v>0.28690666551319588</v>
      </c>
      <c r="BC23">
        <v>0.5</v>
      </c>
      <c r="BD23">
        <f t="shared" si="28"/>
        <v>1261.2062505569374</v>
      </c>
      <c r="BE23">
        <f t="shared" si="29"/>
        <v>20.741549841659257</v>
      </c>
      <c r="BF23">
        <f t="shared" si="30"/>
        <v>180.92423993584558</v>
      </c>
      <c r="BG23">
        <f t="shared" si="31"/>
        <v>1.7527877844315944E-2</v>
      </c>
      <c r="BH23">
        <f t="shared" si="32"/>
        <v>2.1852794348886189</v>
      </c>
      <c r="BI23">
        <f t="shared" si="33"/>
        <v>379.472806444203</v>
      </c>
      <c r="BJ23" t="s">
        <v>448</v>
      </c>
      <c r="BK23">
        <v>454.03</v>
      </c>
      <c r="BL23">
        <f t="shared" si="34"/>
        <v>454.03</v>
      </c>
      <c r="BM23">
        <f t="shared" si="35"/>
        <v>0.48002285915849441</v>
      </c>
      <c r="BN23">
        <f t="shared" si="36"/>
        <v>0.59769375570188166</v>
      </c>
      <c r="BO23">
        <f t="shared" si="37"/>
        <v>0.81989928113196997</v>
      </c>
      <c r="BP23">
        <f t="shared" si="38"/>
        <v>0.75345176079161391</v>
      </c>
      <c r="BQ23">
        <f t="shared" si="39"/>
        <v>0.8516058317366425</v>
      </c>
      <c r="BR23">
        <f t="shared" si="40"/>
        <v>0.43582947022264856</v>
      </c>
      <c r="BS23">
        <f t="shared" si="41"/>
        <v>0.56417052977735138</v>
      </c>
      <c r="BT23">
        <v>1076</v>
      </c>
      <c r="BU23">
        <v>300</v>
      </c>
      <c r="BV23">
        <v>300</v>
      </c>
      <c r="BW23">
        <v>300</v>
      </c>
      <c r="BX23">
        <v>12482.6</v>
      </c>
      <c r="BY23">
        <v>828.35</v>
      </c>
      <c r="BZ23">
        <v>-9.0440099999999999E-3</v>
      </c>
      <c r="CA23">
        <v>-2.85</v>
      </c>
      <c r="CB23" t="s">
        <v>412</v>
      </c>
      <c r="CC23" t="s">
        <v>412</v>
      </c>
      <c r="CD23" t="s">
        <v>412</v>
      </c>
      <c r="CE23" t="s">
        <v>412</v>
      </c>
      <c r="CF23" t="s">
        <v>412</v>
      </c>
      <c r="CG23" t="s">
        <v>412</v>
      </c>
      <c r="CH23" t="s">
        <v>412</v>
      </c>
      <c r="CI23" t="s">
        <v>412</v>
      </c>
      <c r="CJ23" t="s">
        <v>412</v>
      </c>
      <c r="CK23" t="s">
        <v>412</v>
      </c>
      <c r="CL23">
        <f t="shared" si="42"/>
        <v>1499.994666666666</v>
      </c>
      <c r="CM23">
        <f t="shared" si="43"/>
        <v>1261.2062505569374</v>
      </c>
      <c r="CN23">
        <f t="shared" si="44"/>
        <v>0.84080715657451532</v>
      </c>
      <c r="CO23">
        <f t="shared" si="45"/>
        <v>0.1611578121888147</v>
      </c>
      <c r="CP23">
        <v>6</v>
      </c>
      <c r="CQ23">
        <v>0.5</v>
      </c>
      <c r="CR23" t="s">
        <v>413</v>
      </c>
      <c r="CS23">
        <v>2</v>
      </c>
      <c r="CT23">
        <v>1686772062.75</v>
      </c>
      <c r="CU23">
        <v>398.28116666666659</v>
      </c>
      <c r="CV23">
        <v>420.31223333333338</v>
      </c>
      <c r="CW23">
        <v>18.53975333333333</v>
      </c>
      <c r="CX23">
        <v>15.343286666666669</v>
      </c>
      <c r="CY23">
        <v>397.6101666666666</v>
      </c>
      <c r="CZ23">
        <v>18.45008</v>
      </c>
      <c r="DA23">
        <v>600.22063333333324</v>
      </c>
      <c r="DB23">
        <v>101.5505666666667</v>
      </c>
      <c r="DC23">
        <v>0.10000601000000001</v>
      </c>
      <c r="DD23">
        <v>25.256789999999999</v>
      </c>
      <c r="DE23">
        <v>24.948536666666669</v>
      </c>
      <c r="DF23">
        <v>999.9000000000002</v>
      </c>
      <c r="DG23">
        <v>0</v>
      </c>
      <c r="DH23">
        <v>0</v>
      </c>
      <c r="DI23">
        <v>9997.4806666666682</v>
      </c>
      <c r="DJ23">
        <v>0</v>
      </c>
      <c r="DK23">
        <v>412.81113333333337</v>
      </c>
      <c r="DL23">
        <v>-21.755273333333331</v>
      </c>
      <c r="DM23">
        <v>406.0857666666667</v>
      </c>
      <c r="DN23">
        <v>426.86176666666671</v>
      </c>
      <c r="DO23">
        <v>3.196461666666667</v>
      </c>
      <c r="DP23">
        <v>420.31223333333338</v>
      </c>
      <c r="DQ23">
        <v>15.343286666666669</v>
      </c>
      <c r="DR23">
        <v>1.8827223333333329</v>
      </c>
      <c r="DS23">
        <v>1.5581196666666659</v>
      </c>
      <c r="DT23">
        <v>16.491060000000001</v>
      </c>
      <c r="DU23">
        <v>13.550616666666659</v>
      </c>
      <c r="DV23">
        <v>1499.994666666666</v>
      </c>
      <c r="DW23">
        <v>0.97300450000000016</v>
      </c>
      <c r="DX23">
        <v>2.6995316666666661E-2</v>
      </c>
      <c r="DY23">
        <v>0</v>
      </c>
      <c r="DZ23">
        <v>622.60140000000001</v>
      </c>
      <c r="EA23">
        <v>4.9993100000000004</v>
      </c>
      <c r="EB23">
        <v>13061.61</v>
      </c>
      <c r="EC23">
        <v>13259.21333333333</v>
      </c>
      <c r="ED23">
        <v>40.1706</v>
      </c>
      <c r="EE23">
        <v>41.222699999999989</v>
      </c>
      <c r="EF23">
        <v>40.366399999999992</v>
      </c>
      <c r="EG23">
        <v>41.868499999999997</v>
      </c>
      <c r="EH23">
        <v>41.589366666666663</v>
      </c>
      <c r="EI23">
        <v>1454.6369999999999</v>
      </c>
      <c r="EJ23">
        <v>40.357666666666667</v>
      </c>
      <c r="EK23">
        <v>0</v>
      </c>
      <c r="EL23">
        <v>116.7999999523163</v>
      </c>
      <c r="EM23">
        <v>0</v>
      </c>
      <c r="EN23">
        <v>622.65384615384619</v>
      </c>
      <c r="EO23">
        <v>17.454427324375889</v>
      </c>
      <c r="EP23">
        <v>312.90256381815152</v>
      </c>
      <c r="EQ23">
        <v>13062.07692307692</v>
      </c>
      <c r="ER23">
        <v>15</v>
      </c>
      <c r="ES23">
        <v>1686772104</v>
      </c>
      <c r="ET23" t="s">
        <v>449</v>
      </c>
      <c r="EU23">
        <v>1686772104</v>
      </c>
      <c r="EV23">
        <v>1686771922</v>
      </c>
      <c r="EW23">
        <v>7</v>
      </c>
      <c r="EX23">
        <v>-0.27600000000000002</v>
      </c>
      <c r="EY23">
        <v>8.0000000000000002E-3</v>
      </c>
      <c r="EZ23">
        <v>0.67100000000000004</v>
      </c>
      <c r="FA23">
        <v>0.09</v>
      </c>
      <c r="FB23">
        <v>423</v>
      </c>
      <c r="FC23">
        <v>15</v>
      </c>
      <c r="FD23">
        <v>0.13</v>
      </c>
      <c r="FE23">
        <v>0.02</v>
      </c>
      <c r="FF23">
        <v>-21.861509756097561</v>
      </c>
      <c r="FG23">
        <v>1.7308181184668729</v>
      </c>
      <c r="FH23">
        <v>0.17619705543465519</v>
      </c>
      <c r="FI23">
        <v>1</v>
      </c>
      <c r="FJ23">
        <v>398.49409677419362</v>
      </c>
      <c r="FK23">
        <v>4.6844032258059016</v>
      </c>
      <c r="FL23">
        <v>0.35142514963508997</v>
      </c>
      <c r="FM23">
        <v>1</v>
      </c>
      <c r="FN23">
        <v>3.1798641463414632</v>
      </c>
      <c r="FO23">
        <v>0.39748808362369459</v>
      </c>
      <c r="FP23">
        <v>4.5858310945867273E-2</v>
      </c>
      <c r="FQ23">
        <v>1</v>
      </c>
      <c r="FR23">
        <v>18.541909677419351</v>
      </c>
      <c r="FS23">
        <v>-0.14356935483870559</v>
      </c>
      <c r="FT23">
        <v>1.2864388325634329E-2</v>
      </c>
      <c r="FU23">
        <v>1</v>
      </c>
      <c r="FV23">
        <v>4</v>
      </c>
      <c r="FW23">
        <v>4</v>
      </c>
      <c r="FX23" t="s">
        <v>415</v>
      </c>
      <c r="FY23">
        <v>3.1812</v>
      </c>
      <c r="FZ23">
        <v>2.7969400000000002</v>
      </c>
      <c r="GA23">
        <v>0.101869</v>
      </c>
      <c r="GB23">
        <v>0.10673100000000001</v>
      </c>
      <c r="GC23">
        <v>0.101442</v>
      </c>
      <c r="GD23">
        <v>8.86633E-2</v>
      </c>
      <c r="GE23">
        <v>28408.400000000001</v>
      </c>
      <c r="GF23">
        <v>22329.5</v>
      </c>
      <c r="GG23">
        <v>29548.9</v>
      </c>
      <c r="GH23">
        <v>24477.200000000001</v>
      </c>
      <c r="GI23">
        <v>33814.199999999997</v>
      </c>
      <c r="GJ23">
        <v>32577.200000000001</v>
      </c>
      <c r="GK23">
        <v>40815.800000000003</v>
      </c>
      <c r="GL23">
        <v>39957.699999999997</v>
      </c>
      <c r="GM23">
        <v>2.2090000000000001</v>
      </c>
      <c r="GN23">
        <v>1.8851199999999999</v>
      </c>
      <c r="GO23">
        <v>7.8126799999999996E-2</v>
      </c>
      <c r="GP23">
        <v>0</v>
      </c>
      <c r="GQ23">
        <v>23.6708</v>
      </c>
      <c r="GR23">
        <v>999.9</v>
      </c>
      <c r="GS23">
        <v>39.9</v>
      </c>
      <c r="GT23">
        <v>33.4</v>
      </c>
      <c r="GU23">
        <v>20.301600000000001</v>
      </c>
      <c r="GV23">
        <v>61.75</v>
      </c>
      <c r="GW23">
        <v>31.386199999999999</v>
      </c>
      <c r="GX23">
        <v>1</v>
      </c>
      <c r="GY23">
        <v>-0.20141500000000001</v>
      </c>
      <c r="GZ23">
        <v>0.18118200000000001</v>
      </c>
      <c r="HA23">
        <v>20.2681</v>
      </c>
      <c r="HB23">
        <v>5.2252299999999998</v>
      </c>
      <c r="HC23">
        <v>11.902100000000001</v>
      </c>
      <c r="HD23">
        <v>4.9637000000000002</v>
      </c>
      <c r="HE23">
        <v>3.2913299999999999</v>
      </c>
      <c r="HF23">
        <v>9999</v>
      </c>
      <c r="HG23">
        <v>9999</v>
      </c>
      <c r="HH23">
        <v>9999</v>
      </c>
      <c r="HI23">
        <v>999.9</v>
      </c>
      <c r="HJ23">
        <v>4.9702700000000002</v>
      </c>
      <c r="HK23">
        <v>1.8751500000000001</v>
      </c>
      <c r="HL23">
        <v>1.8739300000000001</v>
      </c>
      <c r="HM23">
        <v>1.87303</v>
      </c>
      <c r="HN23">
        <v>1.8745400000000001</v>
      </c>
      <c r="HO23">
        <v>1.8695299999999999</v>
      </c>
      <c r="HP23">
        <v>1.87374</v>
      </c>
      <c r="HQ23">
        <v>1.87876</v>
      </c>
      <c r="HR23">
        <v>0</v>
      </c>
      <c r="HS23">
        <v>0</v>
      </c>
      <c r="HT23">
        <v>0</v>
      </c>
      <c r="HU23">
        <v>0</v>
      </c>
      <c r="HV23" t="s">
        <v>416</v>
      </c>
      <c r="HW23" t="s">
        <v>417</v>
      </c>
      <c r="HX23" t="s">
        <v>418</v>
      </c>
      <c r="HY23" t="s">
        <v>418</v>
      </c>
      <c r="HZ23" t="s">
        <v>418</v>
      </c>
      <c r="IA23" t="s">
        <v>418</v>
      </c>
      <c r="IB23">
        <v>0</v>
      </c>
      <c r="IC23">
        <v>100</v>
      </c>
      <c r="ID23">
        <v>100</v>
      </c>
      <c r="IE23">
        <v>0.67100000000000004</v>
      </c>
      <c r="IF23">
        <v>8.9599999999999999E-2</v>
      </c>
      <c r="IG23">
        <v>0.94690746500000023</v>
      </c>
      <c r="IH23">
        <v>0</v>
      </c>
      <c r="II23">
        <v>0</v>
      </c>
      <c r="IJ23">
        <v>0</v>
      </c>
      <c r="IK23">
        <v>8.966999999999814E-2</v>
      </c>
      <c r="IL23">
        <v>0</v>
      </c>
      <c r="IM23">
        <v>0</v>
      </c>
      <c r="IN23">
        <v>0</v>
      </c>
      <c r="IO23">
        <v>-1</v>
      </c>
      <c r="IP23">
        <v>-1</v>
      </c>
      <c r="IQ23">
        <v>-1</v>
      </c>
      <c r="IR23">
        <v>-1</v>
      </c>
      <c r="IS23">
        <v>2.7</v>
      </c>
      <c r="IT23">
        <v>2.5</v>
      </c>
      <c r="IU23">
        <v>1.1035200000000001</v>
      </c>
      <c r="IV23">
        <v>2.47925</v>
      </c>
      <c r="IW23">
        <v>1.42578</v>
      </c>
      <c r="IX23">
        <v>2.2644000000000002</v>
      </c>
      <c r="IY23">
        <v>1.5478499999999999</v>
      </c>
      <c r="IZ23">
        <v>2.48291</v>
      </c>
      <c r="JA23">
        <v>35.290199999999999</v>
      </c>
      <c r="JB23">
        <v>15.3666</v>
      </c>
      <c r="JC23">
        <v>18</v>
      </c>
      <c r="JD23">
        <v>631.34299999999996</v>
      </c>
      <c r="JE23">
        <v>412.02800000000002</v>
      </c>
      <c r="JF23">
        <v>23.013400000000001</v>
      </c>
      <c r="JG23">
        <v>24.775200000000002</v>
      </c>
      <c r="JH23">
        <v>29.999700000000001</v>
      </c>
      <c r="JI23">
        <v>24.7254</v>
      </c>
      <c r="JJ23">
        <v>24.669499999999999</v>
      </c>
      <c r="JK23">
        <v>22.1021</v>
      </c>
      <c r="JL23">
        <v>29.730799999999999</v>
      </c>
      <c r="JM23">
        <v>49.750700000000002</v>
      </c>
      <c r="JN23">
        <v>23.020399999999999</v>
      </c>
      <c r="JO23">
        <v>420.48500000000001</v>
      </c>
      <c r="JP23">
        <v>15.221500000000001</v>
      </c>
      <c r="JQ23">
        <v>96.354799999999997</v>
      </c>
      <c r="JR23">
        <v>101.63800000000001</v>
      </c>
    </row>
    <row r="24" spans="1:278" x14ac:dyDescent="0.2">
      <c r="A24">
        <v>8</v>
      </c>
      <c r="B24">
        <v>1686772180.0999999</v>
      </c>
      <c r="C24">
        <v>780.09999990463257</v>
      </c>
      <c r="D24" t="s">
        <v>450</v>
      </c>
      <c r="E24" t="s">
        <v>451</v>
      </c>
      <c r="F24">
        <v>15</v>
      </c>
      <c r="N24" t="s">
        <v>650</v>
      </c>
      <c r="O24">
        <v>1686772172.099999</v>
      </c>
      <c r="P24">
        <f t="shared" si="0"/>
        <v>3.3246656725186407E-3</v>
      </c>
      <c r="Q24">
        <f t="shared" si="1"/>
        <v>3.3246656725186408</v>
      </c>
      <c r="R24">
        <f t="shared" si="2"/>
        <v>20.592498049935369</v>
      </c>
      <c r="S24">
        <f t="shared" si="3"/>
        <v>399.8688064516129</v>
      </c>
      <c r="T24">
        <f t="shared" si="4"/>
        <v>266.21547974327342</v>
      </c>
      <c r="U24">
        <f t="shared" si="5"/>
        <v>27.060955667496778</v>
      </c>
      <c r="V24">
        <f t="shared" si="6"/>
        <v>40.64689271501824</v>
      </c>
      <c r="W24">
        <f t="shared" si="7"/>
        <v>0.27106293594144421</v>
      </c>
      <c r="X24">
        <f t="shared" si="8"/>
        <v>2.9570423847104061</v>
      </c>
      <c r="Y24">
        <f t="shared" si="9"/>
        <v>0.25797663133668575</v>
      </c>
      <c r="Z24">
        <f t="shared" si="10"/>
        <v>0.16235848642920089</v>
      </c>
      <c r="AA24">
        <f t="shared" si="11"/>
        <v>241.74024914782206</v>
      </c>
      <c r="AB24">
        <f t="shared" si="12"/>
        <v>25.86799050796462</v>
      </c>
      <c r="AC24">
        <f t="shared" si="13"/>
        <v>25.001090322580652</v>
      </c>
      <c r="AD24">
        <f t="shared" si="14"/>
        <v>3.1798842877421181</v>
      </c>
      <c r="AE24">
        <f t="shared" si="15"/>
        <v>58.737875815597803</v>
      </c>
      <c r="AF24">
        <f t="shared" si="16"/>
        <v>1.9026160449743761</v>
      </c>
      <c r="AG24">
        <f t="shared" si="17"/>
        <v>3.2391638590191199</v>
      </c>
      <c r="AH24">
        <f t="shared" si="18"/>
        <v>1.277268242767742</v>
      </c>
      <c r="AI24">
        <f t="shared" si="19"/>
        <v>-146.61775615807204</v>
      </c>
      <c r="AJ24">
        <f t="shared" si="20"/>
        <v>49.447477093019955</v>
      </c>
      <c r="AK24">
        <f t="shared" si="21"/>
        <v>3.5426589261407928</v>
      </c>
      <c r="AL24">
        <f t="shared" si="22"/>
        <v>148.11262900891077</v>
      </c>
      <c r="AM24">
        <v>0</v>
      </c>
      <c r="AN24">
        <v>0</v>
      </c>
      <c r="AO24">
        <f t="shared" si="23"/>
        <v>1</v>
      </c>
      <c r="AP24">
        <f t="shared" si="24"/>
        <v>0</v>
      </c>
      <c r="AQ24">
        <f t="shared" si="25"/>
        <v>54013.850678856128</v>
      </c>
      <c r="AR24" t="s">
        <v>409</v>
      </c>
      <c r="AS24">
        <v>12523.6</v>
      </c>
      <c r="AT24">
        <v>540.67772043101218</v>
      </c>
      <c r="AU24">
        <v>2781.3</v>
      </c>
      <c r="AV24">
        <f t="shared" si="26"/>
        <v>0.80560251665371874</v>
      </c>
      <c r="AW24">
        <v>-1.3647192545904681</v>
      </c>
      <c r="AX24" t="s">
        <v>452</v>
      </c>
      <c r="AY24">
        <v>12494.1</v>
      </c>
      <c r="AZ24">
        <v>644.77920000000006</v>
      </c>
      <c r="BA24">
        <v>913.56500000000005</v>
      </c>
      <c r="BB24">
        <f t="shared" si="27"/>
        <v>0.29421639401684607</v>
      </c>
      <c r="BC24">
        <v>0.5</v>
      </c>
      <c r="BD24">
        <f t="shared" si="28"/>
        <v>1261.2252675176742</v>
      </c>
      <c r="BE24">
        <f t="shared" si="29"/>
        <v>20.592498049935369</v>
      </c>
      <c r="BF24">
        <f t="shared" si="30"/>
        <v>185.53657512599105</v>
      </c>
      <c r="BG24">
        <f t="shared" si="31"/>
        <v>1.7409433405771932E-2</v>
      </c>
      <c r="BH24">
        <f t="shared" si="32"/>
        <v>2.0444467552938215</v>
      </c>
      <c r="BI24">
        <f t="shared" si="33"/>
        <v>386.90715688833211</v>
      </c>
      <c r="BJ24" t="s">
        <v>453</v>
      </c>
      <c r="BK24">
        <v>466.56</v>
      </c>
      <c r="BL24">
        <f t="shared" si="34"/>
        <v>466.56</v>
      </c>
      <c r="BM24">
        <f t="shared" si="35"/>
        <v>0.48929742273401455</v>
      </c>
      <c r="BN24">
        <f t="shared" si="36"/>
        <v>0.60130378854822641</v>
      </c>
      <c r="BO24">
        <f t="shared" si="37"/>
        <v>0.80688759860718695</v>
      </c>
      <c r="BP24">
        <f t="shared" si="38"/>
        <v>0.72082319437306508</v>
      </c>
      <c r="BQ24">
        <f t="shared" si="39"/>
        <v>0.83357869687847719</v>
      </c>
      <c r="BR24">
        <f t="shared" si="40"/>
        <v>0.43510134257597094</v>
      </c>
      <c r="BS24">
        <f t="shared" si="41"/>
        <v>0.56489865742402912</v>
      </c>
      <c r="BT24">
        <v>1078</v>
      </c>
      <c r="BU24">
        <v>300</v>
      </c>
      <c r="BV24">
        <v>300</v>
      </c>
      <c r="BW24">
        <v>300</v>
      </c>
      <c r="BX24">
        <v>12494.1</v>
      </c>
      <c r="BY24">
        <v>862.92</v>
      </c>
      <c r="BZ24">
        <v>-9.0518000000000005E-3</v>
      </c>
      <c r="CA24">
        <v>-3.31</v>
      </c>
      <c r="CB24" t="s">
        <v>412</v>
      </c>
      <c r="CC24" t="s">
        <v>412</v>
      </c>
      <c r="CD24" t="s">
        <v>412</v>
      </c>
      <c r="CE24" t="s">
        <v>412</v>
      </c>
      <c r="CF24" t="s">
        <v>412</v>
      </c>
      <c r="CG24" t="s">
        <v>412</v>
      </c>
      <c r="CH24" t="s">
        <v>412</v>
      </c>
      <c r="CI24" t="s">
        <v>412</v>
      </c>
      <c r="CJ24" t="s">
        <v>412</v>
      </c>
      <c r="CK24" t="s">
        <v>412</v>
      </c>
      <c r="CL24">
        <f t="shared" si="42"/>
        <v>1500.0167741935479</v>
      </c>
      <c r="CM24">
        <f t="shared" si="43"/>
        <v>1261.2252675176742</v>
      </c>
      <c r="CN24">
        <f t="shared" si="44"/>
        <v>0.84080744243393224</v>
      </c>
      <c r="CO24">
        <f t="shared" si="45"/>
        <v>0.16115836389748944</v>
      </c>
      <c r="CP24">
        <v>6</v>
      </c>
      <c r="CQ24">
        <v>0.5</v>
      </c>
      <c r="CR24" t="s">
        <v>413</v>
      </c>
      <c r="CS24">
        <v>2</v>
      </c>
      <c r="CT24">
        <v>1686772172.099999</v>
      </c>
      <c r="CU24">
        <v>399.8688064516129</v>
      </c>
      <c r="CV24">
        <v>421.78216129032262</v>
      </c>
      <c r="CW24">
        <v>18.717219354838711</v>
      </c>
      <c r="CX24">
        <v>15.45605806451613</v>
      </c>
      <c r="CY24">
        <v>399.16280645161288</v>
      </c>
      <c r="CZ24">
        <v>18.62753870967742</v>
      </c>
      <c r="DA24">
        <v>600.23474193548384</v>
      </c>
      <c r="DB24">
        <v>101.5505483870968</v>
      </c>
      <c r="DC24">
        <v>0.10002314838709681</v>
      </c>
      <c r="DD24">
        <v>25.31126129032258</v>
      </c>
      <c r="DE24">
        <v>25.001090322580652</v>
      </c>
      <c r="DF24">
        <v>999.90000000000032</v>
      </c>
      <c r="DG24">
        <v>0</v>
      </c>
      <c r="DH24">
        <v>0</v>
      </c>
      <c r="DI24">
        <v>10002.474193548391</v>
      </c>
      <c r="DJ24">
        <v>0</v>
      </c>
      <c r="DK24">
        <v>343.4246451612903</v>
      </c>
      <c r="DL24">
        <v>-21.94860645161291</v>
      </c>
      <c r="DM24">
        <v>407.46</v>
      </c>
      <c r="DN24">
        <v>428.40358064516118</v>
      </c>
      <c r="DO24">
        <v>3.261156774193549</v>
      </c>
      <c r="DP24">
        <v>421.78216129032262</v>
      </c>
      <c r="DQ24">
        <v>15.45605806451613</v>
      </c>
      <c r="DR24">
        <v>1.9007432258064521</v>
      </c>
      <c r="DS24">
        <v>1.5695709677419349</v>
      </c>
      <c r="DT24">
        <v>16.640854838709679</v>
      </c>
      <c r="DU24">
        <v>13.66324838709677</v>
      </c>
      <c r="DV24">
        <v>1500.0167741935479</v>
      </c>
      <c r="DW24">
        <v>0.97299390322580637</v>
      </c>
      <c r="DX24">
        <v>2.700603870967741E-2</v>
      </c>
      <c r="DY24">
        <v>0</v>
      </c>
      <c r="DZ24">
        <v>644.68303225806437</v>
      </c>
      <c r="EA24">
        <v>4.9993100000000013</v>
      </c>
      <c r="EB24">
        <v>13350.312903225809</v>
      </c>
      <c r="EC24">
        <v>13259.36129032258</v>
      </c>
      <c r="ED24">
        <v>38.362709677419353</v>
      </c>
      <c r="EE24">
        <v>39.017967741935479</v>
      </c>
      <c r="EF24">
        <v>38.761838709677413</v>
      </c>
      <c r="EG24">
        <v>38.326387096774177</v>
      </c>
      <c r="EH24">
        <v>39.495774193548392</v>
      </c>
      <c r="EI24">
        <v>1454.6451612903229</v>
      </c>
      <c r="EJ24">
        <v>40.372580645161307</v>
      </c>
      <c r="EK24">
        <v>0</v>
      </c>
      <c r="EL24">
        <v>109</v>
      </c>
      <c r="EM24">
        <v>0</v>
      </c>
      <c r="EN24">
        <v>644.77920000000006</v>
      </c>
      <c r="EO24">
        <v>8.0645384672366749</v>
      </c>
      <c r="EP24">
        <v>380.70769234496299</v>
      </c>
      <c r="EQ24">
        <v>13353.9</v>
      </c>
      <c r="ER24">
        <v>15</v>
      </c>
      <c r="ES24">
        <v>1686772203.5999999</v>
      </c>
      <c r="ET24" t="s">
        <v>454</v>
      </c>
      <c r="EU24">
        <v>1686772203.5999999</v>
      </c>
      <c r="EV24">
        <v>1686771922</v>
      </c>
      <c r="EW24">
        <v>8</v>
      </c>
      <c r="EX24">
        <v>3.5000000000000003E-2</v>
      </c>
      <c r="EY24">
        <v>8.0000000000000002E-3</v>
      </c>
      <c r="EZ24">
        <v>0.70599999999999996</v>
      </c>
      <c r="FA24">
        <v>0.09</v>
      </c>
      <c r="FB24">
        <v>423</v>
      </c>
      <c r="FC24">
        <v>15</v>
      </c>
      <c r="FD24">
        <v>0.39</v>
      </c>
      <c r="FE24">
        <v>0.02</v>
      </c>
      <c r="FF24">
        <v>-21.926714634146339</v>
      </c>
      <c r="FG24">
        <v>-0.40816097560974168</v>
      </c>
      <c r="FH24">
        <v>4.9474667383126572E-2</v>
      </c>
      <c r="FI24">
        <v>1</v>
      </c>
      <c r="FJ24">
        <v>399.83006451612903</v>
      </c>
      <c r="FK24">
        <v>0.19282258064480501</v>
      </c>
      <c r="FL24">
        <v>2.0411785785655778E-2</v>
      </c>
      <c r="FM24">
        <v>1</v>
      </c>
      <c r="FN24">
        <v>3.2621670731707311</v>
      </c>
      <c r="FO24">
        <v>-3.7366829268289922E-2</v>
      </c>
      <c r="FP24">
        <v>1.3016808129211041E-2</v>
      </c>
      <c r="FQ24">
        <v>1</v>
      </c>
      <c r="FR24">
        <v>18.723577419354839</v>
      </c>
      <c r="FS24">
        <v>-0.34957741935485598</v>
      </c>
      <c r="FT24">
        <v>2.6578607814185209E-2</v>
      </c>
      <c r="FU24">
        <v>1</v>
      </c>
      <c r="FV24">
        <v>4</v>
      </c>
      <c r="FW24">
        <v>4</v>
      </c>
      <c r="FX24" t="s">
        <v>415</v>
      </c>
      <c r="FY24">
        <v>3.18106</v>
      </c>
      <c r="FZ24">
        <v>2.79711</v>
      </c>
      <c r="GA24">
        <v>0.10211000000000001</v>
      </c>
      <c r="GB24">
        <v>0.10699400000000001</v>
      </c>
      <c r="GC24">
        <v>0.102186</v>
      </c>
      <c r="GD24">
        <v>8.9551500000000006E-2</v>
      </c>
      <c r="GE24">
        <v>28407.4</v>
      </c>
      <c r="GF24">
        <v>22327.7</v>
      </c>
      <c r="GG24">
        <v>29555.1</v>
      </c>
      <c r="GH24">
        <v>24482</v>
      </c>
      <c r="GI24">
        <v>33791.699999999997</v>
      </c>
      <c r="GJ24">
        <v>32551.200000000001</v>
      </c>
      <c r="GK24">
        <v>40823.599999999999</v>
      </c>
      <c r="GL24">
        <v>39965.4</v>
      </c>
      <c r="GM24">
        <v>2.2101799999999998</v>
      </c>
      <c r="GN24">
        <v>1.88795</v>
      </c>
      <c r="GO24">
        <v>7.7880900000000003E-2</v>
      </c>
      <c r="GP24">
        <v>0</v>
      </c>
      <c r="GQ24">
        <v>23.708100000000002</v>
      </c>
      <c r="GR24">
        <v>999.9</v>
      </c>
      <c r="GS24">
        <v>39.799999999999997</v>
      </c>
      <c r="GT24">
        <v>33.299999999999997</v>
      </c>
      <c r="GU24">
        <v>20.136600000000001</v>
      </c>
      <c r="GV24">
        <v>61.629100000000001</v>
      </c>
      <c r="GW24">
        <v>31.770800000000001</v>
      </c>
      <c r="GX24">
        <v>1</v>
      </c>
      <c r="GY24">
        <v>-0.20998</v>
      </c>
      <c r="GZ24">
        <v>0.11894100000000001</v>
      </c>
      <c r="HA24">
        <v>20.263100000000001</v>
      </c>
      <c r="HB24">
        <v>5.22478</v>
      </c>
      <c r="HC24">
        <v>11.902100000000001</v>
      </c>
      <c r="HD24">
        <v>4.9634999999999998</v>
      </c>
      <c r="HE24">
        <v>3.29122</v>
      </c>
      <c r="HF24">
        <v>9999</v>
      </c>
      <c r="HG24">
        <v>9999</v>
      </c>
      <c r="HH24">
        <v>9999</v>
      </c>
      <c r="HI24">
        <v>999.9</v>
      </c>
      <c r="HJ24">
        <v>4.9702599999999997</v>
      </c>
      <c r="HK24">
        <v>1.8751500000000001</v>
      </c>
      <c r="HL24">
        <v>1.8739300000000001</v>
      </c>
      <c r="HM24">
        <v>1.87304</v>
      </c>
      <c r="HN24">
        <v>1.8745499999999999</v>
      </c>
      <c r="HO24">
        <v>1.86951</v>
      </c>
      <c r="HP24">
        <v>1.87371</v>
      </c>
      <c r="HQ24">
        <v>1.8787499999999999</v>
      </c>
      <c r="HR24">
        <v>0</v>
      </c>
      <c r="HS24">
        <v>0</v>
      </c>
      <c r="HT24">
        <v>0</v>
      </c>
      <c r="HU24">
        <v>0</v>
      </c>
      <c r="HV24" t="s">
        <v>416</v>
      </c>
      <c r="HW24" t="s">
        <v>417</v>
      </c>
      <c r="HX24" t="s">
        <v>418</v>
      </c>
      <c r="HY24" t="s">
        <v>418</v>
      </c>
      <c r="HZ24" t="s">
        <v>418</v>
      </c>
      <c r="IA24" t="s">
        <v>418</v>
      </c>
      <c r="IB24">
        <v>0</v>
      </c>
      <c r="IC24">
        <v>100</v>
      </c>
      <c r="ID24">
        <v>100</v>
      </c>
      <c r="IE24">
        <v>0.70599999999999996</v>
      </c>
      <c r="IF24">
        <v>8.9700000000000002E-2</v>
      </c>
      <c r="IG24">
        <v>0.6707142857142685</v>
      </c>
      <c r="IH24">
        <v>0</v>
      </c>
      <c r="II24">
        <v>0</v>
      </c>
      <c r="IJ24">
        <v>0</v>
      </c>
      <c r="IK24">
        <v>8.966999999999814E-2</v>
      </c>
      <c r="IL24">
        <v>0</v>
      </c>
      <c r="IM24">
        <v>0</v>
      </c>
      <c r="IN24">
        <v>0</v>
      </c>
      <c r="IO24">
        <v>-1</v>
      </c>
      <c r="IP24">
        <v>-1</v>
      </c>
      <c r="IQ24">
        <v>-1</v>
      </c>
      <c r="IR24">
        <v>-1</v>
      </c>
      <c r="IS24">
        <v>1.3</v>
      </c>
      <c r="IT24">
        <v>4.3</v>
      </c>
      <c r="IU24">
        <v>1.10229</v>
      </c>
      <c r="IV24">
        <v>2.47925</v>
      </c>
      <c r="IW24">
        <v>1.42578</v>
      </c>
      <c r="IX24">
        <v>2.2644000000000002</v>
      </c>
      <c r="IY24">
        <v>1.5478499999999999</v>
      </c>
      <c r="IZ24">
        <v>2.32178</v>
      </c>
      <c r="JA24">
        <v>35.244</v>
      </c>
      <c r="JB24">
        <v>15.2966</v>
      </c>
      <c r="JC24">
        <v>18</v>
      </c>
      <c r="JD24">
        <v>631.11800000000005</v>
      </c>
      <c r="JE24">
        <v>412.85500000000002</v>
      </c>
      <c r="JF24">
        <v>22.584900000000001</v>
      </c>
      <c r="JG24">
        <v>24.661300000000001</v>
      </c>
      <c r="JH24">
        <v>29.999700000000001</v>
      </c>
      <c r="JI24">
        <v>24.628599999999999</v>
      </c>
      <c r="JJ24">
        <v>24.574300000000001</v>
      </c>
      <c r="JK24">
        <v>22.083600000000001</v>
      </c>
      <c r="JL24">
        <v>30.140499999999999</v>
      </c>
      <c r="JM24">
        <v>52.069400000000002</v>
      </c>
      <c r="JN24">
        <v>22.992799999999999</v>
      </c>
      <c r="JO24">
        <v>421.68099999999998</v>
      </c>
      <c r="JP24">
        <v>15.268599999999999</v>
      </c>
      <c r="JQ24">
        <v>96.373999999999995</v>
      </c>
      <c r="JR24">
        <v>101.658</v>
      </c>
    </row>
    <row r="25" spans="1:278" x14ac:dyDescent="0.2">
      <c r="A25">
        <v>9</v>
      </c>
      <c r="B25">
        <v>1686772295.0999999</v>
      </c>
      <c r="C25">
        <v>895.09999990463257</v>
      </c>
      <c r="D25" t="s">
        <v>455</v>
      </c>
      <c r="E25" t="s">
        <v>456</v>
      </c>
      <c r="F25">
        <v>15</v>
      </c>
      <c r="N25" t="s">
        <v>650</v>
      </c>
      <c r="O25">
        <v>1686772287.349999</v>
      </c>
      <c r="P25">
        <f t="shared" si="0"/>
        <v>3.4286304042884554E-3</v>
      </c>
      <c r="Q25">
        <f t="shared" si="1"/>
        <v>3.4286304042884552</v>
      </c>
      <c r="R25">
        <f t="shared" si="2"/>
        <v>27.268434233517642</v>
      </c>
      <c r="S25">
        <f t="shared" si="3"/>
        <v>598.70333333333338</v>
      </c>
      <c r="T25">
        <f t="shared" si="4"/>
        <v>421.21209684257423</v>
      </c>
      <c r="U25">
        <f t="shared" si="5"/>
        <v>42.817148402256009</v>
      </c>
      <c r="V25">
        <f t="shared" si="6"/>
        <v>60.859528167443735</v>
      </c>
      <c r="W25">
        <f t="shared" si="7"/>
        <v>0.27302524291364083</v>
      </c>
      <c r="X25">
        <f t="shared" si="8"/>
        <v>2.9565201336121691</v>
      </c>
      <c r="Y25">
        <f t="shared" si="9"/>
        <v>0.25975154268378792</v>
      </c>
      <c r="Z25">
        <f t="shared" si="10"/>
        <v>0.1634835123923451</v>
      </c>
      <c r="AA25">
        <f t="shared" si="11"/>
        <v>241.73351647519675</v>
      </c>
      <c r="AB25">
        <f t="shared" si="12"/>
        <v>25.786789231399403</v>
      </c>
      <c r="AC25">
        <f t="shared" si="13"/>
        <v>25.105106666666671</v>
      </c>
      <c r="AD25">
        <f t="shared" si="14"/>
        <v>3.1996572458761756</v>
      </c>
      <c r="AE25">
        <f t="shared" si="15"/>
        <v>58.583607212756718</v>
      </c>
      <c r="AF25">
        <f t="shared" si="16"/>
        <v>1.8914836804364303</v>
      </c>
      <c r="AG25">
        <f t="shared" si="17"/>
        <v>3.2286910458879277</v>
      </c>
      <c r="AH25">
        <f t="shared" si="18"/>
        <v>1.3081735654397453</v>
      </c>
      <c r="AI25">
        <f t="shared" si="19"/>
        <v>-151.20260082912088</v>
      </c>
      <c r="AJ25">
        <f t="shared" si="20"/>
        <v>24.182941107616955</v>
      </c>
      <c r="AK25">
        <f t="shared" si="21"/>
        <v>1.7333220760236008</v>
      </c>
      <c r="AL25">
        <f t="shared" si="22"/>
        <v>116.44717882971642</v>
      </c>
      <c r="AM25">
        <v>0</v>
      </c>
      <c r="AN25">
        <v>0</v>
      </c>
      <c r="AO25">
        <f t="shared" si="23"/>
        <v>1</v>
      </c>
      <c r="AP25">
        <f t="shared" si="24"/>
        <v>0</v>
      </c>
      <c r="AQ25">
        <f t="shared" si="25"/>
        <v>54008.393599099931</v>
      </c>
      <c r="AR25" t="s">
        <v>409</v>
      </c>
      <c r="AS25">
        <v>12523.6</v>
      </c>
      <c r="AT25">
        <v>540.67772043101218</v>
      </c>
      <c r="AU25">
        <v>2781.3</v>
      </c>
      <c r="AV25">
        <f t="shared" si="26"/>
        <v>0.80560251665371874</v>
      </c>
      <c r="AW25">
        <v>-1.3647192545904681</v>
      </c>
      <c r="AX25" t="s">
        <v>457</v>
      </c>
      <c r="AY25">
        <v>12500.5</v>
      </c>
      <c r="AZ25">
        <v>677.77615384615387</v>
      </c>
      <c r="BA25">
        <v>967.85900000000004</v>
      </c>
      <c r="BB25">
        <f t="shared" si="27"/>
        <v>0.2997160187112442</v>
      </c>
      <c r="BC25">
        <v>0.5</v>
      </c>
      <c r="BD25">
        <f t="shared" si="28"/>
        <v>1261.1909005570967</v>
      </c>
      <c r="BE25">
        <f t="shared" si="29"/>
        <v>27.268434233517642</v>
      </c>
      <c r="BF25">
        <f t="shared" si="30"/>
        <v>188.99955777491087</v>
      </c>
      <c r="BG25">
        <f t="shared" si="31"/>
        <v>2.2703266789714543E-2</v>
      </c>
      <c r="BH25">
        <f t="shared" si="32"/>
        <v>1.8736623826404468</v>
      </c>
      <c r="BI25">
        <f t="shared" si="33"/>
        <v>396.32293602394907</v>
      </c>
      <c r="BJ25" t="s">
        <v>458</v>
      </c>
      <c r="BK25">
        <v>475.72</v>
      </c>
      <c r="BL25">
        <f t="shared" si="34"/>
        <v>475.72</v>
      </c>
      <c r="BM25">
        <f t="shared" si="35"/>
        <v>0.50848212394573999</v>
      </c>
      <c r="BN25">
        <f t="shared" si="36"/>
        <v>0.5894327540671358</v>
      </c>
      <c r="BO25">
        <f t="shared" si="37"/>
        <v>0.78654438362581225</v>
      </c>
      <c r="BP25">
        <f t="shared" si="38"/>
        <v>0.67906263693608104</v>
      </c>
      <c r="BQ25">
        <f t="shared" si="39"/>
        <v>0.80934703565870025</v>
      </c>
      <c r="BR25">
        <f t="shared" si="40"/>
        <v>0.41371321220673402</v>
      </c>
      <c r="BS25">
        <f t="shared" si="41"/>
        <v>0.58628678779326604</v>
      </c>
      <c r="BT25">
        <v>1080</v>
      </c>
      <c r="BU25">
        <v>300</v>
      </c>
      <c r="BV25">
        <v>300</v>
      </c>
      <c r="BW25">
        <v>300</v>
      </c>
      <c r="BX25">
        <v>12500.5</v>
      </c>
      <c r="BY25">
        <v>921.9</v>
      </c>
      <c r="BZ25">
        <v>-9.0582300000000004E-3</v>
      </c>
      <c r="CA25">
        <v>-1.46</v>
      </c>
      <c r="CB25" t="s">
        <v>412</v>
      </c>
      <c r="CC25" t="s">
        <v>412</v>
      </c>
      <c r="CD25" t="s">
        <v>412</v>
      </c>
      <c r="CE25" t="s">
        <v>412</v>
      </c>
      <c r="CF25" t="s">
        <v>412</v>
      </c>
      <c r="CG25" t="s">
        <v>412</v>
      </c>
      <c r="CH25" t="s">
        <v>412</v>
      </c>
      <c r="CI25" t="s">
        <v>412</v>
      </c>
      <c r="CJ25" t="s">
        <v>412</v>
      </c>
      <c r="CK25" t="s">
        <v>412</v>
      </c>
      <c r="CL25">
        <f t="shared" si="42"/>
        <v>1499.9760000000001</v>
      </c>
      <c r="CM25">
        <f t="shared" si="43"/>
        <v>1261.1909005570967</v>
      </c>
      <c r="CN25">
        <f t="shared" si="44"/>
        <v>0.8408073866229171</v>
      </c>
      <c r="CO25">
        <f t="shared" si="45"/>
        <v>0.16115825618223006</v>
      </c>
      <c r="CP25">
        <v>6</v>
      </c>
      <c r="CQ25">
        <v>0.5</v>
      </c>
      <c r="CR25" t="s">
        <v>413</v>
      </c>
      <c r="CS25">
        <v>2</v>
      </c>
      <c r="CT25">
        <v>1686772287.349999</v>
      </c>
      <c r="CU25">
        <v>598.70333333333338</v>
      </c>
      <c r="CV25">
        <v>628.01213333333328</v>
      </c>
      <c r="CW25">
        <v>18.607399999999998</v>
      </c>
      <c r="CX25">
        <v>15.24398666666667</v>
      </c>
      <c r="CY25">
        <v>597.95433333333335</v>
      </c>
      <c r="CZ25">
        <v>18.51774</v>
      </c>
      <c r="DA25">
        <v>600.25316666666663</v>
      </c>
      <c r="DB25">
        <v>101.5521333333334</v>
      </c>
      <c r="DC25">
        <v>0.10009537333333331</v>
      </c>
      <c r="DD25">
        <v>25.256826666666669</v>
      </c>
      <c r="DE25">
        <v>25.105106666666671</v>
      </c>
      <c r="DF25">
        <v>999.9000000000002</v>
      </c>
      <c r="DG25">
        <v>0</v>
      </c>
      <c r="DH25">
        <v>0</v>
      </c>
      <c r="DI25">
        <v>9999.3550000000014</v>
      </c>
      <c r="DJ25">
        <v>0</v>
      </c>
      <c r="DK25">
        <v>480.9238666666667</v>
      </c>
      <c r="DL25">
        <v>-29.35147666666666</v>
      </c>
      <c r="DM25">
        <v>610.01130000000001</v>
      </c>
      <c r="DN25">
        <v>637.7337</v>
      </c>
      <c r="DO25">
        <v>3.363417333333333</v>
      </c>
      <c r="DP25">
        <v>628.01213333333328</v>
      </c>
      <c r="DQ25">
        <v>15.24398666666667</v>
      </c>
      <c r="DR25">
        <v>1.8896219999999999</v>
      </c>
      <c r="DS25">
        <v>1.5480596666666671</v>
      </c>
      <c r="DT25">
        <v>16.548553333333331</v>
      </c>
      <c r="DU25">
        <v>13.45127666666667</v>
      </c>
      <c r="DV25">
        <v>1499.9760000000001</v>
      </c>
      <c r="DW25">
        <v>0.97299699999999967</v>
      </c>
      <c r="DX25">
        <v>2.70028E-2</v>
      </c>
      <c r="DY25">
        <v>0</v>
      </c>
      <c r="DZ25">
        <v>677.7749</v>
      </c>
      <c r="EA25">
        <v>4.9993100000000004</v>
      </c>
      <c r="EB25">
        <v>16838.666666666661</v>
      </c>
      <c r="EC25">
        <v>13259.006666666661</v>
      </c>
      <c r="ED25">
        <v>36.743466666666663</v>
      </c>
      <c r="EE25">
        <v>37.883233333333337</v>
      </c>
      <c r="EF25">
        <v>37.297633333333323</v>
      </c>
      <c r="EG25">
        <v>36.751899999999992</v>
      </c>
      <c r="EH25">
        <v>38.016499999999994</v>
      </c>
      <c r="EI25">
        <v>1454.6073333333329</v>
      </c>
      <c r="EJ25">
        <v>40.368666666666648</v>
      </c>
      <c r="EK25">
        <v>0</v>
      </c>
      <c r="EL25">
        <v>114.4000000953674</v>
      </c>
      <c r="EM25">
        <v>0</v>
      </c>
      <c r="EN25">
        <v>677.77615384615387</v>
      </c>
      <c r="EO25">
        <v>1.916034192239138</v>
      </c>
      <c r="EP25">
        <v>1163.059826345816</v>
      </c>
      <c r="EQ25">
        <v>16816.511538461538</v>
      </c>
      <c r="ER25">
        <v>15</v>
      </c>
      <c r="ES25">
        <v>1686772326.0999999</v>
      </c>
      <c r="ET25" t="s">
        <v>459</v>
      </c>
      <c r="EU25">
        <v>1686772326.0999999</v>
      </c>
      <c r="EV25">
        <v>1686771922</v>
      </c>
      <c r="EW25">
        <v>9</v>
      </c>
      <c r="EX25">
        <v>4.2999999999999997E-2</v>
      </c>
      <c r="EY25">
        <v>8.0000000000000002E-3</v>
      </c>
      <c r="EZ25">
        <v>0.749</v>
      </c>
      <c r="FA25">
        <v>0.09</v>
      </c>
      <c r="FB25">
        <v>631</v>
      </c>
      <c r="FC25">
        <v>15</v>
      </c>
      <c r="FD25">
        <v>0.1</v>
      </c>
      <c r="FE25">
        <v>0.02</v>
      </c>
      <c r="FF25">
        <v>-29.475709999999999</v>
      </c>
      <c r="FG25">
        <v>2.4067159474671591</v>
      </c>
      <c r="FH25">
        <v>0.23984590657336641</v>
      </c>
      <c r="FI25">
        <v>1</v>
      </c>
      <c r="FJ25">
        <v>598.62393333333341</v>
      </c>
      <c r="FK25">
        <v>4.4588209121248399</v>
      </c>
      <c r="FL25">
        <v>0.32524205686774188</v>
      </c>
      <c r="FM25">
        <v>1</v>
      </c>
      <c r="FN25">
        <v>3.3686287500000009</v>
      </c>
      <c r="FO25">
        <v>-4.5964840525336538E-2</v>
      </c>
      <c r="FP25">
        <v>1.192885078025119E-2</v>
      </c>
      <c r="FQ25">
        <v>1</v>
      </c>
      <c r="FR25">
        <v>18.607540000000011</v>
      </c>
      <c r="FS25">
        <v>-1.032614015577183E-2</v>
      </c>
      <c r="FT25">
        <v>2.6768887413067691E-3</v>
      </c>
      <c r="FU25">
        <v>1</v>
      </c>
      <c r="FV25">
        <v>4</v>
      </c>
      <c r="FW25">
        <v>4</v>
      </c>
      <c r="FX25" t="s">
        <v>415</v>
      </c>
      <c r="FY25">
        <v>3.1810999999999998</v>
      </c>
      <c r="FZ25">
        <v>2.7971400000000002</v>
      </c>
      <c r="GA25">
        <v>0.13736699999999999</v>
      </c>
      <c r="GB25">
        <v>0.14275099999999999</v>
      </c>
      <c r="GC25">
        <v>0.10192</v>
      </c>
      <c r="GD25">
        <v>8.8959300000000005E-2</v>
      </c>
      <c r="GE25">
        <v>27294.400000000001</v>
      </c>
      <c r="GF25">
        <v>21433.599999999999</v>
      </c>
      <c r="GG25">
        <v>29556.7</v>
      </c>
      <c r="GH25">
        <v>24481.1</v>
      </c>
      <c r="GI25">
        <v>33804.800000000003</v>
      </c>
      <c r="GJ25">
        <v>32572.6</v>
      </c>
      <c r="GK25">
        <v>40825.4</v>
      </c>
      <c r="GL25">
        <v>39963.699999999997</v>
      </c>
      <c r="GM25">
        <v>2.2109200000000002</v>
      </c>
      <c r="GN25">
        <v>1.88903</v>
      </c>
      <c r="GO25">
        <v>4.0810600000000002E-2</v>
      </c>
      <c r="GP25">
        <v>0</v>
      </c>
      <c r="GQ25">
        <v>24.4209</v>
      </c>
      <c r="GR25">
        <v>999.9</v>
      </c>
      <c r="GS25">
        <v>41.1</v>
      </c>
      <c r="GT25">
        <v>33.299999999999997</v>
      </c>
      <c r="GU25">
        <v>20.7942</v>
      </c>
      <c r="GV25">
        <v>61.829099999999997</v>
      </c>
      <c r="GW25">
        <v>32.183500000000002</v>
      </c>
      <c r="GX25">
        <v>1</v>
      </c>
      <c r="GY25">
        <v>-0.209505</v>
      </c>
      <c r="GZ25">
        <v>1.6932499999999999</v>
      </c>
      <c r="HA25">
        <v>20.258299999999998</v>
      </c>
      <c r="HB25">
        <v>5.2288199999999998</v>
      </c>
      <c r="HC25">
        <v>11.902100000000001</v>
      </c>
      <c r="HD25">
        <v>4.9642499999999998</v>
      </c>
      <c r="HE25">
        <v>3.2919999999999998</v>
      </c>
      <c r="HF25">
        <v>9999</v>
      </c>
      <c r="HG25">
        <v>9999</v>
      </c>
      <c r="HH25">
        <v>9999</v>
      </c>
      <c r="HI25">
        <v>999.9</v>
      </c>
      <c r="HJ25">
        <v>4.9702599999999997</v>
      </c>
      <c r="HK25">
        <v>1.8751500000000001</v>
      </c>
      <c r="HL25">
        <v>1.8739300000000001</v>
      </c>
      <c r="HM25">
        <v>1.8730199999999999</v>
      </c>
      <c r="HN25">
        <v>1.8745400000000001</v>
      </c>
      <c r="HO25">
        <v>1.8695200000000001</v>
      </c>
      <c r="HP25">
        <v>1.8736900000000001</v>
      </c>
      <c r="HQ25">
        <v>1.8787400000000001</v>
      </c>
      <c r="HR25">
        <v>0</v>
      </c>
      <c r="HS25">
        <v>0</v>
      </c>
      <c r="HT25">
        <v>0</v>
      </c>
      <c r="HU25">
        <v>0</v>
      </c>
      <c r="HV25" t="s">
        <v>416</v>
      </c>
      <c r="HW25" t="s">
        <v>417</v>
      </c>
      <c r="HX25" t="s">
        <v>418</v>
      </c>
      <c r="HY25" t="s">
        <v>418</v>
      </c>
      <c r="HZ25" t="s">
        <v>418</v>
      </c>
      <c r="IA25" t="s">
        <v>418</v>
      </c>
      <c r="IB25">
        <v>0</v>
      </c>
      <c r="IC25">
        <v>100</v>
      </c>
      <c r="ID25">
        <v>100</v>
      </c>
      <c r="IE25">
        <v>0.749</v>
      </c>
      <c r="IF25">
        <v>8.9700000000000002E-2</v>
      </c>
      <c r="IG25">
        <v>0.70628571428574105</v>
      </c>
      <c r="IH25">
        <v>0</v>
      </c>
      <c r="II25">
        <v>0</v>
      </c>
      <c r="IJ25">
        <v>0</v>
      </c>
      <c r="IK25">
        <v>8.966999999999814E-2</v>
      </c>
      <c r="IL25">
        <v>0</v>
      </c>
      <c r="IM25">
        <v>0</v>
      </c>
      <c r="IN25">
        <v>0</v>
      </c>
      <c r="IO25">
        <v>-1</v>
      </c>
      <c r="IP25">
        <v>-1</v>
      </c>
      <c r="IQ25">
        <v>-1</v>
      </c>
      <c r="IR25">
        <v>-1</v>
      </c>
      <c r="IS25">
        <v>1.5</v>
      </c>
      <c r="IT25">
        <v>6.2</v>
      </c>
      <c r="IU25">
        <v>1.5209999999999999</v>
      </c>
      <c r="IV25">
        <v>2.4597199999999999</v>
      </c>
      <c r="IW25">
        <v>1.42578</v>
      </c>
      <c r="IX25">
        <v>2.2644000000000002</v>
      </c>
      <c r="IY25">
        <v>1.5478499999999999</v>
      </c>
      <c r="IZ25">
        <v>2.36328</v>
      </c>
      <c r="JA25">
        <v>35.244</v>
      </c>
      <c r="JB25">
        <v>15.252800000000001</v>
      </c>
      <c r="JC25">
        <v>18</v>
      </c>
      <c r="JD25">
        <v>631.202</v>
      </c>
      <c r="JE25">
        <v>413.20699999999999</v>
      </c>
      <c r="JF25">
        <v>21.804099999999998</v>
      </c>
      <c r="JG25">
        <v>24.633800000000001</v>
      </c>
      <c r="JH25">
        <v>30.000599999999999</v>
      </c>
      <c r="JI25">
        <v>24.587499999999999</v>
      </c>
      <c r="JJ25">
        <v>24.543199999999999</v>
      </c>
      <c r="JK25">
        <v>30.4587</v>
      </c>
      <c r="JL25">
        <v>32.274700000000003</v>
      </c>
      <c r="JM25">
        <v>53.2271</v>
      </c>
      <c r="JN25">
        <v>21.738700000000001</v>
      </c>
      <c r="JO25">
        <v>628.63800000000003</v>
      </c>
      <c r="JP25">
        <v>15.3513</v>
      </c>
      <c r="JQ25">
        <v>96.378799999999998</v>
      </c>
      <c r="JR25">
        <v>101.654</v>
      </c>
    </row>
    <row r="26" spans="1:278" x14ac:dyDescent="0.2">
      <c r="A26">
        <v>10</v>
      </c>
      <c r="B26">
        <v>1686772417.0999999</v>
      </c>
      <c r="C26">
        <v>1017.099999904633</v>
      </c>
      <c r="D26" t="s">
        <v>460</v>
      </c>
      <c r="E26" t="s">
        <v>461</v>
      </c>
      <c r="F26">
        <v>15</v>
      </c>
      <c r="N26" t="s">
        <v>650</v>
      </c>
      <c r="O26">
        <v>1686772409.099999</v>
      </c>
      <c r="P26">
        <f t="shared" si="0"/>
        <v>3.4739177108653718E-3</v>
      </c>
      <c r="Q26">
        <f t="shared" si="1"/>
        <v>3.4739177108653716</v>
      </c>
      <c r="R26">
        <f t="shared" si="2"/>
        <v>28.737418607347546</v>
      </c>
      <c r="S26">
        <f t="shared" si="3"/>
        <v>798.18535483870949</v>
      </c>
      <c r="T26">
        <f t="shared" si="4"/>
        <v>610.5750173032161</v>
      </c>
      <c r="U26">
        <f t="shared" si="5"/>
        <v>62.064688585976668</v>
      </c>
      <c r="V26">
        <f t="shared" si="6"/>
        <v>81.135198915861139</v>
      </c>
      <c r="W26">
        <f t="shared" si="7"/>
        <v>0.27779545662677779</v>
      </c>
      <c r="X26">
        <f t="shared" si="8"/>
        <v>2.9566958937895165</v>
      </c>
      <c r="Y26">
        <f t="shared" si="9"/>
        <v>0.26406717807564423</v>
      </c>
      <c r="Z26">
        <f t="shared" si="10"/>
        <v>0.1662188652318928</v>
      </c>
      <c r="AA26">
        <f t="shared" si="11"/>
        <v>241.7387277198761</v>
      </c>
      <c r="AB26">
        <f t="shared" si="12"/>
        <v>25.669364738090625</v>
      </c>
      <c r="AC26">
        <f t="shared" si="13"/>
        <v>25.019661290322581</v>
      </c>
      <c r="AD26">
        <f t="shared" si="14"/>
        <v>3.1834066802193597</v>
      </c>
      <c r="AE26">
        <f t="shared" si="15"/>
        <v>58.579031630661895</v>
      </c>
      <c r="AF26">
        <f t="shared" si="16"/>
        <v>1.8794648269067371</v>
      </c>
      <c r="AG26">
        <f t="shared" si="17"/>
        <v>3.2084259069980479</v>
      </c>
      <c r="AH26">
        <f t="shared" si="18"/>
        <v>1.3039418533126226</v>
      </c>
      <c r="AI26">
        <f t="shared" si="19"/>
        <v>-153.19977104916291</v>
      </c>
      <c r="AJ26">
        <f t="shared" si="20"/>
        <v>20.94431412195587</v>
      </c>
      <c r="AK26">
        <f t="shared" si="21"/>
        <v>1.4996594399981924</v>
      </c>
      <c r="AL26">
        <f t="shared" si="22"/>
        <v>110.98293023266726</v>
      </c>
      <c r="AM26">
        <v>0</v>
      </c>
      <c r="AN26">
        <v>0</v>
      </c>
      <c r="AO26">
        <f t="shared" si="23"/>
        <v>1</v>
      </c>
      <c r="AP26">
        <f t="shared" si="24"/>
        <v>0</v>
      </c>
      <c r="AQ26">
        <f t="shared" si="25"/>
        <v>54032.66127139845</v>
      </c>
      <c r="AR26" t="s">
        <v>409</v>
      </c>
      <c r="AS26">
        <v>12523.6</v>
      </c>
      <c r="AT26">
        <v>540.67772043101218</v>
      </c>
      <c r="AU26">
        <v>2781.3</v>
      </c>
      <c r="AV26">
        <f t="shared" si="26"/>
        <v>0.80560251665371874</v>
      </c>
      <c r="AW26">
        <v>-1.3647192545904681</v>
      </c>
      <c r="AX26" t="s">
        <v>462</v>
      </c>
      <c r="AY26">
        <v>12490.2</v>
      </c>
      <c r="AZ26">
        <v>679.37534615384607</v>
      </c>
      <c r="BA26">
        <v>943.404</v>
      </c>
      <c r="BB26">
        <f t="shared" si="27"/>
        <v>0.27986806696405142</v>
      </c>
      <c r="BC26">
        <v>0.5</v>
      </c>
      <c r="BD26">
        <f t="shared" si="28"/>
        <v>1261.2230134600732</v>
      </c>
      <c r="BE26">
        <f t="shared" si="29"/>
        <v>28.737418607347546</v>
      </c>
      <c r="BF26">
        <f t="shared" si="30"/>
        <v>176.48802339382325</v>
      </c>
      <c r="BG26">
        <f t="shared" si="31"/>
        <v>2.3867418799594371E-2</v>
      </c>
      <c r="BH26">
        <f t="shared" si="32"/>
        <v>1.9481537072134527</v>
      </c>
      <c r="BI26">
        <f t="shared" si="33"/>
        <v>392.16027860975635</v>
      </c>
      <c r="BJ26" t="s">
        <v>463</v>
      </c>
      <c r="BK26">
        <v>471.71</v>
      </c>
      <c r="BL26">
        <f t="shared" si="34"/>
        <v>471.71</v>
      </c>
      <c r="BM26">
        <f t="shared" si="35"/>
        <v>0.49999152006987468</v>
      </c>
      <c r="BN26">
        <f t="shared" si="36"/>
        <v>0.55974562713571496</v>
      </c>
      <c r="BO26">
        <f t="shared" si="37"/>
        <v>0.79576721409427653</v>
      </c>
      <c r="BP26">
        <f t="shared" si="38"/>
        <v>0.65560324031679018</v>
      </c>
      <c r="BQ26">
        <f t="shared" si="39"/>
        <v>0.82026141432171362</v>
      </c>
      <c r="BR26">
        <f t="shared" si="40"/>
        <v>0.38864761765493355</v>
      </c>
      <c r="BS26">
        <f t="shared" si="41"/>
        <v>0.61135238234506639</v>
      </c>
      <c r="BT26">
        <v>1082</v>
      </c>
      <c r="BU26">
        <v>300</v>
      </c>
      <c r="BV26">
        <v>300</v>
      </c>
      <c r="BW26">
        <v>300</v>
      </c>
      <c r="BX26">
        <v>12490.2</v>
      </c>
      <c r="BY26">
        <v>898.14</v>
      </c>
      <c r="BZ26">
        <v>-9.0499199999999995E-3</v>
      </c>
      <c r="CA26">
        <v>-1.1000000000000001</v>
      </c>
      <c r="CB26" t="s">
        <v>412</v>
      </c>
      <c r="CC26" t="s">
        <v>412</v>
      </c>
      <c r="CD26" t="s">
        <v>412</v>
      </c>
      <c r="CE26" t="s">
        <v>412</v>
      </c>
      <c r="CF26" t="s">
        <v>412</v>
      </c>
      <c r="CG26" t="s">
        <v>412</v>
      </c>
      <c r="CH26" t="s">
        <v>412</v>
      </c>
      <c r="CI26" t="s">
        <v>412</v>
      </c>
      <c r="CJ26" t="s">
        <v>412</v>
      </c>
      <c r="CK26" t="s">
        <v>412</v>
      </c>
      <c r="CL26">
        <f t="shared" si="42"/>
        <v>1500.0148387096781</v>
      </c>
      <c r="CM26">
        <f t="shared" si="43"/>
        <v>1261.2230134600732</v>
      </c>
      <c r="CN26">
        <f t="shared" si="44"/>
        <v>0.84080702464582613</v>
      </c>
      <c r="CO26">
        <f t="shared" si="45"/>
        <v>0.16115755756644462</v>
      </c>
      <c r="CP26">
        <v>6</v>
      </c>
      <c r="CQ26">
        <v>0.5</v>
      </c>
      <c r="CR26" t="s">
        <v>413</v>
      </c>
      <c r="CS26">
        <v>2</v>
      </c>
      <c r="CT26">
        <v>1686772409.099999</v>
      </c>
      <c r="CU26">
        <v>798.18535483870949</v>
      </c>
      <c r="CV26">
        <v>829.68341935483863</v>
      </c>
      <c r="CW26">
        <v>18.489648387096771</v>
      </c>
      <c r="CX26">
        <v>15.081280645161289</v>
      </c>
      <c r="CY26">
        <v>797.81335483870953</v>
      </c>
      <c r="CZ26">
        <v>18.399974193548388</v>
      </c>
      <c r="DA26">
        <v>600.23209677419345</v>
      </c>
      <c r="DB26">
        <v>101.5493870967742</v>
      </c>
      <c r="DC26">
        <v>0.10018392580645159</v>
      </c>
      <c r="DD26">
        <v>25.15105483870968</v>
      </c>
      <c r="DE26">
        <v>25.019661290322581</v>
      </c>
      <c r="DF26">
        <v>999.90000000000032</v>
      </c>
      <c r="DG26">
        <v>0</v>
      </c>
      <c r="DH26">
        <v>0</v>
      </c>
      <c r="DI26">
        <v>10000.62258064516</v>
      </c>
      <c r="DJ26">
        <v>0</v>
      </c>
      <c r="DK26">
        <v>2123.2054838709678</v>
      </c>
      <c r="DL26">
        <v>-31.12076129032258</v>
      </c>
      <c r="DM26">
        <v>813.6059032258064</v>
      </c>
      <c r="DN26">
        <v>842.38761290322589</v>
      </c>
      <c r="DO26">
        <v>3.4083751612903228</v>
      </c>
      <c r="DP26">
        <v>829.68341935483863</v>
      </c>
      <c r="DQ26">
        <v>15.081280645161289</v>
      </c>
      <c r="DR26">
        <v>1.877614193548387</v>
      </c>
      <c r="DS26">
        <v>1.5314948387096781</v>
      </c>
      <c r="DT26">
        <v>16.448358064516128</v>
      </c>
      <c r="DU26">
        <v>13.28620322580645</v>
      </c>
      <c r="DV26">
        <v>1500.0148387096781</v>
      </c>
      <c r="DW26">
        <v>0.97300761290322602</v>
      </c>
      <c r="DX26">
        <v>2.6992087096774191E-2</v>
      </c>
      <c r="DY26">
        <v>0</v>
      </c>
      <c r="DZ26">
        <v>679.47938709677408</v>
      </c>
      <c r="EA26">
        <v>4.9993100000000013</v>
      </c>
      <c r="EB26">
        <v>17966.409677419349</v>
      </c>
      <c r="EC26">
        <v>13259.39677419355</v>
      </c>
      <c r="ED26">
        <v>38.89890322580645</v>
      </c>
      <c r="EE26">
        <v>40.530032258064509</v>
      </c>
      <c r="EF26">
        <v>39.282032258064511</v>
      </c>
      <c r="EG26">
        <v>40.34451612903225</v>
      </c>
      <c r="EH26">
        <v>40.437225806451593</v>
      </c>
      <c r="EI26">
        <v>1454.6632258064519</v>
      </c>
      <c r="EJ26">
        <v>40.351612903225792</v>
      </c>
      <c r="EK26">
        <v>0</v>
      </c>
      <c r="EL26">
        <v>121.6000001430511</v>
      </c>
      <c r="EM26">
        <v>0</v>
      </c>
      <c r="EN26">
        <v>679.37534615384607</v>
      </c>
      <c r="EO26">
        <v>-12.790871802068279</v>
      </c>
      <c r="EP26">
        <v>-725.969230519348</v>
      </c>
      <c r="EQ26">
        <v>17963.90769230769</v>
      </c>
      <c r="ER26">
        <v>15</v>
      </c>
      <c r="ES26">
        <v>1686772456.0999999</v>
      </c>
      <c r="ET26" t="s">
        <v>464</v>
      </c>
      <c r="EU26">
        <v>1686772456.0999999</v>
      </c>
      <c r="EV26">
        <v>1686771922</v>
      </c>
      <c r="EW26">
        <v>10</v>
      </c>
      <c r="EX26">
        <v>-0.378</v>
      </c>
      <c r="EY26">
        <v>8.0000000000000002E-3</v>
      </c>
      <c r="EZ26">
        <v>0.372</v>
      </c>
      <c r="FA26">
        <v>0.09</v>
      </c>
      <c r="FB26">
        <v>832</v>
      </c>
      <c r="FC26">
        <v>15</v>
      </c>
      <c r="FD26">
        <v>0.05</v>
      </c>
      <c r="FE26">
        <v>0.02</v>
      </c>
      <c r="FF26">
        <v>-31.238379999999999</v>
      </c>
      <c r="FG26">
        <v>2.3854018761727169</v>
      </c>
      <c r="FH26">
        <v>0.25151363203611871</v>
      </c>
      <c r="FI26">
        <v>1</v>
      </c>
      <c r="FJ26">
        <v>798.54639999999972</v>
      </c>
      <c r="FK26">
        <v>4.7818464961076579</v>
      </c>
      <c r="FL26">
        <v>0.35347301641473589</v>
      </c>
      <c r="FM26">
        <v>1</v>
      </c>
      <c r="FN26">
        <v>3.4007375</v>
      </c>
      <c r="FO26">
        <v>0.29231999999999231</v>
      </c>
      <c r="FP26">
        <v>3.604638815124199E-2</v>
      </c>
      <c r="FQ26">
        <v>1</v>
      </c>
      <c r="FR26">
        <v>18.490653333333331</v>
      </c>
      <c r="FS26">
        <v>-0.10603248053389221</v>
      </c>
      <c r="FT26">
        <v>1.1171921151808029E-2</v>
      </c>
      <c r="FU26">
        <v>1</v>
      </c>
      <c r="FV26">
        <v>4</v>
      </c>
      <c r="FW26">
        <v>4</v>
      </c>
      <c r="FX26" t="s">
        <v>415</v>
      </c>
      <c r="FY26">
        <v>3.1808299999999998</v>
      </c>
      <c r="FZ26">
        <v>2.7972199999999998</v>
      </c>
      <c r="GA26">
        <v>0.167187</v>
      </c>
      <c r="GB26">
        <v>0.17227500000000001</v>
      </c>
      <c r="GC26">
        <v>0.101302</v>
      </c>
      <c r="GD26">
        <v>8.7906499999999999E-2</v>
      </c>
      <c r="GE26">
        <v>26339.7</v>
      </c>
      <c r="GF26">
        <v>20687</v>
      </c>
      <c r="GG26">
        <v>29544.3</v>
      </c>
      <c r="GH26">
        <v>24471.1</v>
      </c>
      <c r="GI26">
        <v>33816.6</v>
      </c>
      <c r="GJ26">
        <v>32598.7</v>
      </c>
      <c r="GK26">
        <v>40809</v>
      </c>
      <c r="GL26">
        <v>39947.4</v>
      </c>
      <c r="GM26">
        <v>2.2088000000000001</v>
      </c>
      <c r="GN26">
        <v>1.885</v>
      </c>
      <c r="GO26">
        <v>2.8043999999999999E-2</v>
      </c>
      <c r="GP26">
        <v>0</v>
      </c>
      <c r="GQ26">
        <v>24.5916</v>
      </c>
      <c r="GR26">
        <v>999.9</v>
      </c>
      <c r="GS26">
        <v>41.9</v>
      </c>
      <c r="GT26">
        <v>33.299999999999997</v>
      </c>
      <c r="GU26">
        <v>21.199100000000001</v>
      </c>
      <c r="GV26">
        <v>61.629100000000001</v>
      </c>
      <c r="GW26">
        <v>32.223599999999998</v>
      </c>
      <c r="GX26">
        <v>1</v>
      </c>
      <c r="GY26">
        <v>-0.192444</v>
      </c>
      <c r="GZ26">
        <v>1.1205000000000001</v>
      </c>
      <c r="HA26">
        <v>20.263500000000001</v>
      </c>
      <c r="HB26">
        <v>5.2243300000000001</v>
      </c>
      <c r="HC26">
        <v>11.9023</v>
      </c>
      <c r="HD26">
        <v>4.9641999999999999</v>
      </c>
      <c r="HE26">
        <v>3.2919200000000002</v>
      </c>
      <c r="HF26">
        <v>9999</v>
      </c>
      <c r="HG26">
        <v>9999</v>
      </c>
      <c r="HH26">
        <v>9999</v>
      </c>
      <c r="HI26">
        <v>999.9</v>
      </c>
      <c r="HJ26">
        <v>4.9702400000000004</v>
      </c>
      <c r="HK26">
        <v>1.8751500000000001</v>
      </c>
      <c r="HL26">
        <v>1.8739300000000001</v>
      </c>
      <c r="HM26">
        <v>1.8730899999999999</v>
      </c>
      <c r="HN26">
        <v>1.8745499999999999</v>
      </c>
      <c r="HO26">
        <v>1.86957</v>
      </c>
      <c r="HP26">
        <v>1.8736699999999999</v>
      </c>
      <c r="HQ26">
        <v>1.8788100000000001</v>
      </c>
      <c r="HR26">
        <v>0</v>
      </c>
      <c r="HS26">
        <v>0</v>
      </c>
      <c r="HT26">
        <v>0</v>
      </c>
      <c r="HU26">
        <v>0</v>
      </c>
      <c r="HV26" t="s">
        <v>416</v>
      </c>
      <c r="HW26" t="s">
        <v>417</v>
      </c>
      <c r="HX26" t="s">
        <v>418</v>
      </c>
      <c r="HY26" t="s">
        <v>418</v>
      </c>
      <c r="HZ26" t="s">
        <v>418</v>
      </c>
      <c r="IA26" t="s">
        <v>418</v>
      </c>
      <c r="IB26">
        <v>0</v>
      </c>
      <c r="IC26">
        <v>100</v>
      </c>
      <c r="ID26">
        <v>100</v>
      </c>
      <c r="IE26">
        <v>0.372</v>
      </c>
      <c r="IF26">
        <v>8.9599999999999999E-2</v>
      </c>
      <c r="IG26">
        <v>0.74940000000003693</v>
      </c>
      <c r="IH26">
        <v>0</v>
      </c>
      <c r="II26">
        <v>0</v>
      </c>
      <c r="IJ26">
        <v>0</v>
      </c>
      <c r="IK26">
        <v>8.966999999999814E-2</v>
      </c>
      <c r="IL26">
        <v>0</v>
      </c>
      <c r="IM26">
        <v>0</v>
      </c>
      <c r="IN26">
        <v>0</v>
      </c>
      <c r="IO26">
        <v>-1</v>
      </c>
      <c r="IP26">
        <v>-1</v>
      </c>
      <c r="IQ26">
        <v>-1</v>
      </c>
      <c r="IR26">
        <v>-1</v>
      </c>
      <c r="IS26">
        <v>1.5</v>
      </c>
      <c r="IT26">
        <v>8.3000000000000007</v>
      </c>
      <c r="IU26">
        <v>1.9079600000000001</v>
      </c>
      <c r="IV26">
        <v>2.4475099999999999</v>
      </c>
      <c r="IW26">
        <v>1.42578</v>
      </c>
      <c r="IX26">
        <v>2.2656200000000002</v>
      </c>
      <c r="IY26">
        <v>1.5478499999999999</v>
      </c>
      <c r="IZ26">
        <v>2.33887</v>
      </c>
      <c r="JA26">
        <v>35.4754</v>
      </c>
      <c r="JB26">
        <v>15.2265</v>
      </c>
      <c r="JC26">
        <v>18</v>
      </c>
      <c r="JD26">
        <v>631.41</v>
      </c>
      <c r="JE26">
        <v>412.19900000000001</v>
      </c>
      <c r="JF26">
        <v>22.152100000000001</v>
      </c>
      <c r="JG26">
        <v>24.842199999999998</v>
      </c>
      <c r="JH26">
        <v>30.000800000000002</v>
      </c>
      <c r="JI26">
        <v>24.744599999999998</v>
      </c>
      <c r="JJ26">
        <v>24.701699999999999</v>
      </c>
      <c r="JK26">
        <v>38.206400000000002</v>
      </c>
      <c r="JL26">
        <v>34.903199999999998</v>
      </c>
      <c r="JM26">
        <v>54.136099999999999</v>
      </c>
      <c r="JN26">
        <v>22.1343</v>
      </c>
      <c r="JO26">
        <v>830.21299999999997</v>
      </c>
      <c r="JP26">
        <v>15.123900000000001</v>
      </c>
      <c r="JQ26">
        <v>96.339299999999994</v>
      </c>
      <c r="JR26">
        <v>101.61199999999999</v>
      </c>
    </row>
    <row r="27" spans="1:278" x14ac:dyDescent="0.2">
      <c r="A27">
        <v>11</v>
      </c>
      <c r="B27">
        <v>1686772542.5999999</v>
      </c>
      <c r="C27">
        <v>1142.599999904633</v>
      </c>
      <c r="D27" t="s">
        <v>465</v>
      </c>
      <c r="E27" t="s">
        <v>466</v>
      </c>
      <c r="F27">
        <v>15</v>
      </c>
      <c r="N27" t="s">
        <v>650</v>
      </c>
      <c r="O27">
        <v>1686772534.849999</v>
      </c>
      <c r="P27">
        <f t="shared" si="0"/>
        <v>3.2717976676992369E-3</v>
      </c>
      <c r="Q27">
        <f t="shared" si="1"/>
        <v>3.2717976676992371</v>
      </c>
      <c r="R27">
        <f t="shared" si="2"/>
        <v>28.609106447897368</v>
      </c>
      <c r="S27">
        <f t="shared" si="3"/>
        <v>997.6926666666667</v>
      </c>
      <c r="T27">
        <f t="shared" si="4"/>
        <v>800.72621676239237</v>
      </c>
      <c r="U27">
        <f t="shared" si="5"/>
        <v>81.390453259166122</v>
      </c>
      <c r="V27">
        <f t="shared" si="6"/>
        <v>101.41126474124457</v>
      </c>
      <c r="W27">
        <f t="shared" si="7"/>
        <v>0.26728742001381356</v>
      </c>
      <c r="X27">
        <f t="shared" si="8"/>
        <v>2.9550817182873801</v>
      </c>
      <c r="Y27">
        <f t="shared" si="9"/>
        <v>0.25454590730564386</v>
      </c>
      <c r="Z27">
        <f t="shared" si="10"/>
        <v>0.16018534028209352</v>
      </c>
      <c r="AA27">
        <f t="shared" si="11"/>
        <v>241.73854445590061</v>
      </c>
      <c r="AB27">
        <f t="shared" si="12"/>
        <v>25.712842938770763</v>
      </c>
      <c r="AC27">
        <f t="shared" si="13"/>
        <v>24.961163333333339</v>
      </c>
      <c r="AD27">
        <f t="shared" si="14"/>
        <v>3.1723227869971096</v>
      </c>
      <c r="AE27">
        <f t="shared" si="15"/>
        <v>59.201219441078877</v>
      </c>
      <c r="AF27">
        <f t="shared" si="16"/>
        <v>1.8984100612327148</v>
      </c>
      <c r="AG27">
        <f t="shared" si="17"/>
        <v>3.2067076981786551</v>
      </c>
      <c r="AH27">
        <f t="shared" si="18"/>
        <v>1.2739127257643947</v>
      </c>
      <c r="AI27">
        <f t="shared" si="19"/>
        <v>-144.28627714553636</v>
      </c>
      <c r="AJ27">
        <f t="shared" si="20"/>
        <v>28.819437688486286</v>
      </c>
      <c r="AK27">
        <f t="shared" si="21"/>
        <v>2.0639619143473542</v>
      </c>
      <c r="AL27">
        <f t="shared" si="22"/>
        <v>128.33566691319788</v>
      </c>
      <c r="AM27">
        <v>0</v>
      </c>
      <c r="AN27">
        <v>0</v>
      </c>
      <c r="AO27">
        <f t="shared" si="23"/>
        <v>1</v>
      </c>
      <c r="AP27">
        <f t="shared" si="24"/>
        <v>0</v>
      </c>
      <c r="AQ27">
        <f t="shared" si="25"/>
        <v>53986.76020948169</v>
      </c>
      <c r="AR27" t="s">
        <v>409</v>
      </c>
      <c r="AS27">
        <v>12523.6</v>
      </c>
      <c r="AT27">
        <v>540.67772043101218</v>
      </c>
      <c r="AU27">
        <v>2781.3</v>
      </c>
      <c r="AV27">
        <f t="shared" si="26"/>
        <v>0.80560251665371874</v>
      </c>
      <c r="AW27">
        <v>-1.3647192545904681</v>
      </c>
      <c r="AX27" t="s">
        <v>467</v>
      </c>
      <c r="AY27">
        <v>12491.2</v>
      </c>
      <c r="AZ27">
        <v>670.73979999999995</v>
      </c>
      <c r="BA27">
        <v>917.98900000000003</v>
      </c>
      <c r="BB27">
        <f t="shared" si="27"/>
        <v>0.26933786788294856</v>
      </c>
      <c r="BC27">
        <v>0.5</v>
      </c>
      <c r="BD27">
        <f t="shared" si="28"/>
        <v>1261.2147102880315</v>
      </c>
      <c r="BE27">
        <f t="shared" si="29"/>
        <v>28.609106447897368</v>
      </c>
      <c r="BF27">
        <f t="shared" si="30"/>
        <v>169.84644050579453</v>
      </c>
      <c r="BG27">
        <f t="shared" si="31"/>
        <v>2.3765838963012511E-2</v>
      </c>
      <c r="BH27">
        <f t="shared" si="32"/>
        <v>2.0297748665833688</v>
      </c>
      <c r="BI27">
        <f t="shared" si="33"/>
        <v>387.69845297805693</v>
      </c>
      <c r="BJ27" t="s">
        <v>468</v>
      </c>
      <c r="BK27">
        <v>470.98</v>
      </c>
      <c r="BL27">
        <f t="shared" si="34"/>
        <v>470.98</v>
      </c>
      <c r="BM27">
        <f t="shared" si="35"/>
        <v>0.4869437433346151</v>
      </c>
      <c r="BN27">
        <f t="shared" si="36"/>
        <v>0.55311906471681793</v>
      </c>
      <c r="BO27">
        <f t="shared" si="37"/>
        <v>0.80651641331071022</v>
      </c>
      <c r="BP27">
        <f t="shared" si="38"/>
        <v>0.65529236306542193</v>
      </c>
      <c r="BQ27">
        <f t="shared" si="39"/>
        <v>0.831604245387773</v>
      </c>
      <c r="BR27">
        <f t="shared" si="40"/>
        <v>0.38838908485872903</v>
      </c>
      <c r="BS27">
        <f t="shared" si="41"/>
        <v>0.61161091514127097</v>
      </c>
      <c r="BT27">
        <v>1084</v>
      </c>
      <c r="BU27">
        <v>300</v>
      </c>
      <c r="BV27">
        <v>300</v>
      </c>
      <c r="BW27">
        <v>300</v>
      </c>
      <c r="BX27">
        <v>12491.2</v>
      </c>
      <c r="BY27">
        <v>878.19</v>
      </c>
      <c r="BZ27">
        <v>-9.0491300000000007E-3</v>
      </c>
      <c r="CA27">
        <v>0.13</v>
      </c>
      <c r="CB27" t="s">
        <v>412</v>
      </c>
      <c r="CC27" t="s">
        <v>412</v>
      </c>
      <c r="CD27" t="s">
        <v>412</v>
      </c>
      <c r="CE27" t="s">
        <v>412</v>
      </c>
      <c r="CF27" t="s">
        <v>412</v>
      </c>
      <c r="CG27" t="s">
        <v>412</v>
      </c>
      <c r="CH27" t="s">
        <v>412</v>
      </c>
      <c r="CI27" t="s">
        <v>412</v>
      </c>
      <c r="CJ27" t="s">
        <v>412</v>
      </c>
      <c r="CK27" t="s">
        <v>412</v>
      </c>
      <c r="CL27">
        <f t="shared" si="42"/>
        <v>1500.0039999999999</v>
      </c>
      <c r="CM27">
        <f t="shared" si="43"/>
        <v>1261.2147102880315</v>
      </c>
      <c r="CN27">
        <f t="shared" si="44"/>
        <v>0.84080756470518181</v>
      </c>
      <c r="CO27">
        <f t="shared" si="45"/>
        <v>0.16115859988100073</v>
      </c>
      <c r="CP27">
        <v>6</v>
      </c>
      <c r="CQ27">
        <v>0.5</v>
      </c>
      <c r="CR27" t="s">
        <v>413</v>
      </c>
      <c r="CS27">
        <v>2</v>
      </c>
      <c r="CT27">
        <v>1686772534.849999</v>
      </c>
      <c r="CU27">
        <v>997.6926666666667</v>
      </c>
      <c r="CV27">
        <v>1029.5536666666669</v>
      </c>
      <c r="CW27">
        <v>18.67672</v>
      </c>
      <c r="CX27">
        <v>15.467273333333329</v>
      </c>
      <c r="CY27">
        <v>997.65966666666668</v>
      </c>
      <c r="CZ27">
        <v>18.58704333333333</v>
      </c>
      <c r="DA27">
        <v>600.23266666666655</v>
      </c>
      <c r="DB27">
        <v>101.5456666666667</v>
      </c>
      <c r="DC27">
        <v>0.1001288066666666</v>
      </c>
      <c r="DD27">
        <v>25.142060000000001</v>
      </c>
      <c r="DE27">
        <v>24.961163333333339</v>
      </c>
      <c r="DF27">
        <v>999.9000000000002</v>
      </c>
      <c r="DG27">
        <v>0</v>
      </c>
      <c r="DH27">
        <v>0</v>
      </c>
      <c r="DI27">
        <v>9991.8333333333339</v>
      </c>
      <c r="DJ27">
        <v>0</v>
      </c>
      <c r="DK27">
        <v>1411.399733333333</v>
      </c>
      <c r="DL27">
        <v>-31.522216666666669</v>
      </c>
      <c r="DM27">
        <v>1017.025333333333</v>
      </c>
      <c r="DN27">
        <v>1045.729</v>
      </c>
      <c r="DO27">
        <v>3.209436999999999</v>
      </c>
      <c r="DP27">
        <v>1029.5536666666669</v>
      </c>
      <c r="DQ27">
        <v>15.467273333333329</v>
      </c>
      <c r="DR27">
        <v>1.896541666666667</v>
      </c>
      <c r="DS27">
        <v>1.570635666666667</v>
      </c>
      <c r="DT27">
        <v>16.60604</v>
      </c>
      <c r="DU27">
        <v>13.673679999999999</v>
      </c>
      <c r="DV27">
        <v>1500.0039999999999</v>
      </c>
      <c r="DW27">
        <v>0.97299250000000004</v>
      </c>
      <c r="DX27">
        <v>2.7007469999999988E-2</v>
      </c>
      <c r="DY27">
        <v>0</v>
      </c>
      <c r="DZ27">
        <v>670.83710000000008</v>
      </c>
      <c r="EA27">
        <v>4.9993100000000004</v>
      </c>
      <c r="EB27">
        <v>17731.669999999998</v>
      </c>
      <c r="EC27">
        <v>13259.24</v>
      </c>
      <c r="ED27">
        <v>39.324800000000003</v>
      </c>
      <c r="EE27">
        <v>40.420599999999993</v>
      </c>
      <c r="EF27">
        <v>39.651866666666663</v>
      </c>
      <c r="EG27">
        <v>39.989299999999993</v>
      </c>
      <c r="EH27">
        <v>40.445599999999992</v>
      </c>
      <c r="EI27">
        <v>1454.626</v>
      </c>
      <c r="EJ27">
        <v>40.378333333333352</v>
      </c>
      <c r="EK27">
        <v>0</v>
      </c>
      <c r="EL27">
        <v>125</v>
      </c>
      <c r="EM27">
        <v>0</v>
      </c>
      <c r="EN27">
        <v>670.73979999999995</v>
      </c>
      <c r="EO27">
        <v>-12.259307673008101</v>
      </c>
      <c r="EP27">
        <v>-236.2538456119868</v>
      </c>
      <c r="EQ27">
        <v>17729.856</v>
      </c>
      <c r="ER27">
        <v>15</v>
      </c>
      <c r="ES27">
        <v>1686772579.0999999</v>
      </c>
      <c r="ET27" t="s">
        <v>469</v>
      </c>
      <c r="EU27">
        <v>1686772579.0999999</v>
      </c>
      <c r="EV27">
        <v>1686771922</v>
      </c>
      <c r="EW27">
        <v>11</v>
      </c>
      <c r="EX27">
        <v>-0.33900000000000002</v>
      </c>
      <c r="EY27">
        <v>8.0000000000000002E-3</v>
      </c>
      <c r="EZ27">
        <v>3.3000000000000002E-2</v>
      </c>
      <c r="FA27">
        <v>0.09</v>
      </c>
      <c r="FB27">
        <v>1034</v>
      </c>
      <c r="FC27">
        <v>15</v>
      </c>
      <c r="FD27">
        <v>0.11</v>
      </c>
      <c r="FE27">
        <v>0.02</v>
      </c>
      <c r="FF27">
        <v>-31.620082926829269</v>
      </c>
      <c r="FG27">
        <v>1.252091289198586</v>
      </c>
      <c r="FH27">
        <v>0.18210531113246881</v>
      </c>
      <c r="FI27">
        <v>1</v>
      </c>
      <c r="FJ27">
        <v>997.96354838709669</v>
      </c>
      <c r="FK27">
        <v>4.7484677419302539</v>
      </c>
      <c r="FL27">
        <v>0.36127327148704502</v>
      </c>
      <c r="FM27">
        <v>1</v>
      </c>
      <c r="FN27">
        <v>3.227923170731708</v>
      </c>
      <c r="FO27">
        <v>-0.25895163763065782</v>
      </c>
      <c r="FP27">
        <v>3.5419965187008573E-2</v>
      </c>
      <c r="FQ27">
        <v>1</v>
      </c>
      <c r="FR27">
        <v>18.680067741935481</v>
      </c>
      <c r="FS27">
        <v>-0.27574838709682831</v>
      </c>
      <c r="FT27">
        <v>2.3827747272086811E-2</v>
      </c>
      <c r="FU27">
        <v>1</v>
      </c>
      <c r="FV27">
        <v>4</v>
      </c>
      <c r="FW27">
        <v>4</v>
      </c>
      <c r="FX27" t="s">
        <v>415</v>
      </c>
      <c r="FY27">
        <v>3.1806100000000002</v>
      </c>
      <c r="FZ27">
        <v>2.7969900000000001</v>
      </c>
      <c r="GA27">
        <v>0.193386</v>
      </c>
      <c r="GB27">
        <v>0.19814100000000001</v>
      </c>
      <c r="GC27">
        <v>0.10212</v>
      </c>
      <c r="GD27">
        <v>8.9583300000000005E-2</v>
      </c>
      <c r="GE27">
        <v>25497.3</v>
      </c>
      <c r="GF27">
        <v>20030.7</v>
      </c>
      <c r="GG27">
        <v>29529.1</v>
      </c>
      <c r="GH27">
        <v>24459.7</v>
      </c>
      <c r="GI27">
        <v>33770.199999999997</v>
      </c>
      <c r="GJ27">
        <v>32523.9</v>
      </c>
      <c r="GK27">
        <v>40789.300000000003</v>
      </c>
      <c r="GL27">
        <v>39929.1</v>
      </c>
      <c r="GM27">
        <v>2.2052200000000002</v>
      </c>
      <c r="GN27">
        <v>1.88175</v>
      </c>
      <c r="GO27">
        <v>-1.21966E-2</v>
      </c>
      <c r="GP27">
        <v>0</v>
      </c>
      <c r="GQ27">
        <v>25.146799999999999</v>
      </c>
      <c r="GR27">
        <v>999.9</v>
      </c>
      <c r="GS27">
        <v>42.5</v>
      </c>
      <c r="GT27">
        <v>33.5</v>
      </c>
      <c r="GU27">
        <v>21.745000000000001</v>
      </c>
      <c r="GV27">
        <v>62.4191</v>
      </c>
      <c r="GW27">
        <v>31.25</v>
      </c>
      <c r="GX27">
        <v>1</v>
      </c>
      <c r="GY27">
        <v>-0.169985</v>
      </c>
      <c r="GZ27">
        <v>0.15412300000000001</v>
      </c>
      <c r="HA27">
        <v>20.264299999999999</v>
      </c>
      <c r="HB27">
        <v>5.2267200000000003</v>
      </c>
      <c r="HC27">
        <v>11.9077</v>
      </c>
      <c r="HD27">
        <v>4.9638</v>
      </c>
      <c r="HE27">
        <v>3.2917000000000001</v>
      </c>
      <c r="HF27">
        <v>9999</v>
      </c>
      <c r="HG27">
        <v>9999</v>
      </c>
      <c r="HH27">
        <v>9999</v>
      </c>
      <c r="HI27">
        <v>999.9</v>
      </c>
      <c r="HJ27">
        <v>4.9702999999999999</v>
      </c>
      <c r="HK27">
        <v>1.8751599999999999</v>
      </c>
      <c r="HL27">
        <v>1.8739300000000001</v>
      </c>
      <c r="HM27">
        <v>1.8731599999999999</v>
      </c>
      <c r="HN27">
        <v>1.87456</v>
      </c>
      <c r="HO27">
        <v>1.8695999999999999</v>
      </c>
      <c r="HP27">
        <v>1.8737600000000001</v>
      </c>
      <c r="HQ27">
        <v>1.8788100000000001</v>
      </c>
      <c r="HR27">
        <v>0</v>
      </c>
      <c r="HS27">
        <v>0</v>
      </c>
      <c r="HT27">
        <v>0</v>
      </c>
      <c r="HU27">
        <v>0</v>
      </c>
      <c r="HV27" t="s">
        <v>416</v>
      </c>
      <c r="HW27" t="s">
        <v>417</v>
      </c>
      <c r="HX27" t="s">
        <v>418</v>
      </c>
      <c r="HY27" t="s">
        <v>418</v>
      </c>
      <c r="HZ27" t="s">
        <v>418</v>
      </c>
      <c r="IA27" t="s">
        <v>418</v>
      </c>
      <c r="IB27">
        <v>0</v>
      </c>
      <c r="IC27">
        <v>100</v>
      </c>
      <c r="ID27">
        <v>100</v>
      </c>
      <c r="IE27">
        <v>3.3000000000000002E-2</v>
      </c>
      <c r="IF27">
        <v>8.9700000000000002E-2</v>
      </c>
      <c r="IG27">
        <v>0.3717500000001337</v>
      </c>
      <c r="IH27">
        <v>0</v>
      </c>
      <c r="II27">
        <v>0</v>
      </c>
      <c r="IJ27">
        <v>0</v>
      </c>
      <c r="IK27">
        <v>8.966999999999814E-2</v>
      </c>
      <c r="IL27">
        <v>0</v>
      </c>
      <c r="IM27">
        <v>0</v>
      </c>
      <c r="IN27">
        <v>0</v>
      </c>
      <c r="IO27">
        <v>-1</v>
      </c>
      <c r="IP27">
        <v>-1</v>
      </c>
      <c r="IQ27">
        <v>-1</v>
      </c>
      <c r="IR27">
        <v>-1</v>
      </c>
      <c r="IS27">
        <v>1.4</v>
      </c>
      <c r="IT27">
        <v>10.3</v>
      </c>
      <c r="IU27">
        <v>2.2802699999999998</v>
      </c>
      <c r="IV27">
        <v>2.4194300000000002</v>
      </c>
      <c r="IW27">
        <v>1.42578</v>
      </c>
      <c r="IX27">
        <v>2.2656200000000002</v>
      </c>
      <c r="IY27">
        <v>1.5478499999999999</v>
      </c>
      <c r="IZ27">
        <v>2.4462899999999999</v>
      </c>
      <c r="JA27">
        <v>35.894399999999997</v>
      </c>
      <c r="JB27">
        <v>15.182700000000001</v>
      </c>
      <c r="JC27">
        <v>18</v>
      </c>
      <c r="JD27">
        <v>631.70600000000002</v>
      </c>
      <c r="JE27">
        <v>412.375</v>
      </c>
      <c r="JF27">
        <v>21.084299999999999</v>
      </c>
      <c r="JG27">
        <v>25.168800000000001</v>
      </c>
      <c r="JH27">
        <v>29.998000000000001</v>
      </c>
      <c r="JI27">
        <v>25.005400000000002</v>
      </c>
      <c r="JJ27">
        <v>24.962700000000002</v>
      </c>
      <c r="JK27">
        <v>45.658099999999997</v>
      </c>
      <c r="JL27">
        <v>36.683999999999997</v>
      </c>
      <c r="JM27">
        <v>54.961799999999997</v>
      </c>
      <c r="JN27">
        <v>21.1541</v>
      </c>
      <c r="JO27">
        <v>1030.47</v>
      </c>
      <c r="JP27">
        <v>15.164899999999999</v>
      </c>
      <c r="JQ27">
        <v>96.291499999999999</v>
      </c>
      <c r="JR27">
        <v>101.565</v>
      </c>
    </row>
    <row r="28" spans="1:278" x14ac:dyDescent="0.2">
      <c r="A28">
        <v>12</v>
      </c>
      <c r="B28">
        <v>1686772700.0999999</v>
      </c>
      <c r="C28">
        <v>1300.099999904633</v>
      </c>
      <c r="D28" t="s">
        <v>470</v>
      </c>
      <c r="E28" t="s">
        <v>471</v>
      </c>
      <c r="F28">
        <v>15</v>
      </c>
      <c r="N28" t="s">
        <v>650</v>
      </c>
      <c r="O28">
        <v>1686772692.099999</v>
      </c>
      <c r="P28">
        <f t="shared" si="0"/>
        <v>3.0621379894631533E-3</v>
      </c>
      <c r="Q28">
        <f t="shared" si="1"/>
        <v>3.0621379894631531</v>
      </c>
      <c r="R28">
        <f t="shared" si="2"/>
        <v>29.336647575660372</v>
      </c>
      <c r="S28">
        <f t="shared" si="3"/>
        <v>1199.4669032258059</v>
      </c>
      <c r="T28">
        <f t="shared" si="4"/>
        <v>974.88804486169954</v>
      </c>
      <c r="U28">
        <f t="shared" si="5"/>
        <v>99.091603473515136</v>
      </c>
      <c r="V28">
        <f t="shared" si="6"/>
        <v>121.91871608284839</v>
      </c>
      <c r="W28">
        <f t="shared" si="7"/>
        <v>0.24175001437073101</v>
      </c>
      <c r="X28">
        <f t="shared" si="8"/>
        <v>2.9565877252270134</v>
      </c>
      <c r="Y28">
        <f t="shared" si="9"/>
        <v>0.23128072774124392</v>
      </c>
      <c r="Z28">
        <f t="shared" si="10"/>
        <v>0.14545329537323526</v>
      </c>
      <c r="AA28">
        <f t="shared" si="11"/>
        <v>241.73729329566146</v>
      </c>
      <c r="AB28">
        <f t="shared" si="12"/>
        <v>25.648185847227339</v>
      </c>
      <c r="AC28">
        <f t="shared" si="13"/>
        <v>25.091116129032251</v>
      </c>
      <c r="AD28">
        <f t="shared" si="14"/>
        <v>3.1969914807089057</v>
      </c>
      <c r="AE28">
        <f t="shared" si="15"/>
        <v>59.195773267825913</v>
      </c>
      <c r="AF28">
        <f t="shared" si="16"/>
        <v>1.8848738165716155</v>
      </c>
      <c r="AG28">
        <f t="shared" si="17"/>
        <v>3.184135813284632</v>
      </c>
      <c r="AH28">
        <f t="shared" si="18"/>
        <v>1.3121176641372903</v>
      </c>
      <c r="AI28">
        <f t="shared" si="19"/>
        <v>-135.04028533532505</v>
      </c>
      <c r="AJ28">
        <f t="shared" si="20"/>
        <v>-10.777196399976418</v>
      </c>
      <c r="AK28">
        <f t="shared" si="21"/>
        <v>-0.77148160010166678</v>
      </c>
      <c r="AL28">
        <f t="shared" si="22"/>
        <v>95.148329960258309</v>
      </c>
      <c r="AM28">
        <v>0</v>
      </c>
      <c r="AN28">
        <v>0</v>
      </c>
      <c r="AO28">
        <f t="shared" si="23"/>
        <v>1</v>
      </c>
      <c r="AP28">
        <f t="shared" si="24"/>
        <v>0</v>
      </c>
      <c r="AQ28">
        <f t="shared" si="25"/>
        <v>54052.487311269491</v>
      </c>
      <c r="AR28" t="s">
        <v>409</v>
      </c>
      <c r="AS28">
        <v>12523.6</v>
      </c>
      <c r="AT28">
        <v>540.67772043101218</v>
      </c>
      <c r="AU28">
        <v>2781.3</v>
      </c>
      <c r="AV28">
        <f t="shared" si="26"/>
        <v>0.80560251665371874</v>
      </c>
      <c r="AW28">
        <v>-1.3647192545904681</v>
      </c>
      <c r="AX28" t="s">
        <v>472</v>
      </c>
      <c r="AY28">
        <v>12499</v>
      </c>
      <c r="AZ28">
        <v>675.85326923076911</v>
      </c>
      <c r="BA28">
        <v>917.07500000000005</v>
      </c>
      <c r="BB28">
        <f t="shared" si="27"/>
        <v>0.26303380941496701</v>
      </c>
      <c r="BC28">
        <v>0.5</v>
      </c>
      <c r="BD28">
        <f t="shared" si="28"/>
        <v>1261.2129871329682</v>
      </c>
      <c r="BE28">
        <f t="shared" si="29"/>
        <v>29.336647575660372</v>
      </c>
      <c r="BF28">
        <f t="shared" si="30"/>
        <v>165.8708282446072</v>
      </c>
      <c r="BG28">
        <f t="shared" si="31"/>
        <v>2.4342729692343416E-2</v>
      </c>
      <c r="BH28">
        <f t="shared" si="32"/>
        <v>2.0327944824578141</v>
      </c>
      <c r="BI28">
        <f t="shared" si="33"/>
        <v>387.53533221810756</v>
      </c>
      <c r="BJ28" t="s">
        <v>473</v>
      </c>
      <c r="BK28">
        <v>469.98</v>
      </c>
      <c r="BL28">
        <f t="shared" si="34"/>
        <v>469.98</v>
      </c>
      <c r="BM28">
        <f t="shared" si="35"/>
        <v>0.48752283073903446</v>
      </c>
      <c r="BN28">
        <f t="shared" si="36"/>
        <v>0.53953126465120593</v>
      </c>
      <c r="BO28">
        <f t="shared" si="37"/>
        <v>0.80656291642870737</v>
      </c>
      <c r="BP28">
        <f t="shared" si="38"/>
        <v>0.64087001650344999</v>
      </c>
      <c r="BQ28">
        <f t="shared" si="39"/>
        <v>0.83201216777983977</v>
      </c>
      <c r="BR28">
        <f t="shared" si="40"/>
        <v>0.37518336494750759</v>
      </c>
      <c r="BS28">
        <f t="shared" si="41"/>
        <v>0.62481663505249241</v>
      </c>
      <c r="BT28">
        <v>1086</v>
      </c>
      <c r="BU28">
        <v>300</v>
      </c>
      <c r="BV28">
        <v>300</v>
      </c>
      <c r="BW28">
        <v>300</v>
      </c>
      <c r="BX28">
        <v>12499</v>
      </c>
      <c r="BY28">
        <v>875.97</v>
      </c>
      <c r="BZ28">
        <v>-9.0557999999999993E-3</v>
      </c>
      <c r="CA28">
        <v>-1.29</v>
      </c>
      <c r="CB28" t="s">
        <v>412</v>
      </c>
      <c r="CC28" t="s">
        <v>412</v>
      </c>
      <c r="CD28" t="s">
        <v>412</v>
      </c>
      <c r="CE28" t="s">
        <v>412</v>
      </c>
      <c r="CF28" t="s">
        <v>412</v>
      </c>
      <c r="CG28" t="s">
        <v>412</v>
      </c>
      <c r="CH28" t="s">
        <v>412</v>
      </c>
      <c r="CI28" t="s">
        <v>412</v>
      </c>
      <c r="CJ28" t="s">
        <v>412</v>
      </c>
      <c r="CK28" t="s">
        <v>412</v>
      </c>
      <c r="CL28">
        <f t="shared" si="42"/>
        <v>1500.0025806451611</v>
      </c>
      <c r="CM28">
        <f t="shared" si="43"/>
        <v>1261.2129871329682</v>
      </c>
      <c r="CN28">
        <f t="shared" si="44"/>
        <v>0.84080721153860427</v>
      </c>
      <c r="CO28">
        <f t="shared" si="45"/>
        <v>0.16115791826950635</v>
      </c>
      <c r="CP28">
        <v>6</v>
      </c>
      <c r="CQ28">
        <v>0.5</v>
      </c>
      <c r="CR28" t="s">
        <v>413</v>
      </c>
      <c r="CS28">
        <v>2</v>
      </c>
      <c r="CT28">
        <v>1686772692.099999</v>
      </c>
      <c r="CU28">
        <v>1199.4669032258059</v>
      </c>
      <c r="CV28">
        <v>1232.4645161290321</v>
      </c>
      <c r="CW28">
        <v>18.543861290322582</v>
      </c>
      <c r="CX28">
        <v>15.53959677419355</v>
      </c>
      <c r="CY28">
        <v>1199.722903225806</v>
      </c>
      <c r="CZ28">
        <v>18.454190322580651</v>
      </c>
      <c r="DA28">
        <v>600.21761290322593</v>
      </c>
      <c r="DB28">
        <v>101.5439677419354</v>
      </c>
      <c r="DC28">
        <v>0.1001174387096774</v>
      </c>
      <c r="DD28">
        <v>25.023503225806461</v>
      </c>
      <c r="DE28">
        <v>25.091116129032251</v>
      </c>
      <c r="DF28">
        <v>999.90000000000032</v>
      </c>
      <c r="DG28">
        <v>0</v>
      </c>
      <c r="DH28">
        <v>0</v>
      </c>
      <c r="DI28">
        <v>10000.54258064516</v>
      </c>
      <c r="DJ28">
        <v>0</v>
      </c>
      <c r="DK28">
        <v>586.97603225806461</v>
      </c>
      <c r="DL28">
        <v>-32.707725806451613</v>
      </c>
      <c r="DM28">
        <v>1222.424838709677</v>
      </c>
      <c r="DN28">
        <v>1251.918387096774</v>
      </c>
      <c r="DO28">
        <v>3.0042687096774192</v>
      </c>
      <c r="DP28">
        <v>1232.4645161290321</v>
      </c>
      <c r="DQ28">
        <v>15.53959677419355</v>
      </c>
      <c r="DR28">
        <v>1.883016774193548</v>
      </c>
      <c r="DS28">
        <v>1.5779516129032261</v>
      </c>
      <c r="DT28">
        <v>16.493512903225799</v>
      </c>
      <c r="DU28">
        <v>13.745090322580641</v>
      </c>
      <c r="DV28">
        <v>1500.0025806451611</v>
      </c>
      <c r="DW28">
        <v>0.9730006774193547</v>
      </c>
      <c r="DX28">
        <v>2.6999122580645161E-2</v>
      </c>
      <c r="DY28">
        <v>0</v>
      </c>
      <c r="DZ28">
        <v>675.8568064516129</v>
      </c>
      <c r="EA28">
        <v>4.9993100000000013</v>
      </c>
      <c r="EB28">
        <v>17734.909677419349</v>
      </c>
      <c r="EC28">
        <v>13259.26129032258</v>
      </c>
      <c r="ED28">
        <v>37.646935483870962</v>
      </c>
      <c r="EE28">
        <v>39.195129032258052</v>
      </c>
      <c r="EF28">
        <v>38.18922580645161</v>
      </c>
      <c r="EG28">
        <v>38.243741935483861</v>
      </c>
      <c r="EH28">
        <v>38.880741935483847</v>
      </c>
      <c r="EI28">
        <v>1454.6425806451609</v>
      </c>
      <c r="EJ28">
        <v>40.3606451612903</v>
      </c>
      <c r="EK28">
        <v>0</v>
      </c>
      <c r="EL28">
        <v>156.79999995231631</v>
      </c>
      <c r="EM28">
        <v>0</v>
      </c>
      <c r="EN28">
        <v>675.85326923076911</v>
      </c>
      <c r="EO28">
        <v>1.1110085791193229</v>
      </c>
      <c r="EP28">
        <v>-332.75213666086478</v>
      </c>
      <c r="EQ28">
        <v>17735.95384615385</v>
      </c>
      <c r="ER28">
        <v>15</v>
      </c>
      <c r="ES28">
        <v>1686772737.5999999</v>
      </c>
      <c r="ET28" t="s">
        <v>474</v>
      </c>
      <c r="EU28">
        <v>1686772737.5999999</v>
      </c>
      <c r="EV28">
        <v>1686771922</v>
      </c>
      <c r="EW28">
        <v>12</v>
      </c>
      <c r="EX28">
        <v>-0.28899999999999998</v>
      </c>
      <c r="EY28">
        <v>8.0000000000000002E-3</v>
      </c>
      <c r="EZ28">
        <v>-0.25600000000000001</v>
      </c>
      <c r="FA28">
        <v>0.09</v>
      </c>
      <c r="FB28">
        <v>1235</v>
      </c>
      <c r="FC28">
        <v>15</v>
      </c>
      <c r="FD28">
        <v>0.09</v>
      </c>
      <c r="FE28">
        <v>0.02</v>
      </c>
      <c r="FF28">
        <v>-33.011102500000007</v>
      </c>
      <c r="FG28">
        <v>7.6955043151971294</v>
      </c>
      <c r="FH28">
        <v>0.75926842305192055</v>
      </c>
      <c r="FI28">
        <v>0</v>
      </c>
      <c r="FJ28">
        <v>1199.7363333333331</v>
      </c>
      <c r="FK28">
        <v>6.6054727474970649</v>
      </c>
      <c r="FL28">
        <v>0.47989917922644948</v>
      </c>
      <c r="FM28">
        <v>0</v>
      </c>
      <c r="FN28">
        <v>3.0284137499999999</v>
      </c>
      <c r="FO28">
        <v>-0.55707320825516449</v>
      </c>
      <c r="FP28">
        <v>5.4256734452393103E-2</v>
      </c>
      <c r="FQ28">
        <v>0</v>
      </c>
      <c r="FR28">
        <v>18.543310000000002</v>
      </c>
      <c r="FS28">
        <v>6.1916796440498148E-2</v>
      </c>
      <c r="FT28">
        <v>6.6624494994959064E-3</v>
      </c>
      <c r="FU28">
        <v>1</v>
      </c>
      <c r="FV28">
        <v>1</v>
      </c>
      <c r="FW28">
        <v>4</v>
      </c>
      <c r="FX28" t="s">
        <v>475</v>
      </c>
      <c r="FY28">
        <v>3.17991</v>
      </c>
      <c r="FZ28">
        <v>2.79704</v>
      </c>
      <c r="GA28">
        <v>0.21717</v>
      </c>
      <c r="GB28">
        <v>0.22159400000000001</v>
      </c>
      <c r="GC28">
        <v>0.10152700000000001</v>
      </c>
      <c r="GD28">
        <v>9.0182200000000004E-2</v>
      </c>
      <c r="GE28">
        <v>24715.5</v>
      </c>
      <c r="GF28">
        <v>19424.5</v>
      </c>
      <c r="GG28">
        <v>29496.400000000001</v>
      </c>
      <c r="GH28">
        <v>24436.5</v>
      </c>
      <c r="GI28">
        <v>33759.4</v>
      </c>
      <c r="GJ28">
        <v>32473</v>
      </c>
      <c r="GK28">
        <v>40746.5</v>
      </c>
      <c r="GL28">
        <v>39892</v>
      </c>
      <c r="GM28">
        <v>2.1976200000000001</v>
      </c>
      <c r="GN28">
        <v>1.87232</v>
      </c>
      <c r="GO28">
        <v>-4.4547000000000003E-2</v>
      </c>
      <c r="GP28">
        <v>0</v>
      </c>
      <c r="GQ28">
        <v>25.784700000000001</v>
      </c>
      <c r="GR28">
        <v>999.9</v>
      </c>
      <c r="GS28">
        <v>43.3</v>
      </c>
      <c r="GT28">
        <v>33.799999999999997</v>
      </c>
      <c r="GU28">
        <v>22.529900000000001</v>
      </c>
      <c r="GV28">
        <v>62.009099999999997</v>
      </c>
      <c r="GW28">
        <v>31.2059</v>
      </c>
      <c r="GX28">
        <v>1</v>
      </c>
      <c r="GY28">
        <v>-0.10936</v>
      </c>
      <c r="GZ28">
        <v>3.8572299999999999</v>
      </c>
      <c r="HA28">
        <v>20.220400000000001</v>
      </c>
      <c r="HB28">
        <v>5.2276199999999999</v>
      </c>
      <c r="HC28">
        <v>11.908099999999999</v>
      </c>
      <c r="HD28">
        <v>4.9642999999999997</v>
      </c>
      <c r="HE28">
        <v>3.2919999999999998</v>
      </c>
      <c r="HF28">
        <v>9999</v>
      </c>
      <c r="HG28">
        <v>9999</v>
      </c>
      <c r="HH28">
        <v>9999</v>
      </c>
      <c r="HI28">
        <v>999.9</v>
      </c>
      <c r="HJ28">
        <v>4.9702700000000002</v>
      </c>
      <c r="HK28">
        <v>1.8752599999999999</v>
      </c>
      <c r="HL28">
        <v>1.87398</v>
      </c>
      <c r="HM28">
        <v>1.87317</v>
      </c>
      <c r="HN28">
        <v>1.8746799999999999</v>
      </c>
      <c r="HO28">
        <v>1.8696600000000001</v>
      </c>
      <c r="HP28">
        <v>1.87378</v>
      </c>
      <c r="HQ28">
        <v>1.8788199999999999</v>
      </c>
      <c r="HR28">
        <v>0</v>
      </c>
      <c r="HS28">
        <v>0</v>
      </c>
      <c r="HT28">
        <v>0</v>
      </c>
      <c r="HU28">
        <v>0</v>
      </c>
      <c r="HV28" t="s">
        <v>416</v>
      </c>
      <c r="HW28" t="s">
        <v>417</v>
      </c>
      <c r="HX28" t="s">
        <v>418</v>
      </c>
      <c r="HY28" t="s">
        <v>418</v>
      </c>
      <c r="HZ28" t="s">
        <v>418</v>
      </c>
      <c r="IA28" t="s">
        <v>418</v>
      </c>
      <c r="IB28">
        <v>0</v>
      </c>
      <c r="IC28">
        <v>100</v>
      </c>
      <c r="ID28">
        <v>100</v>
      </c>
      <c r="IE28">
        <v>-0.25600000000000001</v>
      </c>
      <c r="IF28">
        <v>8.9700000000000002E-2</v>
      </c>
      <c r="IG28">
        <v>3.3333333333303017E-2</v>
      </c>
      <c r="IH28">
        <v>0</v>
      </c>
      <c r="II28">
        <v>0</v>
      </c>
      <c r="IJ28">
        <v>0</v>
      </c>
      <c r="IK28">
        <v>8.966999999999814E-2</v>
      </c>
      <c r="IL28">
        <v>0</v>
      </c>
      <c r="IM28">
        <v>0</v>
      </c>
      <c r="IN28">
        <v>0</v>
      </c>
      <c r="IO28">
        <v>-1</v>
      </c>
      <c r="IP28">
        <v>-1</v>
      </c>
      <c r="IQ28">
        <v>-1</v>
      </c>
      <c r="IR28">
        <v>-1</v>
      </c>
      <c r="IS28">
        <v>2</v>
      </c>
      <c r="IT28">
        <v>13</v>
      </c>
      <c r="IU28">
        <v>2.6403799999999999</v>
      </c>
      <c r="IV28">
        <v>2.4035600000000001</v>
      </c>
      <c r="IW28">
        <v>1.42578</v>
      </c>
      <c r="IX28">
        <v>2.2656200000000002</v>
      </c>
      <c r="IY28">
        <v>1.5478499999999999</v>
      </c>
      <c r="IZ28">
        <v>2.4560499999999998</v>
      </c>
      <c r="JA28">
        <v>36.646900000000002</v>
      </c>
      <c r="JB28">
        <v>15.0602</v>
      </c>
      <c r="JC28">
        <v>18</v>
      </c>
      <c r="JD28">
        <v>631.80899999999997</v>
      </c>
      <c r="JE28">
        <v>410.98399999999998</v>
      </c>
      <c r="JF28">
        <v>19.5077</v>
      </c>
      <c r="JG28">
        <v>25.7743</v>
      </c>
      <c r="JH28">
        <v>30.0016</v>
      </c>
      <c r="JI28">
        <v>25.517399999999999</v>
      </c>
      <c r="JJ28">
        <v>25.470500000000001</v>
      </c>
      <c r="JK28">
        <v>52.863500000000002</v>
      </c>
      <c r="JL28">
        <v>36.085000000000001</v>
      </c>
      <c r="JM28">
        <v>54.662199999999999</v>
      </c>
      <c r="JN28">
        <v>19.480499999999999</v>
      </c>
      <c r="JO28">
        <v>1231.46</v>
      </c>
      <c r="JP28">
        <v>15.7271</v>
      </c>
      <c r="JQ28">
        <v>96.188100000000006</v>
      </c>
      <c r="JR28">
        <v>101.47</v>
      </c>
    </row>
    <row r="29" spans="1:278" x14ac:dyDescent="0.2">
      <c r="A29">
        <v>13</v>
      </c>
      <c r="B29">
        <v>1686772858.5999999</v>
      </c>
      <c r="C29">
        <v>1458.599999904633</v>
      </c>
      <c r="D29" t="s">
        <v>476</v>
      </c>
      <c r="E29" t="s">
        <v>477</v>
      </c>
      <c r="F29">
        <v>15</v>
      </c>
      <c r="N29" t="s">
        <v>650</v>
      </c>
      <c r="O29">
        <v>1686772850.599999</v>
      </c>
      <c r="P29">
        <f t="shared" si="0"/>
        <v>2.9457170585381045E-3</v>
      </c>
      <c r="Q29">
        <f t="shared" si="1"/>
        <v>2.9457170585381047</v>
      </c>
      <c r="R29">
        <f t="shared" si="2"/>
        <v>29.829768453223036</v>
      </c>
      <c r="S29">
        <f t="shared" si="3"/>
        <v>1498.796838709678</v>
      </c>
      <c r="T29">
        <f t="shared" si="4"/>
        <v>1258.3260610133652</v>
      </c>
      <c r="U29">
        <f t="shared" si="5"/>
        <v>127.91000776947693</v>
      </c>
      <c r="V29">
        <f t="shared" si="6"/>
        <v>152.35408470347667</v>
      </c>
      <c r="W29">
        <f t="shared" si="7"/>
        <v>0.23395971697048845</v>
      </c>
      <c r="X29">
        <f t="shared" si="8"/>
        <v>2.9561718904355545</v>
      </c>
      <c r="Y29">
        <f t="shared" si="9"/>
        <v>0.22413824355639822</v>
      </c>
      <c r="Z29">
        <f t="shared" si="10"/>
        <v>0.14093446512292274</v>
      </c>
      <c r="AA29">
        <f t="shared" si="11"/>
        <v>241.74178201057535</v>
      </c>
      <c r="AB29">
        <f t="shared" si="12"/>
        <v>25.35248452320532</v>
      </c>
      <c r="AC29">
        <f t="shared" si="13"/>
        <v>24.821170967741939</v>
      </c>
      <c r="AD29">
        <f t="shared" si="14"/>
        <v>3.1459345718324712</v>
      </c>
      <c r="AE29">
        <f t="shared" si="15"/>
        <v>59.010816092124998</v>
      </c>
      <c r="AF29">
        <f t="shared" si="16"/>
        <v>1.8427781339565501</v>
      </c>
      <c r="AG29">
        <f t="shared" si="17"/>
        <v>3.1227802901076456</v>
      </c>
      <c r="AH29">
        <f t="shared" si="18"/>
        <v>1.3031564378759211</v>
      </c>
      <c r="AI29">
        <f t="shared" si="19"/>
        <v>-129.9061222815304</v>
      </c>
      <c r="AJ29">
        <f t="shared" si="20"/>
        <v>-19.711886754501052</v>
      </c>
      <c r="AK29">
        <f t="shared" si="21"/>
        <v>-1.4070381417860343</v>
      </c>
      <c r="AL29">
        <f t="shared" si="22"/>
        <v>90.716734832757851</v>
      </c>
      <c r="AM29">
        <v>0</v>
      </c>
      <c r="AN29">
        <v>0</v>
      </c>
      <c r="AO29">
        <f t="shared" si="23"/>
        <v>1</v>
      </c>
      <c r="AP29">
        <f t="shared" si="24"/>
        <v>0</v>
      </c>
      <c r="AQ29">
        <f t="shared" si="25"/>
        <v>54099.584742823448</v>
      </c>
      <c r="AR29" t="s">
        <v>409</v>
      </c>
      <c r="AS29">
        <v>12523.6</v>
      </c>
      <c r="AT29">
        <v>540.67772043101218</v>
      </c>
      <c r="AU29">
        <v>2781.3</v>
      </c>
      <c r="AV29">
        <f t="shared" si="26"/>
        <v>0.80560251665371874</v>
      </c>
      <c r="AW29">
        <v>-1.3647192545904681</v>
      </c>
      <c r="AX29" t="s">
        <v>478</v>
      </c>
      <c r="AY29">
        <v>12505.5</v>
      </c>
      <c r="AZ29">
        <v>676.38652000000002</v>
      </c>
      <c r="BA29">
        <v>913.17899999999997</v>
      </c>
      <c r="BB29">
        <f t="shared" si="27"/>
        <v>0.2593056563937628</v>
      </c>
      <c r="BC29">
        <v>0.5</v>
      </c>
      <c r="BD29">
        <f t="shared" si="28"/>
        <v>1261.2351005570424</v>
      </c>
      <c r="BE29">
        <f t="shared" si="29"/>
        <v>29.829768453223036</v>
      </c>
      <c r="BF29">
        <f t="shared" si="30"/>
        <v>163.52269780839865</v>
      </c>
      <c r="BG29">
        <f t="shared" si="31"/>
        <v>2.4733285407324942E-2</v>
      </c>
      <c r="BH29">
        <f t="shared" si="32"/>
        <v>2.0457336403925193</v>
      </c>
      <c r="BI29">
        <f t="shared" si="33"/>
        <v>386.8379056214464</v>
      </c>
      <c r="BJ29" t="s">
        <v>479</v>
      </c>
      <c r="BK29">
        <v>476.29</v>
      </c>
      <c r="BL29">
        <f t="shared" si="34"/>
        <v>476.29</v>
      </c>
      <c r="BM29">
        <f t="shared" si="35"/>
        <v>0.478426464033886</v>
      </c>
      <c r="BN29">
        <f t="shared" si="36"/>
        <v>0.54199689165897968</v>
      </c>
      <c r="BO29">
        <f t="shared" si="37"/>
        <v>0.81046112598209985</v>
      </c>
      <c r="BP29">
        <f t="shared" si="38"/>
        <v>0.63568232644458778</v>
      </c>
      <c r="BQ29">
        <f t="shared" si="39"/>
        <v>0.83375097044886859</v>
      </c>
      <c r="BR29">
        <f t="shared" si="40"/>
        <v>0.38165707313069369</v>
      </c>
      <c r="BS29">
        <f t="shared" si="41"/>
        <v>0.61834292686930636</v>
      </c>
      <c r="BT29">
        <v>1088</v>
      </c>
      <c r="BU29">
        <v>300</v>
      </c>
      <c r="BV29">
        <v>300</v>
      </c>
      <c r="BW29">
        <v>300</v>
      </c>
      <c r="BX29">
        <v>12505.5</v>
      </c>
      <c r="BY29">
        <v>873.54</v>
      </c>
      <c r="BZ29">
        <v>-9.0609200000000001E-3</v>
      </c>
      <c r="CA29">
        <v>-0.75</v>
      </c>
      <c r="CB29" t="s">
        <v>412</v>
      </c>
      <c r="CC29" t="s">
        <v>412</v>
      </c>
      <c r="CD29" t="s">
        <v>412</v>
      </c>
      <c r="CE29" t="s">
        <v>412</v>
      </c>
      <c r="CF29" t="s">
        <v>412</v>
      </c>
      <c r="CG29" t="s">
        <v>412</v>
      </c>
      <c r="CH29" t="s">
        <v>412</v>
      </c>
      <c r="CI29" t="s">
        <v>412</v>
      </c>
      <c r="CJ29" t="s">
        <v>412</v>
      </c>
      <c r="CK29" t="s">
        <v>412</v>
      </c>
      <c r="CL29">
        <f t="shared" si="42"/>
        <v>1500.02870967742</v>
      </c>
      <c r="CM29">
        <f t="shared" si="43"/>
        <v>1261.2351005570424</v>
      </c>
      <c r="CN29">
        <f t="shared" si="44"/>
        <v>0.84080730750031452</v>
      </c>
      <c r="CO29">
        <f t="shared" si="45"/>
        <v>0.1611581034756073</v>
      </c>
      <c r="CP29">
        <v>6</v>
      </c>
      <c r="CQ29">
        <v>0.5</v>
      </c>
      <c r="CR29" t="s">
        <v>413</v>
      </c>
      <c r="CS29">
        <v>2</v>
      </c>
      <c r="CT29">
        <v>1686772850.599999</v>
      </c>
      <c r="CU29">
        <v>1498.796838709678</v>
      </c>
      <c r="CV29">
        <v>1533.0277419354841</v>
      </c>
      <c r="CW29">
        <v>18.128493548387091</v>
      </c>
      <c r="CX29">
        <v>15.237351612903231</v>
      </c>
      <c r="CY29">
        <v>1499.4948387096781</v>
      </c>
      <c r="CZ29">
        <v>18.038819354838711</v>
      </c>
      <c r="DA29">
        <v>600.24358064516127</v>
      </c>
      <c r="DB29">
        <v>101.55070967741941</v>
      </c>
      <c r="DC29">
        <v>0.1002150967741935</v>
      </c>
      <c r="DD29">
        <v>24.6974870967742</v>
      </c>
      <c r="DE29">
        <v>24.821170967741939</v>
      </c>
      <c r="DF29">
        <v>999.90000000000032</v>
      </c>
      <c r="DG29">
        <v>0</v>
      </c>
      <c r="DH29">
        <v>0</v>
      </c>
      <c r="DI29">
        <v>9997.5196774193537</v>
      </c>
      <c r="DJ29">
        <v>0</v>
      </c>
      <c r="DK29">
        <v>858.87151612903199</v>
      </c>
      <c r="DL29">
        <v>-33.789145161290307</v>
      </c>
      <c r="DM29">
        <v>1526.9196774193549</v>
      </c>
      <c r="DN29">
        <v>1556.7474193548389</v>
      </c>
      <c r="DO29">
        <v>2.891136451612903</v>
      </c>
      <c r="DP29">
        <v>1533.0277419354841</v>
      </c>
      <c r="DQ29">
        <v>15.237351612903231</v>
      </c>
      <c r="DR29">
        <v>1.8409625806451611</v>
      </c>
      <c r="DS29">
        <v>1.5473648387096779</v>
      </c>
      <c r="DT29">
        <v>16.139003225806459</v>
      </c>
      <c r="DU29">
        <v>13.444387096774189</v>
      </c>
      <c r="DV29">
        <v>1500.02870967742</v>
      </c>
      <c r="DW29">
        <v>0.97299864516129053</v>
      </c>
      <c r="DX29">
        <v>2.700127741935484E-2</v>
      </c>
      <c r="DY29">
        <v>0</v>
      </c>
      <c r="DZ29">
        <v>675.94587096774183</v>
      </c>
      <c r="EA29">
        <v>4.9993100000000013</v>
      </c>
      <c r="EB29">
        <v>17558.83870967742</v>
      </c>
      <c r="EC29">
        <v>13259.496774193551</v>
      </c>
      <c r="ED29">
        <v>36.439290322580653</v>
      </c>
      <c r="EE29">
        <v>38.235677419354822</v>
      </c>
      <c r="EF29">
        <v>37.08041935483871</v>
      </c>
      <c r="EG29">
        <v>37.074354838709667</v>
      </c>
      <c r="EH29">
        <v>37.782032258064497</v>
      </c>
      <c r="EI29">
        <v>1454.6625806451609</v>
      </c>
      <c r="EJ29">
        <v>40.36612903225808</v>
      </c>
      <c r="EK29">
        <v>0</v>
      </c>
      <c r="EL29">
        <v>158.29999995231631</v>
      </c>
      <c r="EM29">
        <v>0</v>
      </c>
      <c r="EN29">
        <v>676.38652000000002</v>
      </c>
      <c r="EO29">
        <v>21.1232307998804</v>
      </c>
      <c r="EP29">
        <v>-384.71538628036097</v>
      </c>
      <c r="EQ29">
        <v>17568.628000000001</v>
      </c>
      <c r="ER29">
        <v>15</v>
      </c>
      <c r="ES29">
        <v>1686772898.5999999</v>
      </c>
      <c r="ET29" t="s">
        <v>480</v>
      </c>
      <c r="EU29">
        <v>1686772898.5999999</v>
      </c>
      <c r="EV29">
        <v>1686771922</v>
      </c>
      <c r="EW29">
        <v>13</v>
      </c>
      <c r="EX29">
        <v>-0.441</v>
      </c>
      <c r="EY29">
        <v>8.0000000000000002E-3</v>
      </c>
      <c r="EZ29">
        <v>-0.69799999999999995</v>
      </c>
      <c r="FA29">
        <v>0.09</v>
      </c>
      <c r="FB29">
        <v>1536</v>
      </c>
      <c r="FC29">
        <v>15</v>
      </c>
      <c r="FD29">
        <v>0.16</v>
      </c>
      <c r="FE29">
        <v>0.02</v>
      </c>
      <c r="FF29">
        <v>-33.950749999999999</v>
      </c>
      <c r="FG29">
        <v>6.4187842401501856</v>
      </c>
      <c r="FH29">
        <v>0.68748955228425168</v>
      </c>
      <c r="FI29">
        <v>0</v>
      </c>
      <c r="FJ29">
        <v>1499.2729999999999</v>
      </c>
      <c r="FK29">
        <v>8.1778865406023549</v>
      </c>
      <c r="FL29">
        <v>0.5920368794818982</v>
      </c>
      <c r="FM29">
        <v>0</v>
      </c>
      <c r="FN29">
        <v>2.8960935000000001</v>
      </c>
      <c r="FO29">
        <v>-9.0640075046914501E-2</v>
      </c>
      <c r="FP29">
        <v>1.454655913781671E-2</v>
      </c>
      <c r="FQ29">
        <v>1</v>
      </c>
      <c r="FR29">
        <v>18.12824333333333</v>
      </c>
      <c r="FS29">
        <v>-7.8505895439339293E-2</v>
      </c>
      <c r="FT29">
        <v>5.7296703414963304E-3</v>
      </c>
      <c r="FU29">
        <v>1</v>
      </c>
      <c r="FV29">
        <v>2</v>
      </c>
      <c r="FW29">
        <v>4</v>
      </c>
      <c r="FX29" t="s">
        <v>481</v>
      </c>
      <c r="FY29">
        <v>3.1795300000000002</v>
      </c>
      <c r="FZ29">
        <v>2.7969200000000001</v>
      </c>
      <c r="GA29">
        <v>0.248921</v>
      </c>
      <c r="GB29">
        <v>0.25307099999999999</v>
      </c>
      <c r="GC29">
        <v>9.9680699999999997E-2</v>
      </c>
      <c r="GD29">
        <v>8.8640099999999999E-2</v>
      </c>
      <c r="GE29">
        <v>23693.8</v>
      </c>
      <c r="GF29">
        <v>18627.599999999999</v>
      </c>
      <c r="GG29">
        <v>29474.1</v>
      </c>
      <c r="GH29">
        <v>24422.9</v>
      </c>
      <c r="GI29">
        <v>33808.6</v>
      </c>
      <c r="GJ29">
        <v>32512.400000000001</v>
      </c>
      <c r="GK29">
        <v>40718</v>
      </c>
      <c r="GL29">
        <v>39870.199999999997</v>
      </c>
      <c r="GM29">
        <v>2.1924999999999999</v>
      </c>
      <c r="GN29">
        <v>1.8643000000000001</v>
      </c>
      <c r="GO29">
        <v>-2.6769899999999999E-2</v>
      </c>
      <c r="GP29">
        <v>0</v>
      </c>
      <c r="GQ29">
        <v>25.296399999999998</v>
      </c>
      <c r="GR29">
        <v>999.9</v>
      </c>
      <c r="GS29">
        <v>42.9</v>
      </c>
      <c r="GT29">
        <v>34.299999999999997</v>
      </c>
      <c r="GU29">
        <v>22.950700000000001</v>
      </c>
      <c r="GV29">
        <v>62.529200000000003</v>
      </c>
      <c r="GW29">
        <v>31.181899999999999</v>
      </c>
      <c r="GX29">
        <v>1</v>
      </c>
      <c r="GY29">
        <v>-8.3643300000000004E-2</v>
      </c>
      <c r="GZ29">
        <v>0.83625000000000005</v>
      </c>
      <c r="HA29">
        <v>20.263999999999999</v>
      </c>
      <c r="HB29">
        <v>5.2237299999999998</v>
      </c>
      <c r="HC29">
        <v>11.9077</v>
      </c>
      <c r="HD29">
        <v>4.9636500000000003</v>
      </c>
      <c r="HE29">
        <v>3.2919999999999998</v>
      </c>
      <c r="HF29">
        <v>9999</v>
      </c>
      <c r="HG29">
        <v>9999</v>
      </c>
      <c r="HH29">
        <v>9999</v>
      </c>
      <c r="HI29">
        <v>999.9</v>
      </c>
      <c r="HJ29">
        <v>4.9702900000000003</v>
      </c>
      <c r="HK29">
        <v>1.8752800000000001</v>
      </c>
      <c r="HL29">
        <v>1.87408</v>
      </c>
      <c r="HM29">
        <v>1.8732</v>
      </c>
      <c r="HN29">
        <v>1.87469</v>
      </c>
      <c r="HO29">
        <v>1.8696600000000001</v>
      </c>
      <c r="HP29">
        <v>1.87378</v>
      </c>
      <c r="HQ29">
        <v>1.8789100000000001</v>
      </c>
      <c r="HR29">
        <v>0</v>
      </c>
      <c r="HS29">
        <v>0</v>
      </c>
      <c r="HT29">
        <v>0</v>
      </c>
      <c r="HU29">
        <v>0</v>
      </c>
      <c r="HV29" t="s">
        <v>416</v>
      </c>
      <c r="HW29" t="s">
        <v>417</v>
      </c>
      <c r="HX29" t="s">
        <v>418</v>
      </c>
      <c r="HY29" t="s">
        <v>418</v>
      </c>
      <c r="HZ29" t="s">
        <v>418</v>
      </c>
      <c r="IA29" t="s">
        <v>418</v>
      </c>
      <c r="IB29">
        <v>0</v>
      </c>
      <c r="IC29">
        <v>100</v>
      </c>
      <c r="ID29">
        <v>100</v>
      </c>
      <c r="IE29">
        <v>-0.69799999999999995</v>
      </c>
      <c r="IF29">
        <v>8.9700000000000002E-2</v>
      </c>
      <c r="IG29">
        <v>-0.25571428571424798</v>
      </c>
      <c r="IH29">
        <v>0</v>
      </c>
      <c r="II29">
        <v>0</v>
      </c>
      <c r="IJ29">
        <v>0</v>
      </c>
      <c r="IK29">
        <v>8.966999999999814E-2</v>
      </c>
      <c r="IL29">
        <v>0</v>
      </c>
      <c r="IM29">
        <v>0</v>
      </c>
      <c r="IN29">
        <v>0</v>
      </c>
      <c r="IO29">
        <v>-1</v>
      </c>
      <c r="IP29">
        <v>-1</v>
      </c>
      <c r="IQ29">
        <v>-1</v>
      </c>
      <c r="IR29">
        <v>-1</v>
      </c>
      <c r="IS29">
        <v>2</v>
      </c>
      <c r="IT29">
        <v>15.6</v>
      </c>
      <c r="IU29">
        <v>3.1567400000000001</v>
      </c>
      <c r="IV29">
        <v>2.3840300000000001</v>
      </c>
      <c r="IW29">
        <v>1.42578</v>
      </c>
      <c r="IX29">
        <v>2.2656200000000002</v>
      </c>
      <c r="IY29">
        <v>1.5478499999999999</v>
      </c>
      <c r="IZ29">
        <v>2.48291</v>
      </c>
      <c r="JA29">
        <v>37.194099999999999</v>
      </c>
      <c r="JB29">
        <v>15.0777</v>
      </c>
      <c r="JC29">
        <v>18</v>
      </c>
      <c r="JD29">
        <v>632.84299999999996</v>
      </c>
      <c r="JE29">
        <v>409.64299999999997</v>
      </c>
      <c r="JF29">
        <v>21.758099999999999</v>
      </c>
      <c r="JG29">
        <v>26.205200000000001</v>
      </c>
      <c r="JH29">
        <v>30.000399999999999</v>
      </c>
      <c r="JI29">
        <v>25.953399999999998</v>
      </c>
      <c r="JJ29">
        <v>25.887</v>
      </c>
      <c r="JK29">
        <v>63.2134</v>
      </c>
      <c r="JL29">
        <v>36.275399999999998</v>
      </c>
      <c r="JM29">
        <v>53.173499999999997</v>
      </c>
      <c r="JN29">
        <v>21.8551</v>
      </c>
      <c r="JO29">
        <v>1532.12</v>
      </c>
      <c r="JP29">
        <v>15.3948</v>
      </c>
      <c r="JQ29">
        <v>96.118600000000001</v>
      </c>
      <c r="JR29">
        <v>101.414</v>
      </c>
    </row>
    <row r="30" spans="1:278" x14ac:dyDescent="0.2">
      <c r="A30">
        <v>14</v>
      </c>
      <c r="B30">
        <v>1686773019.5999999</v>
      </c>
      <c r="C30">
        <v>1619.599999904633</v>
      </c>
      <c r="D30" t="s">
        <v>482</v>
      </c>
      <c r="E30" t="s">
        <v>483</v>
      </c>
      <c r="F30">
        <v>15</v>
      </c>
      <c r="N30" t="s">
        <v>650</v>
      </c>
      <c r="O30">
        <v>1686773011.599999</v>
      </c>
      <c r="P30">
        <f t="shared" si="0"/>
        <v>2.5804526156634942E-3</v>
      </c>
      <c r="Q30">
        <f t="shared" si="1"/>
        <v>2.5804526156634942</v>
      </c>
      <c r="R30">
        <f t="shared" si="2"/>
        <v>30.579472768592385</v>
      </c>
      <c r="S30">
        <f t="shared" si="3"/>
        <v>1997.8084193548391</v>
      </c>
      <c r="T30">
        <f t="shared" si="4"/>
        <v>1711.1328403316124</v>
      </c>
      <c r="U30">
        <f t="shared" si="5"/>
        <v>173.93896468970638</v>
      </c>
      <c r="V30">
        <f t="shared" si="6"/>
        <v>203.07992455081143</v>
      </c>
      <c r="W30">
        <f t="shared" si="7"/>
        <v>0.20383715334969751</v>
      </c>
      <c r="X30">
        <f t="shared" si="8"/>
        <v>2.9559404917997392</v>
      </c>
      <c r="Y30">
        <f t="shared" si="9"/>
        <v>0.19633776874557937</v>
      </c>
      <c r="Z30">
        <f t="shared" si="10"/>
        <v>0.12336190782814184</v>
      </c>
      <c r="AA30">
        <f t="shared" si="11"/>
        <v>241.73317607488713</v>
      </c>
      <c r="AB30">
        <f t="shared" si="12"/>
        <v>25.769961751547996</v>
      </c>
      <c r="AC30">
        <f t="shared" si="13"/>
        <v>25.077470967741931</v>
      </c>
      <c r="AD30">
        <f t="shared" si="14"/>
        <v>3.1943933934200817</v>
      </c>
      <c r="AE30">
        <f t="shared" si="15"/>
        <v>59.423602474957029</v>
      </c>
      <c r="AF30">
        <f t="shared" si="16"/>
        <v>1.891821157938677</v>
      </c>
      <c r="AG30">
        <f t="shared" si="17"/>
        <v>3.1836190993905995</v>
      </c>
      <c r="AH30">
        <f t="shared" si="18"/>
        <v>1.3025722354814047</v>
      </c>
      <c r="AI30">
        <f t="shared" si="19"/>
        <v>-113.79796035076009</v>
      </c>
      <c r="AJ30">
        <f t="shared" si="20"/>
        <v>-9.0342074371414114</v>
      </c>
      <c r="AK30">
        <f t="shared" si="21"/>
        <v>-0.64679870307242593</v>
      </c>
      <c r="AL30">
        <f t="shared" si="22"/>
        <v>118.25420958391319</v>
      </c>
      <c r="AM30">
        <v>0</v>
      </c>
      <c r="AN30">
        <v>0</v>
      </c>
      <c r="AO30">
        <f t="shared" si="23"/>
        <v>1</v>
      </c>
      <c r="AP30">
        <f t="shared" si="24"/>
        <v>0</v>
      </c>
      <c r="AQ30">
        <f t="shared" si="25"/>
        <v>54034.104685957776</v>
      </c>
      <c r="AR30" t="s">
        <v>409</v>
      </c>
      <c r="AS30">
        <v>12523.6</v>
      </c>
      <c r="AT30">
        <v>540.67772043101218</v>
      </c>
      <c r="AU30">
        <v>2781.3</v>
      </c>
      <c r="AV30">
        <f t="shared" si="26"/>
        <v>0.80560251665371874</v>
      </c>
      <c r="AW30">
        <v>-1.3647192545904681</v>
      </c>
      <c r="AX30" t="s">
        <v>484</v>
      </c>
      <c r="AY30">
        <v>12492</v>
      </c>
      <c r="AZ30">
        <v>667.44047999999998</v>
      </c>
      <c r="BA30">
        <v>899.27300000000002</v>
      </c>
      <c r="BB30">
        <f t="shared" si="27"/>
        <v>0.25779993394664358</v>
      </c>
      <c r="BC30">
        <v>0.5</v>
      </c>
      <c r="BD30">
        <f t="shared" si="28"/>
        <v>1261.1922876537105</v>
      </c>
      <c r="BE30">
        <f t="shared" si="29"/>
        <v>30.579472768592385</v>
      </c>
      <c r="BF30">
        <f t="shared" si="30"/>
        <v>162.56764422557143</v>
      </c>
      <c r="BG30">
        <f t="shared" si="31"/>
        <v>2.5328565941844603E-2</v>
      </c>
      <c r="BH30">
        <f t="shared" si="32"/>
        <v>2.0928316540138532</v>
      </c>
      <c r="BI30">
        <f t="shared" si="33"/>
        <v>384.32036102690739</v>
      </c>
      <c r="BJ30" t="s">
        <v>485</v>
      </c>
      <c r="BK30">
        <v>471.15</v>
      </c>
      <c r="BL30">
        <f t="shared" si="34"/>
        <v>471.15</v>
      </c>
      <c r="BM30">
        <f t="shared" si="35"/>
        <v>0.47607678647084928</v>
      </c>
      <c r="BN30">
        <f t="shared" si="36"/>
        <v>0.54150914573615527</v>
      </c>
      <c r="BO30">
        <f t="shared" si="37"/>
        <v>0.81467740190030946</v>
      </c>
      <c r="BP30">
        <f t="shared" si="38"/>
        <v>0.64650187330589015</v>
      </c>
      <c r="BQ30">
        <f t="shared" si="39"/>
        <v>0.83995728202882614</v>
      </c>
      <c r="BR30">
        <f t="shared" si="40"/>
        <v>0.3822543607387876</v>
      </c>
      <c r="BS30">
        <f t="shared" si="41"/>
        <v>0.6177456392612124</v>
      </c>
      <c r="BT30">
        <v>1090</v>
      </c>
      <c r="BU30">
        <v>300</v>
      </c>
      <c r="BV30">
        <v>300</v>
      </c>
      <c r="BW30">
        <v>300</v>
      </c>
      <c r="BX30">
        <v>12492</v>
      </c>
      <c r="BY30">
        <v>862.73</v>
      </c>
      <c r="BZ30">
        <v>-9.0514900000000006E-3</v>
      </c>
      <c r="CA30">
        <v>-0.33</v>
      </c>
      <c r="CB30" t="s">
        <v>412</v>
      </c>
      <c r="CC30" t="s">
        <v>412</v>
      </c>
      <c r="CD30" t="s">
        <v>412</v>
      </c>
      <c r="CE30" t="s">
        <v>412</v>
      </c>
      <c r="CF30" t="s">
        <v>412</v>
      </c>
      <c r="CG30" t="s">
        <v>412</v>
      </c>
      <c r="CH30" t="s">
        <v>412</v>
      </c>
      <c r="CI30" t="s">
        <v>412</v>
      </c>
      <c r="CJ30" t="s">
        <v>412</v>
      </c>
      <c r="CK30" t="s">
        <v>412</v>
      </c>
      <c r="CL30">
        <f t="shared" si="42"/>
        <v>1499.9780645161291</v>
      </c>
      <c r="CM30">
        <f t="shared" si="43"/>
        <v>1261.1922876537105</v>
      </c>
      <c r="CN30">
        <f t="shared" si="44"/>
        <v>0.8408071541103187</v>
      </c>
      <c r="CO30">
        <f t="shared" si="45"/>
        <v>0.16115780743291516</v>
      </c>
      <c r="CP30">
        <v>6</v>
      </c>
      <c r="CQ30">
        <v>0.5</v>
      </c>
      <c r="CR30" t="s">
        <v>413</v>
      </c>
      <c r="CS30">
        <v>2</v>
      </c>
      <c r="CT30">
        <v>1686773011.599999</v>
      </c>
      <c r="CU30">
        <v>1997.8084193548391</v>
      </c>
      <c r="CV30">
        <v>2033.53</v>
      </c>
      <c r="CW30">
        <v>18.610880645161281</v>
      </c>
      <c r="CX30">
        <v>16.079383870967739</v>
      </c>
      <c r="CY30">
        <v>1999.427419354839</v>
      </c>
      <c r="CZ30">
        <v>18.521203225806449</v>
      </c>
      <c r="DA30">
        <v>600.22074193548394</v>
      </c>
      <c r="DB30">
        <v>101.5512903225807</v>
      </c>
      <c r="DC30">
        <v>0.1000605193548387</v>
      </c>
      <c r="DD30">
        <v>25.020780645161292</v>
      </c>
      <c r="DE30">
        <v>25.077470967741931</v>
      </c>
      <c r="DF30">
        <v>999.90000000000032</v>
      </c>
      <c r="DG30">
        <v>0</v>
      </c>
      <c r="DH30">
        <v>0</v>
      </c>
      <c r="DI30">
        <v>9996.15</v>
      </c>
      <c r="DJ30">
        <v>0</v>
      </c>
      <c r="DK30">
        <v>1988.9922580645159</v>
      </c>
      <c r="DL30">
        <v>-34.802058064516117</v>
      </c>
      <c r="DM30">
        <v>2036.6325806451609</v>
      </c>
      <c r="DN30">
        <v>2066.7619354838712</v>
      </c>
      <c r="DO30">
        <v>2.5314945161290319</v>
      </c>
      <c r="DP30">
        <v>2033.53</v>
      </c>
      <c r="DQ30">
        <v>16.079383870967739</v>
      </c>
      <c r="DR30">
        <v>1.889958387096774</v>
      </c>
      <c r="DS30">
        <v>1.632881612903226</v>
      </c>
      <c r="DT30">
        <v>16.551361290322578</v>
      </c>
      <c r="DU30">
        <v>14.27266451612903</v>
      </c>
      <c r="DV30">
        <v>1499.9780645161291</v>
      </c>
      <c r="DW30">
        <v>0.97300454838709716</v>
      </c>
      <c r="DX30">
        <v>2.699518064516129E-2</v>
      </c>
      <c r="DY30">
        <v>0</v>
      </c>
      <c r="DZ30">
        <v>667.09880645161297</v>
      </c>
      <c r="EA30">
        <v>4.9993100000000013</v>
      </c>
      <c r="EB30">
        <v>17198.877419354842</v>
      </c>
      <c r="EC30">
        <v>13259.06451612903</v>
      </c>
      <c r="ED30">
        <v>38.671096774193543</v>
      </c>
      <c r="EE30">
        <v>41.11264516129031</v>
      </c>
      <c r="EF30">
        <v>39.245709677419363</v>
      </c>
      <c r="EG30">
        <v>40.356612903225802</v>
      </c>
      <c r="EH30">
        <v>40.233580645161283</v>
      </c>
      <c r="EI30">
        <v>1454.6209677419361</v>
      </c>
      <c r="EJ30">
        <v>40.357096774193529</v>
      </c>
      <c r="EK30">
        <v>0</v>
      </c>
      <c r="EL30">
        <v>160.60000014305109</v>
      </c>
      <c r="EM30">
        <v>0</v>
      </c>
      <c r="EN30">
        <v>667.44047999999998</v>
      </c>
      <c r="EO30">
        <v>19.456538437598379</v>
      </c>
      <c r="EP30">
        <v>-3212.584608873352</v>
      </c>
      <c r="EQ30">
        <v>17170.083999999999</v>
      </c>
      <c r="ER30">
        <v>15</v>
      </c>
      <c r="ES30">
        <v>1686773060.0999999</v>
      </c>
      <c r="ET30" t="s">
        <v>486</v>
      </c>
      <c r="EU30">
        <v>1686773060.0999999</v>
      </c>
      <c r="EV30">
        <v>1686771922</v>
      </c>
      <c r="EW30">
        <v>14</v>
      </c>
      <c r="EX30">
        <v>-0.92100000000000004</v>
      </c>
      <c r="EY30">
        <v>8.0000000000000002E-3</v>
      </c>
      <c r="EZ30">
        <v>-1.619</v>
      </c>
      <c r="FA30">
        <v>0.09</v>
      </c>
      <c r="FB30">
        <v>2039</v>
      </c>
      <c r="FC30">
        <v>15</v>
      </c>
      <c r="FD30">
        <v>0.14000000000000001</v>
      </c>
      <c r="FE30">
        <v>0.02</v>
      </c>
      <c r="FF30">
        <v>-34.979704878048793</v>
      </c>
      <c r="FG30">
        <v>4.4208752613240971</v>
      </c>
      <c r="FH30">
        <v>0.51936137329778942</v>
      </c>
      <c r="FI30">
        <v>0</v>
      </c>
      <c r="FJ30">
        <v>1998.672258064516</v>
      </c>
      <c r="FK30">
        <v>7.9267741935406626</v>
      </c>
      <c r="FL30">
        <v>0.59744461034889862</v>
      </c>
      <c r="FM30">
        <v>0</v>
      </c>
      <c r="FN30">
        <v>2.5345185365853662</v>
      </c>
      <c r="FO30">
        <v>2.5526132403917229E-4</v>
      </c>
      <c r="FP30">
        <v>1.157054957081179E-2</v>
      </c>
      <c r="FQ30">
        <v>1</v>
      </c>
      <c r="FR30">
        <v>18.610380645161289</v>
      </c>
      <c r="FS30">
        <v>5.6399999999933573E-2</v>
      </c>
      <c r="FT30">
        <v>5.7033900136922036E-3</v>
      </c>
      <c r="FU30">
        <v>1</v>
      </c>
      <c r="FV30">
        <v>2</v>
      </c>
      <c r="FW30">
        <v>4</v>
      </c>
      <c r="FX30" t="s">
        <v>481</v>
      </c>
      <c r="FY30">
        <v>3.1793499999999999</v>
      </c>
      <c r="FZ30">
        <v>2.7965599999999999</v>
      </c>
      <c r="GA30">
        <v>0.29461100000000001</v>
      </c>
      <c r="GB30">
        <v>0.29839599999999999</v>
      </c>
      <c r="GC30">
        <v>0.10158</v>
      </c>
      <c r="GD30">
        <v>9.2135099999999998E-2</v>
      </c>
      <c r="GE30">
        <v>22249.9</v>
      </c>
      <c r="GF30">
        <v>17494.7</v>
      </c>
      <c r="GG30">
        <v>29469.5</v>
      </c>
      <c r="GH30">
        <v>24418.400000000001</v>
      </c>
      <c r="GI30">
        <v>33732.199999999997</v>
      </c>
      <c r="GJ30">
        <v>32382.6</v>
      </c>
      <c r="GK30">
        <v>40711.599999999999</v>
      </c>
      <c r="GL30">
        <v>39864.1</v>
      </c>
      <c r="GM30">
        <v>2.19007</v>
      </c>
      <c r="GN30">
        <v>1.86548</v>
      </c>
      <c r="GO30">
        <v>-1.39512E-2</v>
      </c>
      <c r="GP30">
        <v>0</v>
      </c>
      <c r="GQ30">
        <v>25.298200000000001</v>
      </c>
      <c r="GR30">
        <v>999.9</v>
      </c>
      <c r="GS30">
        <v>42.3</v>
      </c>
      <c r="GT30">
        <v>34.700000000000003</v>
      </c>
      <c r="GU30">
        <v>23.1403</v>
      </c>
      <c r="GV30">
        <v>62.209200000000003</v>
      </c>
      <c r="GW30">
        <v>31.049700000000001</v>
      </c>
      <c r="GX30">
        <v>1</v>
      </c>
      <c r="GY30">
        <v>-6.8757600000000002E-2</v>
      </c>
      <c r="GZ30">
        <v>2.78146</v>
      </c>
      <c r="HA30">
        <v>20.244199999999999</v>
      </c>
      <c r="HB30">
        <v>5.2270200000000004</v>
      </c>
      <c r="HC30">
        <v>11.908099999999999</v>
      </c>
      <c r="HD30">
        <v>4.9637000000000002</v>
      </c>
      <c r="HE30">
        <v>3.2919999999999998</v>
      </c>
      <c r="HF30">
        <v>9999</v>
      </c>
      <c r="HG30">
        <v>9999</v>
      </c>
      <c r="HH30">
        <v>9999</v>
      </c>
      <c r="HI30">
        <v>999.9</v>
      </c>
      <c r="HJ30">
        <v>4.9702500000000001</v>
      </c>
      <c r="HK30">
        <v>1.8752500000000001</v>
      </c>
      <c r="HL30">
        <v>1.8740699999999999</v>
      </c>
      <c r="HM30">
        <v>1.87323</v>
      </c>
      <c r="HN30">
        <v>1.87469</v>
      </c>
      <c r="HO30">
        <v>1.8696600000000001</v>
      </c>
      <c r="HP30">
        <v>1.87378</v>
      </c>
      <c r="HQ30">
        <v>1.87886</v>
      </c>
      <c r="HR30">
        <v>0</v>
      </c>
      <c r="HS30">
        <v>0</v>
      </c>
      <c r="HT30">
        <v>0</v>
      </c>
      <c r="HU30">
        <v>0</v>
      </c>
      <c r="HV30" t="s">
        <v>416</v>
      </c>
      <c r="HW30" t="s">
        <v>417</v>
      </c>
      <c r="HX30" t="s">
        <v>418</v>
      </c>
      <c r="HY30" t="s">
        <v>418</v>
      </c>
      <c r="HZ30" t="s">
        <v>418</v>
      </c>
      <c r="IA30" t="s">
        <v>418</v>
      </c>
      <c r="IB30">
        <v>0</v>
      </c>
      <c r="IC30">
        <v>100</v>
      </c>
      <c r="ID30">
        <v>100</v>
      </c>
      <c r="IE30">
        <v>-1.619</v>
      </c>
      <c r="IF30">
        <v>8.9599999999999999E-2</v>
      </c>
      <c r="IG30">
        <v>-0.69750000000021828</v>
      </c>
      <c r="IH30">
        <v>0</v>
      </c>
      <c r="II30">
        <v>0</v>
      </c>
      <c r="IJ30">
        <v>0</v>
      </c>
      <c r="IK30">
        <v>8.966999999999814E-2</v>
      </c>
      <c r="IL30">
        <v>0</v>
      </c>
      <c r="IM30">
        <v>0</v>
      </c>
      <c r="IN30">
        <v>0</v>
      </c>
      <c r="IO30">
        <v>-1</v>
      </c>
      <c r="IP30">
        <v>-1</v>
      </c>
      <c r="IQ30">
        <v>-1</v>
      </c>
      <c r="IR30">
        <v>-1</v>
      </c>
      <c r="IS30">
        <v>2</v>
      </c>
      <c r="IT30">
        <v>18.3</v>
      </c>
      <c r="IU30">
        <v>3.9648400000000001</v>
      </c>
      <c r="IV30">
        <v>2.3645</v>
      </c>
      <c r="IW30">
        <v>1.42578</v>
      </c>
      <c r="IX30">
        <v>2.2656200000000002</v>
      </c>
      <c r="IY30">
        <v>1.5478499999999999</v>
      </c>
      <c r="IZ30">
        <v>2.48291</v>
      </c>
      <c r="JA30">
        <v>37.505899999999997</v>
      </c>
      <c r="JB30">
        <v>14.998900000000001</v>
      </c>
      <c r="JC30">
        <v>18</v>
      </c>
      <c r="JD30">
        <v>633.16899999999998</v>
      </c>
      <c r="JE30">
        <v>411.77</v>
      </c>
      <c r="JF30">
        <v>20.522300000000001</v>
      </c>
      <c r="JG30">
        <v>26.3216</v>
      </c>
      <c r="JH30">
        <v>30.000499999999999</v>
      </c>
      <c r="JI30">
        <v>26.146599999999999</v>
      </c>
      <c r="JJ30">
        <v>26.090299999999999</v>
      </c>
      <c r="JK30">
        <v>79.394800000000004</v>
      </c>
      <c r="JL30">
        <v>33.959699999999998</v>
      </c>
      <c r="JM30">
        <v>51.818899999999999</v>
      </c>
      <c r="JN30">
        <v>20.472000000000001</v>
      </c>
      <c r="JO30">
        <v>2032.95</v>
      </c>
      <c r="JP30">
        <v>16.2315</v>
      </c>
      <c r="JQ30">
        <v>96.103499999999997</v>
      </c>
      <c r="JR30">
        <v>101.398</v>
      </c>
    </row>
    <row r="31" spans="1:278" x14ac:dyDescent="0.2">
      <c r="A31">
        <v>15</v>
      </c>
      <c r="B31">
        <v>1686774493.5</v>
      </c>
      <c r="C31">
        <v>3093.5</v>
      </c>
      <c r="D31" t="s">
        <v>487</v>
      </c>
      <c r="E31" t="s">
        <v>488</v>
      </c>
      <c r="F31">
        <v>15</v>
      </c>
      <c r="I31" t="s">
        <v>489</v>
      </c>
      <c r="J31" t="s">
        <v>490</v>
      </c>
      <c r="M31" t="s">
        <v>491</v>
      </c>
      <c r="N31" t="s">
        <v>492</v>
      </c>
      <c r="O31">
        <v>1686774485.75</v>
      </c>
      <c r="P31">
        <f t="shared" si="0"/>
        <v>3.4394297454910165E-3</v>
      </c>
      <c r="Q31">
        <f t="shared" si="1"/>
        <v>3.4394297454910165</v>
      </c>
      <c r="R31">
        <f t="shared" si="2"/>
        <v>22.917215913642032</v>
      </c>
      <c r="S31">
        <f t="shared" si="3"/>
        <v>412.25493333333333</v>
      </c>
      <c r="T31">
        <f t="shared" si="4"/>
        <v>265.6214121831934</v>
      </c>
      <c r="U31">
        <f t="shared" si="5"/>
        <v>26.995599035732571</v>
      </c>
      <c r="V31">
        <f t="shared" si="6"/>
        <v>41.898237003174458</v>
      </c>
      <c r="W31">
        <f t="shared" si="7"/>
        <v>0.27434331252761679</v>
      </c>
      <c r="X31">
        <f t="shared" si="8"/>
        <v>2.9563392928987651</v>
      </c>
      <c r="Y31">
        <f t="shared" si="9"/>
        <v>0.26094374356552624</v>
      </c>
      <c r="Z31">
        <f t="shared" si="10"/>
        <v>0.16423918458761083</v>
      </c>
      <c r="AA31">
        <f t="shared" si="11"/>
        <v>289.57182273584783</v>
      </c>
      <c r="AB31">
        <f t="shared" si="12"/>
        <v>26.025034511577225</v>
      </c>
      <c r="AC31">
        <f t="shared" si="13"/>
        <v>25.03229</v>
      </c>
      <c r="AD31">
        <f t="shared" si="14"/>
        <v>3.1858039399989582</v>
      </c>
      <c r="AE31">
        <f t="shared" si="15"/>
        <v>58.351220640891846</v>
      </c>
      <c r="AF31">
        <f t="shared" si="16"/>
        <v>1.8796044091189679</v>
      </c>
      <c r="AG31">
        <f t="shared" si="17"/>
        <v>3.2211912424018143</v>
      </c>
      <c r="AH31">
        <f t="shared" si="18"/>
        <v>1.3061995308799903</v>
      </c>
      <c r="AI31">
        <f t="shared" si="19"/>
        <v>-151.67885177615383</v>
      </c>
      <c r="AJ31">
        <f t="shared" si="20"/>
        <v>29.559016127792855</v>
      </c>
      <c r="AK31">
        <f t="shared" si="21"/>
        <v>2.1175916957906726</v>
      </c>
      <c r="AL31">
        <f t="shared" si="22"/>
        <v>169.56957878327754</v>
      </c>
      <c r="AM31">
        <v>0</v>
      </c>
      <c r="AN31">
        <v>0</v>
      </c>
      <c r="AO31">
        <f t="shared" si="23"/>
        <v>1</v>
      </c>
      <c r="AP31">
        <f t="shared" si="24"/>
        <v>0</v>
      </c>
      <c r="AQ31">
        <f t="shared" si="25"/>
        <v>54009.711810073655</v>
      </c>
      <c r="AR31" t="s">
        <v>409</v>
      </c>
      <c r="AS31">
        <v>12523.6</v>
      </c>
      <c r="AT31">
        <v>540.67772043101218</v>
      </c>
      <c r="AU31">
        <v>2781.3</v>
      </c>
      <c r="AV31">
        <f t="shared" si="26"/>
        <v>0.80560251665371874</v>
      </c>
      <c r="AW31">
        <v>-1.3647192545904681</v>
      </c>
      <c r="AX31" t="s">
        <v>493</v>
      </c>
      <c r="AY31">
        <v>12494.1</v>
      </c>
      <c r="AZ31">
        <v>886.00157692307687</v>
      </c>
      <c r="BA31">
        <v>1162.79</v>
      </c>
      <c r="BB31">
        <f t="shared" si="27"/>
        <v>0.23803818666906584</v>
      </c>
      <c r="BC31">
        <v>0.5</v>
      </c>
      <c r="BD31">
        <f t="shared" si="28"/>
        <v>1513.211959137745</v>
      </c>
      <c r="BE31">
        <f t="shared" si="29"/>
        <v>22.917215913642032</v>
      </c>
      <c r="BF31">
        <f t="shared" si="30"/>
        <v>180.1011153995467</v>
      </c>
      <c r="BG31">
        <f t="shared" si="31"/>
        <v>1.6046618599332759E-2</v>
      </c>
      <c r="BH31">
        <f t="shared" si="32"/>
        <v>1.3919194351516613</v>
      </c>
      <c r="BI31">
        <f t="shared" si="33"/>
        <v>425.53426187589241</v>
      </c>
      <c r="BJ31" t="s">
        <v>494</v>
      </c>
      <c r="BK31">
        <v>556.95000000000005</v>
      </c>
      <c r="BL31">
        <f t="shared" si="34"/>
        <v>556.95000000000005</v>
      </c>
      <c r="BM31">
        <f t="shared" si="35"/>
        <v>0.52102271261362754</v>
      </c>
      <c r="BN31">
        <f t="shared" si="36"/>
        <v>0.45686719773689938</v>
      </c>
      <c r="BO31">
        <f t="shared" si="37"/>
        <v>0.72763279160204097</v>
      </c>
      <c r="BP31">
        <f t="shared" si="38"/>
        <v>0.44491715107872137</v>
      </c>
      <c r="BQ31">
        <f t="shared" si="39"/>
        <v>0.72234843630642687</v>
      </c>
      <c r="BR31">
        <f t="shared" si="40"/>
        <v>0.28719157212251528</v>
      </c>
      <c r="BS31">
        <f t="shared" si="41"/>
        <v>0.71280842787748466</v>
      </c>
      <c r="BT31">
        <v>1092</v>
      </c>
      <c r="BU31">
        <v>300</v>
      </c>
      <c r="BV31">
        <v>300</v>
      </c>
      <c r="BW31">
        <v>300</v>
      </c>
      <c r="BX31">
        <v>12494.1</v>
      </c>
      <c r="BY31">
        <v>1116.45</v>
      </c>
      <c r="BZ31">
        <v>-8.7955599999999991E-3</v>
      </c>
      <c r="CA31">
        <v>1.05</v>
      </c>
      <c r="CB31" t="s">
        <v>412</v>
      </c>
      <c r="CC31" t="s">
        <v>412</v>
      </c>
      <c r="CD31" t="s">
        <v>412</v>
      </c>
      <c r="CE31" t="s">
        <v>412</v>
      </c>
      <c r="CF31" t="s">
        <v>412</v>
      </c>
      <c r="CG31" t="s">
        <v>412</v>
      </c>
      <c r="CH31" t="s">
        <v>412</v>
      </c>
      <c r="CI31" t="s">
        <v>412</v>
      </c>
      <c r="CJ31" t="s">
        <v>412</v>
      </c>
      <c r="CK31" t="s">
        <v>412</v>
      </c>
      <c r="CL31">
        <f t="shared" si="42"/>
        <v>1800.0323333333331</v>
      </c>
      <c r="CM31">
        <f t="shared" si="43"/>
        <v>1513.211959137745</v>
      </c>
      <c r="CN31">
        <f t="shared" si="44"/>
        <v>0.84065820991979134</v>
      </c>
      <c r="CO31">
        <f t="shared" si="45"/>
        <v>0.16087034514519713</v>
      </c>
      <c r="CP31">
        <v>6</v>
      </c>
      <c r="CQ31">
        <v>0.5</v>
      </c>
      <c r="CR31" t="s">
        <v>413</v>
      </c>
      <c r="CS31">
        <v>2</v>
      </c>
      <c r="CT31">
        <v>1686774485.75</v>
      </c>
      <c r="CU31">
        <v>412.25493333333333</v>
      </c>
      <c r="CV31">
        <v>436.58026666666672</v>
      </c>
      <c r="CW31">
        <v>18.49424333333334</v>
      </c>
      <c r="CX31">
        <v>15.11978333333334</v>
      </c>
      <c r="CY31">
        <v>411.66393333333332</v>
      </c>
      <c r="CZ31">
        <v>18.404589999999999</v>
      </c>
      <c r="DA31">
        <v>600.24183333333337</v>
      </c>
      <c r="DB31">
        <v>101.53173333333331</v>
      </c>
      <c r="DC31">
        <v>0.10012990333333339</v>
      </c>
      <c r="DD31">
        <v>25.217750000000009</v>
      </c>
      <c r="DE31">
        <v>25.03229</v>
      </c>
      <c r="DF31">
        <v>999.9000000000002</v>
      </c>
      <c r="DG31">
        <v>0</v>
      </c>
      <c r="DH31">
        <v>0</v>
      </c>
      <c r="DI31">
        <v>10000.338</v>
      </c>
      <c r="DJ31">
        <v>0</v>
      </c>
      <c r="DK31">
        <v>713.47773333333339</v>
      </c>
      <c r="DL31">
        <v>-26.53498333333334</v>
      </c>
      <c r="DM31">
        <v>417.77170000000012</v>
      </c>
      <c r="DN31">
        <v>443.28253333333328</v>
      </c>
      <c r="DO31">
        <v>3.3744693333333329</v>
      </c>
      <c r="DP31">
        <v>436.58026666666672</v>
      </c>
      <c r="DQ31">
        <v>15.11978333333334</v>
      </c>
      <c r="DR31">
        <v>1.8777526666666671</v>
      </c>
      <c r="DS31">
        <v>1.535137666666667</v>
      </c>
      <c r="DT31">
        <v>16.449529999999999</v>
      </c>
      <c r="DU31">
        <v>13.32269</v>
      </c>
      <c r="DV31">
        <v>1800.0323333333331</v>
      </c>
      <c r="DW31">
        <v>0.97799780000000014</v>
      </c>
      <c r="DX31">
        <v>2.200222000000001E-2</v>
      </c>
      <c r="DY31">
        <v>0</v>
      </c>
      <c r="DZ31">
        <v>885.9905</v>
      </c>
      <c r="EA31">
        <v>4.9993100000000004</v>
      </c>
      <c r="EB31">
        <v>18913.64333333333</v>
      </c>
      <c r="EC31">
        <v>15947.876666666671</v>
      </c>
      <c r="ED31">
        <v>38.499699999999983</v>
      </c>
      <c r="EE31">
        <v>39.780999999999977</v>
      </c>
      <c r="EF31">
        <v>38.72263333333332</v>
      </c>
      <c r="EG31">
        <v>39.170533333333317</v>
      </c>
      <c r="EH31">
        <v>39.564366666666658</v>
      </c>
      <c r="EI31">
        <v>1755.5409999999999</v>
      </c>
      <c r="EJ31">
        <v>39.493333333333339</v>
      </c>
      <c r="EK31">
        <v>0</v>
      </c>
      <c r="EL31">
        <v>1473.2000000476839</v>
      </c>
      <c r="EM31">
        <v>0</v>
      </c>
      <c r="EN31">
        <v>886.00157692307687</v>
      </c>
      <c r="EO31">
        <v>-49.516683684245443</v>
      </c>
      <c r="EP31">
        <v>-1572.2222204011739</v>
      </c>
      <c r="EQ31">
        <v>18914.719230769231</v>
      </c>
      <c r="ER31">
        <v>15</v>
      </c>
      <c r="ES31">
        <v>1686774526</v>
      </c>
      <c r="ET31" t="s">
        <v>495</v>
      </c>
      <c r="EU31">
        <v>1686774526</v>
      </c>
      <c r="EV31">
        <v>1686771922</v>
      </c>
      <c r="EW31">
        <v>15</v>
      </c>
      <c r="EX31">
        <v>2.21</v>
      </c>
      <c r="EY31">
        <v>8.0000000000000002E-3</v>
      </c>
      <c r="EZ31">
        <v>0.59099999999999997</v>
      </c>
      <c r="FA31">
        <v>0.09</v>
      </c>
      <c r="FB31">
        <v>438</v>
      </c>
      <c r="FC31">
        <v>15</v>
      </c>
      <c r="FD31">
        <v>0.09</v>
      </c>
      <c r="FE31">
        <v>0.02</v>
      </c>
      <c r="FF31">
        <v>-26.578579999999999</v>
      </c>
      <c r="FG31">
        <v>0.68955647279557719</v>
      </c>
      <c r="FH31">
        <v>7.0539595972758329E-2</v>
      </c>
      <c r="FI31">
        <v>1</v>
      </c>
      <c r="FJ31">
        <v>410.03766666666672</v>
      </c>
      <c r="FK31">
        <v>0.40674527252578468</v>
      </c>
      <c r="FL31">
        <v>3.2902212016150463E-2</v>
      </c>
      <c r="FM31">
        <v>1</v>
      </c>
      <c r="FN31">
        <v>3.3857332499999999</v>
      </c>
      <c r="FO31">
        <v>-0.16006322701689599</v>
      </c>
      <c r="FP31">
        <v>2.073373632362242E-2</v>
      </c>
      <c r="FQ31">
        <v>1</v>
      </c>
      <c r="FR31">
        <v>18.494679999999999</v>
      </c>
      <c r="FS31">
        <v>1.0107230255831391E-2</v>
      </c>
      <c r="FT31">
        <v>2.6157726710604699E-3</v>
      </c>
      <c r="FU31">
        <v>1</v>
      </c>
      <c r="FV31">
        <v>4</v>
      </c>
      <c r="FW31">
        <v>4</v>
      </c>
      <c r="FX31" t="s">
        <v>415</v>
      </c>
      <c r="FY31">
        <v>3.1797499999999999</v>
      </c>
      <c r="FZ31">
        <v>2.7971300000000001</v>
      </c>
      <c r="GA31">
        <v>0.10416400000000001</v>
      </c>
      <c r="GB31">
        <v>0.10939699999999999</v>
      </c>
      <c r="GC31">
        <v>0.10111299999999999</v>
      </c>
      <c r="GD31">
        <v>8.8177699999999998E-2</v>
      </c>
      <c r="GE31">
        <v>28157.7</v>
      </c>
      <c r="GF31">
        <v>22221.8</v>
      </c>
      <c r="GG31">
        <v>29369.8</v>
      </c>
      <c r="GH31">
        <v>24437.3</v>
      </c>
      <c r="GI31">
        <v>33573.1</v>
      </c>
      <c r="GJ31">
        <v>32523.3</v>
      </c>
      <c r="GK31">
        <v>40507.300000000003</v>
      </c>
      <c r="GL31">
        <v>39869.4</v>
      </c>
      <c r="GM31">
        <v>2.1947999999999999</v>
      </c>
      <c r="GN31">
        <v>1.85972</v>
      </c>
      <c r="GO31">
        <v>6.5550200000000003E-2</v>
      </c>
      <c r="GP31">
        <v>0</v>
      </c>
      <c r="GQ31">
        <v>23.9316</v>
      </c>
      <c r="GR31">
        <v>999.9</v>
      </c>
      <c r="GS31">
        <v>41.6</v>
      </c>
      <c r="GT31">
        <v>34.200000000000003</v>
      </c>
      <c r="GU31">
        <v>22.135899999999999</v>
      </c>
      <c r="GV31">
        <v>62.0792</v>
      </c>
      <c r="GW31">
        <v>32.063299999999998</v>
      </c>
      <c r="GX31">
        <v>1</v>
      </c>
      <c r="GY31">
        <v>-9.3935500000000005E-2</v>
      </c>
      <c r="GZ31">
        <v>1.7383900000000001</v>
      </c>
      <c r="HA31">
        <v>20.255800000000001</v>
      </c>
      <c r="HB31">
        <v>5.2268699999999999</v>
      </c>
      <c r="HC31">
        <v>11.9068</v>
      </c>
      <c r="HD31">
        <v>4.9638</v>
      </c>
      <c r="HE31">
        <v>3.2919999999999998</v>
      </c>
      <c r="HF31">
        <v>9999</v>
      </c>
      <c r="HG31">
        <v>9999</v>
      </c>
      <c r="HH31">
        <v>9999</v>
      </c>
      <c r="HI31">
        <v>999.9</v>
      </c>
      <c r="HJ31">
        <v>4.9702099999999998</v>
      </c>
      <c r="HK31">
        <v>1.8751500000000001</v>
      </c>
      <c r="HL31">
        <v>1.8739300000000001</v>
      </c>
      <c r="HM31">
        <v>1.8730899999999999</v>
      </c>
      <c r="HN31">
        <v>1.8745400000000001</v>
      </c>
      <c r="HO31">
        <v>1.86954</v>
      </c>
      <c r="HP31">
        <v>1.87371</v>
      </c>
      <c r="HQ31">
        <v>1.8787799999999999</v>
      </c>
      <c r="HR31">
        <v>0</v>
      </c>
      <c r="HS31">
        <v>0</v>
      </c>
      <c r="HT31">
        <v>0</v>
      </c>
      <c r="HU31">
        <v>0</v>
      </c>
      <c r="HV31" t="s">
        <v>416</v>
      </c>
      <c r="HW31" t="s">
        <v>417</v>
      </c>
      <c r="HX31" t="s">
        <v>418</v>
      </c>
      <c r="HY31" t="s">
        <v>418</v>
      </c>
      <c r="HZ31" t="s">
        <v>418</v>
      </c>
      <c r="IA31" t="s">
        <v>418</v>
      </c>
      <c r="IB31">
        <v>0</v>
      </c>
      <c r="IC31">
        <v>100</v>
      </c>
      <c r="ID31">
        <v>100</v>
      </c>
      <c r="IE31">
        <v>0.59099999999999997</v>
      </c>
      <c r="IF31">
        <v>8.9700000000000002E-2</v>
      </c>
      <c r="IG31">
        <v>-1.6185714285711581</v>
      </c>
      <c r="IH31">
        <v>0</v>
      </c>
      <c r="II31">
        <v>0</v>
      </c>
      <c r="IJ31">
        <v>0</v>
      </c>
      <c r="IK31">
        <v>8.966999999999814E-2</v>
      </c>
      <c r="IL31">
        <v>0</v>
      </c>
      <c r="IM31">
        <v>0</v>
      </c>
      <c r="IN31">
        <v>0</v>
      </c>
      <c r="IO31">
        <v>-1</v>
      </c>
      <c r="IP31">
        <v>-1</v>
      </c>
      <c r="IQ31">
        <v>-1</v>
      </c>
      <c r="IR31">
        <v>-1</v>
      </c>
      <c r="IS31">
        <v>23.9</v>
      </c>
      <c r="IT31">
        <v>42.9</v>
      </c>
      <c r="IU31">
        <v>1.1315900000000001</v>
      </c>
      <c r="IV31">
        <v>2.4475099999999999</v>
      </c>
      <c r="IW31">
        <v>1.42578</v>
      </c>
      <c r="IX31">
        <v>2.2631800000000002</v>
      </c>
      <c r="IY31">
        <v>1.5478499999999999</v>
      </c>
      <c r="IZ31">
        <v>2.4194300000000002</v>
      </c>
      <c r="JA31">
        <v>35.941200000000002</v>
      </c>
      <c r="JB31">
        <v>14.4122</v>
      </c>
      <c r="JC31">
        <v>18</v>
      </c>
      <c r="JD31">
        <v>634.08799999999997</v>
      </c>
      <c r="JE31">
        <v>406.90899999999999</v>
      </c>
      <c r="JF31">
        <v>22.007000000000001</v>
      </c>
      <c r="JG31">
        <v>26.041699999999999</v>
      </c>
      <c r="JH31">
        <v>30.000299999999999</v>
      </c>
      <c r="JI31">
        <v>25.912199999999999</v>
      </c>
      <c r="JJ31">
        <v>25.854199999999999</v>
      </c>
      <c r="JK31">
        <v>22.682400000000001</v>
      </c>
      <c r="JL31">
        <v>33.248199999999997</v>
      </c>
      <c r="JM31">
        <v>49.289299999999997</v>
      </c>
      <c r="JN31">
        <v>22.0166</v>
      </c>
      <c r="JO31">
        <v>436.55500000000001</v>
      </c>
      <c r="JP31">
        <v>15.232900000000001</v>
      </c>
      <c r="JQ31">
        <v>95.687200000000004</v>
      </c>
      <c r="JR31">
        <v>101.43600000000001</v>
      </c>
    </row>
    <row r="32" spans="1:278" x14ac:dyDescent="0.2">
      <c r="A32">
        <v>16</v>
      </c>
      <c r="B32">
        <v>1686774587</v>
      </c>
      <c r="C32">
        <v>3187</v>
      </c>
      <c r="D32" t="s">
        <v>496</v>
      </c>
      <c r="E32" t="s">
        <v>497</v>
      </c>
      <c r="F32">
        <v>15</v>
      </c>
      <c r="I32" t="s">
        <v>489</v>
      </c>
      <c r="J32" t="s">
        <v>490</v>
      </c>
      <c r="M32" t="s">
        <v>491</v>
      </c>
      <c r="N32" t="s">
        <v>492</v>
      </c>
      <c r="O32">
        <v>1686774579</v>
      </c>
      <c r="P32">
        <f t="shared" si="0"/>
        <v>3.1825719704571443E-3</v>
      </c>
      <c r="Q32">
        <f t="shared" si="1"/>
        <v>3.1825719704571442</v>
      </c>
      <c r="R32">
        <f t="shared" si="2"/>
        <v>21.784749527751906</v>
      </c>
      <c r="S32">
        <f t="shared" si="3"/>
        <v>410.08987096774177</v>
      </c>
      <c r="T32">
        <f t="shared" si="4"/>
        <v>259.13893661033808</v>
      </c>
      <c r="U32">
        <f t="shared" si="5"/>
        <v>26.336406330623415</v>
      </c>
      <c r="V32">
        <f t="shared" si="6"/>
        <v>41.677617478686948</v>
      </c>
      <c r="W32">
        <f t="shared" si="7"/>
        <v>0.25198352538744084</v>
      </c>
      <c r="X32">
        <f t="shared" si="8"/>
        <v>2.9563850420889493</v>
      </c>
      <c r="Y32">
        <f t="shared" si="9"/>
        <v>0.2406307576202045</v>
      </c>
      <c r="Z32">
        <f t="shared" si="10"/>
        <v>0.15137159665445565</v>
      </c>
      <c r="AA32">
        <f t="shared" si="11"/>
        <v>241.73593400892196</v>
      </c>
      <c r="AB32">
        <f t="shared" si="12"/>
        <v>25.723310411817209</v>
      </c>
      <c r="AC32">
        <f t="shared" si="13"/>
        <v>24.87903870967742</v>
      </c>
      <c r="AD32">
        <f t="shared" si="14"/>
        <v>3.1568191463839019</v>
      </c>
      <c r="AE32">
        <f t="shared" si="15"/>
        <v>57.601021243743368</v>
      </c>
      <c r="AF32">
        <f t="shared" si="16"/>
        <v>1.8457410628784283</v>
      </c>
      <c r="AG32">
        <f t="shared" si="17"/>
        <v>3.204354754524275</v>
      </c>
      <c r="AH32">
        <f t="shared" si="18"/>
        <v>1.3110780835054736</v>
      </c>
      <c r="AI32">
        <f t="shared" si="19"/>
        <v>-140.35142389716006</v>
      </c>
      <c r="AJ32">
        <f t="shared" si="20"/>
        <v>39.957212694578452</v>
      </c>
      <c r="AK32">
        <f t="shared" si="21"/>
        <v>2.8589953345790393</v>
      </c>
      <c r="AL32">
        <f t="shared" si="22"/>
        <v>144.20071814091941</v>
      </c>
      <c r="AM32">
        <v>0</v>
      </c>
      <c r="AN32">
        <v>0</v>
      </c>
      <c r="AO32">
        <f t="shared" si="23"/>
        <v>1</v>
      </c>
      <c r="AP32">
        <f t="shared" si="24"/>
        <v>0</v>
      </c>
      <c r="AQ32">
        <f t="shared" si="25"/>
        <v>54026.974480931058</v>
      </c>
      <c r="AR32" t="s">
        <v>409</v>
      </c>
      <c r="AS32">
        <v>12523.6</v>
      </c>
      <c r="AT32">
        <v>540.67772043101218</v>
      </c>
      <c r="AU32">
        <v>2781.3</v>
      </c>
      <c r="AV32">
        <f t="shared" si="26"/>
        <v>0.80560251665371874</v>
      </c>
      <c r="AW32">
        <v>-1.3647192545904681</v>
      </c>
      <c r="AX32" t="s">
        <v>498</v>
      </c>
      <c r="AY32">
        <v>12501.9</v>
      </c>
      <c r="AZ32">
        <v>810.00815384615396</v>
      </c>
      <c r="BA32">
        <v>1140.1500000000001</v>
      </c>
      <c r="BB32">
        <f t="shared" si="27"/>
        <v>0.28956001065986592</v>
      </c>
      <c r="BC32">
        <v>0.5</v>
      </c>
      <c r="BD32">
        <f t="shared" si="28"/>
        <v>1261.2069084117766</v>
      </c>
      <c r="BE32">
        <f t="shared" si="29"/>
        <v>21.784749527751906</v>
      </c>
      <c r="BF32">
        <f t="shared" si="30"/>
        <v>182.59754292200529</v>
      </c>
      <c r="BG32">
        <f t="shared" si="31"/>
        <v>1.8355012669169595E-2</v>
      </c>
      <c r="BH32">
        <f t="shared" si="32"/>
        <v>1.4394158663333771</v>
      </c>
      <c r="BI32">
        <f t="shared" si="33"/>
        <v>422.46426695512713</v>
      </c>
      <c r="BJ32" t="s">
        <v>499</v>
      </c>
      <c r="BK32">
        <v>541.09</v>
      </c>
      <c r="BL32">
        <f t="shared" si="34"/>
        <v>541.09</v>
      </c>
      <c r="BM32">
        <f t="shared" si="35"/>
        <v>0.52542209358417757</v>
      </c>
      <c r="BN32">
        <f t="shared" si="36"/>
        <v>0.55109979994298752</v>
      </c>
      <c r="BO32">
        <f t="shared" si="37"/>
        <v>0.73258756991532048</v>
      </c>
      <c r="BP32">
        <f t="shared" si="38"/>
        <v>0.55072078794237733</v>
      </c>
      <c r="BQ32">
        <f t="shared" si="39"/>
        <v>0.73245277214493099</v>
      </c>
      <c r="BR32">
        <f t="shared" si="40"/>
        <v>0.36813776421291144</v>
      </c>
      <c r="BS32">
        <f t="shared" si="41"/>
        <v>0.63186223578708856</v>
      </c>
      <c r="BT32">
        <v>1094</v>
      </c>
      <c r="BU32">
        <v>300</v>
      </c>
      <c r="BV32">
        <v>300</v>
      </c>
      <c r="BW32">
        <v>300</v>
      </c>
      <c r="BX32">
        <v>12501.9</v>
      </c>
      <c r="BY32">
        <v>1083.5899999999999</v>
      </c>
      <c r="BZ32">
        <v>-9.0588800000000001E-3</v>
      </c>
      <c r="CA32">
        <v>-0.25</v>
      </c>
      <c r="CB32" t="s">
        <v>412</v>
      </c>
      <c r="CC32" t="s">
        <v>412</v>
      </c>
      <c r="CD32" t="s">
        <v>412</v>
      </c>
      <c r="CE32" t="s">
        <v>412</v>
      </c>
      <c r="CF32" t="s">
        <v>412</v>
      </c>
      <c r="CG32" t="s">
        <v>412</v>
      </c>
      <c r="CH32" t="s">
        <v>412</v>
      </c>
      <c r="CI32" t="s">
        <v>412</v>
      </c>
      <c r="CJ32" t="s">
        <v>412</v>
      </c>
      <c r="CK32" t="s">
        <v>412</v>
      </c>
      <c r="CL32">
        <f t="shared" si="42"/>
        <v>1499.995483870968</v>
      </c>
      <c r="CM32">
        <f t="shared" si="43"/>
        <v>1261.2069084117766</v>
      </c>
      <c r="CN32">
        <f t="shared" si="44"/>
        <v>0.84080713707019905</v>
      </c>
      <c r="CO32">
        <f t="shared" si="45"/>
        <v>0.16115777454548422</v>
      </c>
      <c r="CP32">
        <v>6</v>
      </c>
      <c r="CQ32">
        <v>0.5</v>
      </c>
      <c r="CR32" t="s">
        <v>413</v>
      </c>
      <c r="CS32">
        <v>2</v>
      </c>
      <c r="CT32">
        <v>1686774579</v>
      </c>
      <c r="CU32">
        <v>410.08987096774177</v>
      </c>
      <c r="CV32">
        <v>433.17174193548391</v>
      </c>
      <c r="CW32">
        <v>18.161300000000001</v>
      </c>
      <c r="CX32">
        <v>15.037612903225799</v>
      </c>
      <c r="CY32">
        <v>409.50487096774191</v>
      </c>
      <c r="CZ32">
        <v>18.07162580645161</v>
      </c>
      <c r="DA32">
        <v>600.20845161290322</v>
      </c>
      <c r="DB32">
        <v>101.5304838709677</v>
      </c>
      <c r="DC32">
        <v>9.9964548387096772E-2</v>
      </c>
      <c r="DD32">
        <v>25.12973548387097</v>
      </c>
      <c r="DE32">
        <v>24.87903870967742</v>
      </c>
      <c r="DF32">
        <v>999.90000000000032</v>
      </c>
      <c r="DG32">
        <v>0</v>
      </c>
      <c r="DH32">
        <v>0</v>
      </c>
      <c r="DI32">
        <v>10000.720645161289</v>
      </c>
      <c r="DJ32">
        <v>0</v>
      </c>
      <c r="DK32">
        <v>627.37880645161295</v>
      </c>
      <c r="DL32">
        <v>-23.075503225806461</v>
      </c>
      <c r="DM32">
        <v>417.68177419354839</v>
      </c>
      <c r="DN32">
        <v>439.78506451612913</v>
      </c>
      <c r="DO32">
        <v>3.123677741935484</v>
      </c>
      <c r="DP32">
        <v>433.17174193548391</v>
      </c>
      <c r="DQ32">
        <v>15.037612903225799</v>
      </c>
      <c r="DR32">
        <v>1.8439258064516131</v>
      </c>
      <c r="DS32">
        <v>1.5267774193548389</v>
      </c>
      <c r="DT32">
        <v>16.164200000000001</v>
      </c>
      <c r="DU32">
        <v>13.23899032258065</v>
      </c>
      <c r="DV32">
        <v>1499.995483870968</v>
      </c>
      <c r="DW32">
        <v>0.97300616129032302</v>
      </c>
      <c r="DX32">
        <v>2.699353548387097E-2</v>
      </c>
      <c r="DY32">
        <v>0</v>
      </c>
      <c r="DZ32">
        <v>810.06409677419356</v>
      </c>
      <c r="EA32">
        <v>4.9993100000000013</v>
      </c>
      <c r="EB32">
        <v>14966.932258064509</v>
      </c>
      <c r="EC32">
        <v>13259.235483870971</v>
      </c>
      <c r="ED32">
        <v>37.568322580645159</v>
      </c>
      <c r="EE32">
        <v>38.798258064516133</v>
      </c>
      <c r="EF32">
        <v>37.959451612903223</v>
      </c>
      <c r="EG32">
        <v>37.935258064516127</v>
      </c>
      <c r="EH32">
        <v>38.677129032258073</v>
      </c>
      <c r="EI32">
        <v>1454.640967741936</v>
      </c>
      <c r="EJ32">
        <v>40.356774193548368</v>
      </c>
      <c r="EK32">
        <v>0</v>
      </c>
      <c r="EL32">
        <v>92.799999952316284</v>
      </c>
      <c r="EM32">
        <v>0</v>
      </c>
      <c r="EN32">
        <v>810.00815384615396</v>
      </c>
      <c r="EO32">
        <v>-13.15993162045673</v>
      </c>
      <c r="EP32">
        <v>-326.1914529635236</v>
      </c>
      <c r="EQ32">
        <v>14965.41923076923</v>
      </c>
      <c r="ER32">
        <v>15</v>
      </c>
      <c r="ES32">
        <v>1686774618</v>
      </c>
      <c r="ET32" t="s">
        <v>500</v>
      </c>
      <c r="EU32">
        <v>1686774618</v>
      </c>
      <c r="EV32">
        <v>1686771922</v>
      </c>
      <c r="EW32">
        <v>16</v>
      </c>
      <c r="EX32">
        <v>-6.0000000000000001E-3</v>
      </c>
      <c r="EY32">
        <v>8.0000000000000002E-3</v>
      </c>
      <c r="EZ32">
        <v>0.58499999999999996</v>
      </c>
      <c r="FA32">
        <v>0.09</v>
      </c>
      <c r="FB32">
        <v>434</v>
      </c>
      <c r="FC32">
        <v>15</v>
      </c>
      <c r="FD32">
        <v>0.1</v>
      </c>
      <c r="FE32">
        <v>0.02</v>
      </c>
      <c r="FF32">
        <v>-23.12433</v>
      </c>
      <c r="FG32">
        <v>0.99484727954978114</v>
      </c>
      <c r="FH32">
        <v>0.1000290687750315</v>
      </c>
      <c r="FI32">
        <v>1</v>
      </c>
      <c r="FJ32">
        <v>410.09413333333328</v>
      </c>
      <c r="FK32">
        <v>4.5810901001410033E-2</v>
      </c>
      <c r="FL32">
        <v>1.7613883413063341E-2</v>
      </c>
      <c r="FM32">
        <v>1</v>
      </c>
      <c r="FN32">
        <v>3.1384629999999998</v>
      </c>
      <c r="FO32">
        <v>-0.2244328705440925</v>
      </c>
      <c r="FP32">
        <v>3.040365012625949E-2</v>
      </c>
      <c r="FQ32">
        <v>1</v>
      </c>
      <c r="FR32">
        <v>18.161709999999999</v>
      </c>
      <c r="FS32">
        <v>-4.976996662962354E-2</v>
      </c>
      <c r="FT32">
        <v>3.8859876479473811E-3</v>
      </c>
      <c r="FU32">
        <v>1</v>
      </c>
      <c r="FV32">
        <v>4</v>
      </c>
      <c r="FW32">
        <v>4</v>
      </c>
      <c r="FX32" t="s">
        <v>415</v>
      </c>
      <c r="FY32">
        <v>3.1794799999999999</v>
      </c>
      <c r="FZ32">
        <v>2.7967</v>
      </c>
      <c r="GA32">
        <v>0.103743</v>
      </c>
      <c r="GB32">
        <v>0.10875899999999999</v>
      </c>
      <c r="GC32">
        <v>9.9762799999999999E-2</v>
      </c>
      <c r="GD32">
        <v>8.76445E-2</v>
      </c>
      <c r="GE32">
        <v>28168.799999999999</v>
      </c>
      <c r="GF32">
        <v>22236.799999999999</v>
      </c>
      <c r="GG32">
        <v>29367.599999999999</v>
      </c>
      <c r="GH32">
        <v>24436.400000000001</v>
      </c>
      <c r="GI32">
        <v>33622.400000000001</v>
      </c>
      <c r="GJ32">
        <v>32541.4</v>
      </c>
      <c r="GK32">
        <v>40504.6</v>
      </c>
      <c r="GL32">
        <v>39868</v>
      </c>
      <c r="GM32">
        <v>2.1939500000000001</v>
      </c>
      <c r="GN32">
        <v>1.85995</v>
      </c>
      <c r="GO32">
        <v>9.0889600000000001E-2</v>
      </c>
      <c r="GP32">
        <v>0</v>
      </c>
      <c r="GQ32">
        <v>23.423300000000001</v>
      </c>
      <c r="GR32">
        <v>999.9</v>
      </c>
      <c r="GS32">
        <v>40.700000000000003</v>
      </c>
      <c r="GT32">
        <v>34.200000000000003</v>
      </c>
      <c r="GU32">
        <v>21.6586</v>
      </c>
      <c r="GV32">
        <v>62.519199999999998</v>
      </c>
      <c r="GW32">
        <v>32.608199999999997</v>
      </c>
      <c r="GX32">
        <v>1</v>
      </c>
      <c r="GY32">
        <v>-9.5602099999999995E-2</v>
      </c>
      <c r="GZ32">
        <v>-0.33319199999999999</v>
      </c>
      <c r="HA32">
        <v>20.2667</v>
      </c>
      <c r="HB32">
        <v>5.2231300000000003</v>
      </c>
      <c r="HC32">
        <v>11.903600000000001</v>
      </c>
      <c r="HD32">
        <v>4.9633000000000003</v>
      </c>
      <c r="HE32">
        <v>3.2913299999999999</v>
      </c>
      <c r="HF32">
        <v>9999</v>
      </c>
      <c r="HG32">
        <v>9999</v>
      </c>
      <c r="HH32">
        <v>9999</v>
      </c>
      <c r="HI32">
        <v>999.9</v>
      </c>
      <c r="HJ32">
        <v>4.9702799999999998</v>
      </c>
      <c r="HK32">
        <v>1.8751199999999999</v>
      </c>
      <c r="HL32">
        <v>1.8739300000000001</v>
      </c>
      <c r="HM32">
        <v>1.87307</v>
      </c>
      <c r="HN32">
        <v>1.8745400000000001</v>
      </c>
      <c r="HO32">
        <v>1.8695299999999999</v>
      </c>
      <c r="HP32">
        <v>1.87371</v>
      </c>
      <c r="HQ32">
        <v>1.87879</v>
      </c>
      <c r="HR32">
        <v>0</v>
      </c>
      <c r="HS32">
        <v>0</v>
      </c>
      <c r="HT32">
        <v>0</v>
      </c>
      <c r="HU32">
        <v>0</v>
      </c>
      <c r="HV32" t="s">
        <v>416</v>
      </c>
      <c r="HW32" t="s">
        <v>417</v>
      </c>
      <c r="HX32" t="s">
        <v>418</v>
      </c>
      <c r="HY32" t="s">
        <v>418</v>
      </c>
      <c r="HZ32" t="s">
        <v>418</v>
      </c>
      <c r="IA32" t="s">
        <v>418</v>
      </c>
      <c r="IB32">
        <v>0</v>
      </c>
      <c r="IC32">
        <v>100</v>
      </c>
      <c r="ID32">
        <v>100</v>
      </c>
      <c r="IE32">
        <v>0.58499999999999996</v>
      </c>
      <c r="IF32">
        <v>8.9599999999999999E-2</v>
      </c>
      <c r="IG32">
        <v>0.5912857142857888</v>
      </c>
      <c r="IH32">
        <v>0</v>
      </c>
      <c r="II32">
        <v>0</v>
      </c>
      <c r="IJ32">
        <v>0</v>
      </c>
      <c r="IK32">
        <v>8.966999999999814E-2</v>
      </c>
      <c r="IL32">
        <v>0</v>
      </c>
      <c r="IM32">
        <v>0</v>
      </c>
      <c r="IN32">
        <v>0</v>
      </c>
      <c r="IO32">
        <v>-1</v>
      </c>
      <c r="IP32">
        <v>-1</v>
      </c>
      <c r="IQ32">
        <v>-1</v>
      </c>
      <c r="IR32">
        <v>-1</v>
      </c>
      <c r="IS32">
        <v>1</v>
      </c>
      <c r="IT32">
        <v>44.4</v>
      </c>
      <c r="IU32">
        <v>1.1242700000000001</v>
      </c>
      <c r="IV32">
        <v>2.4548299999999998</v>
      </c>
      <c r="IW32">
        <v>1.42578</v>
      </c>
      <c r="IX32">
        <v>2.2631800000000002</v>
      </c>
      <c r="IY32">
        <v>1.5478499999999999</v>
      </c>
      <c r="IZ32">
        <v>2.3315399999999999</v>
      </c>
      <c r="JA32">
        <v>35.941200000000002</v>
      </c>
      <c r="JB32">
        <v>14.385999999999999</v>
      </c>
      <c r="JC32">
        <v>18</v>
      </c>
      <c r="JD32">
        <v>633.78599999999994</v>
      </c>
      <c r="JE32">
        <v>407.202</v>
      </c>
      <c r="JF32">
        <v>24.185600000000001</v>
      </c>
      <c r="JG32">
        <v>26.042400000000001</v>
      </c>
      <c r="JH32">
        <v>30</v>
      </c>
      <c r="JI32">
        <v>25.941800000000001</v>
      </c>
      <c r="JJ32">
        <v>25.877700000000001</v>
      </c>
      <c r="JK32">
        <v>22.521699999999999</v>
      </c>
      <c r="JL32">
        <v>33.230899999999998</v>
      </c>
      <c r="JM32">
        <v>49.654299999999999</v>
      </c>
      <c r="JN32">
        <v>24.2437</v>
      </c>
      <c r="JO32">
        <v>432.964</v>
      </c>
      <c r="JP32">
        <v>15.2592</v>
      </c>
      <c r="JQ32">
        <v>95.680400000000006</v>
      </c>
      <c r="JR32">
        <v>101.432</v>
      </c>
    </row>
    <row r="33" spans="1:278" x14ac:dyDescent="0.2">
      <c r="A33">
        <v>17</v>
      </c>
      <c r="B33">
        <v>1686774679</v>
      </c>
      <c r="C33">
        <v>3279</v>
      </c>
      <c r="D33" t="s">
        <v>501</v>
      </c>
      <c r="E33" t="s">
        <v>502</v>
      </c>
      <c r="F33">
        <v>15</v>
      </c>
      <c r="I33" t="s">
        <v>489</v>
      </c>
      <c r="J33" t="s">
        <v>490</v>
      </c>
      <c r="M33" t="s">
        <v>491</v>
      </c>
      <c r="N33" t="s">
        <v>492</v>
      </c>
      <c r="O33">
        <v>1686774671</v>
      </c>
      <c r="P33">
        <f t="shared" si="0"/>
        <v>2.7744211503842567E-3</v>
      </c>
      <c r="Q33">
        <f t="shared" si="1"/>
        <v>2.7744211503842569</v>
      </c>
      <c r="R33">
        <f t="shared" si="2"/>
        <v>20.22451521993899</v>
      </c>
      <c r="S33">
        <f t="shared" si="3"/>
        <v>410.08493548387088</v>
      </c>
      <c r="T33">
        <f t="shared" si="4"/>
        <v>249.64710605177763</v>
      </c>
      <c r="U33">
        <f t="shared" si="5"/>
        <v>25.370902771228788</v>
      </c>
      <c r="V33">
        <f t="shared" si="6"/>
        <v>41.675728554005545</v>
      </c>
      <c r="W33">
        <f t="shared" si="7"/>
        <v>0.21820188327614656</v>
      </c>
      <c r="X33">
        <f t="shared" si="8"/>
        <v>2.9563165740013657</v>
      </c>
      <c r="Y33">
        <f t="shared" si="9"/>
        <v>0.20963321089016473</v>
      </c>
      <c r="Z33">
        <f t="shared" si="10"/>
        <v>0.1317625809298168</v>
      </c>
      <c r="AA33">
        <f t="shared" si="11"/>
        <v>161.89472883908047</v>
      </c>
      <c r="AB33">
        <f t="shared" si="12"/>
        <v>25.566132056555652</v>
      </c>
      <c r="AC33">
        <f t="shared" si="13"/>
        <v>24.90521935483871</v>
      </c>
      <c r="AD33">
        <f t="shared" si="14"/>
        <v>3.1617543719292538</v>
      </c>
      <c r="AE33">
        <f t="shared" si="15"/>
        <v>57.031655075087883</v>
      </c>
      <c r="AF33">
        <f t="shared" si="16"/>
        <v>1.8499200939339864</v>
      </c>
      <c r="AG33">
        <f t="shared" si="17"/>
        <v>3.2436724683833589</v>
      </c>
      <c r="AH33">
        <f t="shared" si="18"/>
        <v>1.3118342779952674</v>
      </c>
      <c r="AI33">
        <f t="shared" si="19"/>
        <v>-122.35197273194572</v>
      </c>
      <c r="AJ33">
        <f t="shared" si="20"/>
        <v>68.442802454223866</v>
      </c>
      <c r="AK33">
        <f t="shared" si="21"/>
        <v>4.9029936119684905</v>
      </c>
      <c r="AL33">
        <f t="shared" si="22"/>
        <v>112.88855217332711</v>
      </c>
      <c r="AM33">
        <v>0</v>
      </c>
      <c r="AN33">
        <v>0</v>
      </c>
      <c r="AO33">
        <f t="shared" si="23"/>
        <v>1</v>
      </c>
      <c r="AP33">
        <f t="shared" si="24"/>
        <v>0</v>
      </c>
      <c r="AQ33">
        <f t="shared" si="25"/>
        <v>53987.771468420207</v>
      </c>
      <c r="AR33" t="s">
        <v>409</v>
      </c>
      <c r="AS33">
        <v>12523.6</v>
      </c>
      <c r="AT33">
        <v>540.67772043101218</v>
      </c>
      <c r="AU33">
        <v>2781.3</v>
      </c>
      <c r="AV33">
        <f t="shared" si="26"/>
        <v>0.80560251665371874</v>
      </c>
      <c r="AW33">
        <v>-1.3647192545904681</v>
      </c>
      <c r="AX33" t="s">
        <v>503</v>
      </c>
      <c r="AY33">
        <v>12509.2</v>
      </c>
      <c r="AZ33">
        <v>764.03526923076925</v>
      </c>
      <c r="BA33">
        <v>1291.18</v>
      </c>
      <c r="BB33">
        <f t="shared" si="27"/>
        <v>0.40826587367309808</v>
      </c>
      <c r="BC33">
        <v>0.5</v>
      </c>
      <c r="BD33">
        <f t="shared" si="28"/>
        <v>841.14432206604533</v>
      </c>
      <c r="BE33">
        <f t="shared" si="29"/>
        <v>20.22451521993899</v>
      </c>
      <c r="BF33">
        <f t="shared" si="30"/>
        <v>171.70526076672991</v>
      </c>
      <c r="BG33">
        <f t="shared" si="31"/>
        <v>2.5666504437076028E-2</v>
      </c>
      <c r="BH33">
        <f t="shared" si="32"/>
        <v>1.1540761164206386</v>
      </c>
      <c r="BI33">
        <f t="shared" si="33"/>
        <v>441.60407113252302</v>
      </c>
      <c r="BJ33" t="s">
        <v>504</v>
      </c>
      <c r="BK33">
        <v>541.85</v>
      </c>
      <c r="BL33">
        <f t="shared" si="34"/>
        <v>541.85</v>
      </c>
      <c r="BM33">
        <f t="shared" si="35"/>
        <v>0.58034511067395722</v>
      </c>
      <c r="BN33">
        <f t="shared" si="36"/>
        <v>0.70348809038638627</v>
      </c>
      <c r="BO33">
        <f t="shared" si="37"/>
        <v>0.66539552122172851</v>
      </c>
      <c r="BP33">
        <f t="shared" si="38"/>
        <v>0.70238924666820346</v>
      </c>
      <c r="BQ33">
        <f t="shared" si="39"/>
        <v>0.66504739044487382</v>
      </c>
      <c r="BR33">
        <f t="shared" si="40"/>
        <v>0.49891024292588021</v>
      </c>
      <c r="BS33">
        <f t="shared" si="41"/>
        <v>0.50108975707411973</v>
      </c>
      <c r="BT33">
        <v>1096</v>
      </c>
      <c r="BU33">
        <v>300</v>
      </c>
      <c r="BV33">
        <v>300</v>
      </c>
      <c r="BW33">
        <v>300</v>
      </c>
      <c r="BX33">
        <v>12509.2</v>
      </c>
      <c r="BY33">
        <v>1205.45</v>
      </c>
      <c r="BZ33">
        <v>-9.4947999999999994E-3</v>
      </c>
      <c r="CA33">
        <v>-6.64</v>
      </c>
      <c r="CB33" t="s">
        <v>412</v>
      </c>
      <c r="CC33" t="s">
        <v>412</v>
      </c>
      <c r="CD33" t="s">
        <v>412</v>
      </c>
      <c r="CE33" t="s">
        <v>412</v>
      </c>
      <c r="CF33" t="s">
        <v>412</v>
      </c>
      <c r="CG33" t="s">
        <v>412</v>
      </c>
      <c r="CH33" t="s">
        <v>412</v>
      </c>
      <c r="CI33" t="s">
        <v>412</v>
      </c>
      <c r="CJ33" t="s">
        <v>412</v>
      </c>
      <c r="CK33" t="s">
        <v>412</v>
      </c>
      <c r="CL33">
        <f t="shared" si="42"/>
        <v>999.94103225806441</v>
      </c>
      <c r="CM33">
        <f t="shared" si="43"/>
        <v>841.14432206604533</v>
      </c>
      <c r="CN33">
        <f t="shared" si="44"/>
        <v>0.84119392537235449</v>
      </c>
      <c r="CO33">
        <f t="shared" si="45"/>
        <v>0.16190427596864407</v>
      </c>
      <c r="CP33">
        <v>6</v>
      </c>
      <c r="CQ33">
        <v>0.5</v>
      </c>
      <c r="CR33" t="s">
        <v>413</v>
      </c>
      <c r="CS33">
        <v>2</v>
      </c>
      <c r="CT33">
        <v>1686774671</v>
      </c>
      <c r="CU33">
        <v>410.08493548387088</v>
      </c>
      <c r="CV33">
        <v>431.43858064516132</v>
      </c>
      <c r="CW33">
        <v>18.20302580645161</v>
      </c>
      <c r="CX33">
        <v>15.480206451612901</v>
      </c>
      <c r="CY33">
        <v>409.45493548387088</v>
      </c>
      <c r="CZ33">
        <v>18.11335806451612</v>
      </c>
      <c r="DA33">
        <v>600.24216129032254</v>
      </c>
      <c r="DB33">
        <v>101.5266774193548</v>
      </c>
      <c r="DC33">
        <v>0.10038797096774189</v>
      </c>
      <c r="DD33">
        <v>25.33464838709677</v>
      </c>
      <c r="DE33">
        <v>24.90521935483871</v>
      </c>
      <c r="DF33">
        <v>999.90000000000032</v>
      </c>
      <c r="DG33">
        <v>0</v>
      </c>
      <c r="DH33">
        <v>0</v>
      </c>
      <c r="DI33">
        <v>10000.707096774189</v>
      </c>
      <c r="DJ33">
        <v>0</v>
      </c>
      <c r="DK33">
        <v>565.63209677419354</v>
      </c>
      <c r="DL33">
        <v>-21.398490322580649</v>
      </c>
      <c r="DM33">
        <v>417.64251612903229</v>
      </c>
      <c r="DN33">
        <v>438.22232258064503</v>
      </c>
      <c r="DO33">
        <v>2.7228183870967739</v>
      </c>
      <c r="DP33">
        <v>431.43858064516132</v>
      </c>
      <c r="DQ33">
        <v>15.480206451612901</v>
      </c>
      <c r="DR33">
        <v>1.848092258064516</v>
      </c>
      <c r="DS33">
        <v>1.571653548387097</v>
      </c>
      <c r="DT33">
        <v>16.199593548387099</v>
      </c>
      <c r="DU33">
        <v>13.68360967741936</v>
      </c>
      <c r="DV33">
        <v>999.94103225806441</v>
      </c>
      <c r="DW33">
        <v>0.96000148387096762</v>
      </c>
      <c r="DX33">
        <v>3.9998296774193538E-2</v>
      </c>
      <c r="DY33">
        <v>0</v>
      </c>
      <c r="DZ33">
        <v>764.01432258064506</v>
      </c>
      <c r="EA33">
        <v>4.9993100000000013</v>
      </c>
      <c r="EB33">
        <v>10371.61612903226</v>
      </c>
      <c r="EC33">
        <v>8784.3458064516126</v>
      </c>
      <c r="ED33">
        <v>36.372677419354829</v>
      </c>
      <c r="EE33">
        <v>38.025967741935482</v>
      </c>
      <c r="EF33">
        <v>37.082322580645148</v>
      </c>
      <c r="EG33">
        <v>37.219580645161287</v>
      </c>
      <c r="EH33">
        <v>37.876709677419342</v>
      </c>
      <c r="EI33">
        <v>955.14645161290321</v>
      </c>
      <c r="EJ33">
        <v>39.795161290322568</v>
      </c>
      <c r="EK33">
        <v>0</v>
      </c>
      <c r="EL33">
        <v>91.700000047683716</v>
      </c>
      <c r="EM33">
        <v>0</v>
      </c>
      <c r="EN33">
        <v>764.03526923076925</v>
      </c>
      <c r="EO33">
        <v>5.3209914509045486</v>
      </c>
      <c r="EP33">
        <v>-72.382905760680217</v>
      </c>
      <c r="EQ33">
        <v>10372.00769230769</v>
      </c>
      <c r="ER33">
        <v>15</v>
      </c>
      <c r="ES33">
        <v>1686774705.5</v>
      </c>
      <c r="ET33" t="s">
        <v>505</v>
      </c>
      <c r="EU33">
        <v>1686774705.5</v>
      </c>
      <c r="EV33">
        <v>1686771922</v>
      </c>
      <c r="EW33">
        <v>17</v>
      </c>
      <c r="EX33">
        <v>4.4999999999999998E-2</v>
      </c>
      <c r="EY33">
        <v>8.0000000000000002E-3</v>
      </c>
      <c r="EZ33">
        <v>0.63</v>
      </c>
      <c r="FA33">
        <v>0.09</v>
      </c>
      <c r="FB33">
        <v>433</v>
      </c>
      <c r="FC33">
        <v>15</v>
      </c>
      <c r="FD33">
        <v>0.2</v>
      </c>
      <c r="FE33">
        <v>0.02</v>
      </c>
      <c r="FF33">
        <v>-21.44492682926829</v>
      </c>
      <c r="FG33">
        <v>0.63047874564458051</v>
      </c>
      <c r="FH33">
        <v>0.10816393164756299</v>
      </c>
      <c r="FI33">
        <v>1</v>
      </c>
      <c r="FJ33">
        <v>410.04012903225822</v>
      </c>
      <c r="FK33">
        <v>-0.43209677419441822</v>
      </c>
      <c r="FL33">
        <v>4.6934918520039302E-2</v>
      </c>
      <c r="FM33">
        <v>1</v>
      </c>
      <c r="FN33">
        <v>2.7444378048780491</v>
      </c>
      <c r="FO33">
        <v>-0.40087944250871599</v>
      </c>
      <c r="FP33">
        <v>4.4509959341110329E-2</v>
      </c>
      <c r="FQ33">
        <v>1</v>
      </c>
      <c r="FR33">
        <v>18.20302580645161</v>
      </c>
      <c r="FS33">
        <v>0.27674032258056502</v>
      </c>
      <c r="FT33">
        <v>2.086416850908383E-2</v>
      </c>
      <c r="FU33">
        <v>1</v>
      </c>
      <c r="FV33">
        <v>4</v>
      </c>
      <c r="FW33">
        <v>4</v>
      </c>
      <c r="FX33" t="s">
        <v>415</v>
      </c>
      <c r="FY33">
        <v>3.1795</v>
      </c>
      <c r="FZ33">
        <v>2.7976299999999998</v>
      </c>
      <c r="GA33">
        <v>0.103728</v>
      </c>
      <c r="GB33">
        <v>0.108446</v>
      </c>
      <c r="GC33">
        <v>0.100164</v>
      </c>
      <c r="GD33">
        <v>8.9794399999999996E-2</v>
      </c>
      <c r="GE33">
        <v>28172.3</v>
      </c>
      <c r="GF33">
        <v>22248.2</v>
      </c>
      <c r="GG33">
        <v>29370.2</v>
      </c>
      <c r="GH33">
        <v>24439.9</v>
      </c>
      <c r="GI33">
        <v>33610</v>
      </c>
      <c r="GJ33">
        <v>32468.3</v>
      </c>
      <c r="GK33">
        <v>40508.199999999997</v>
      </c>
      <c r="GL33">
        <v>39873.800000000003</v>
      </c>
      <c r="GM33">
        <v>2.19415</v>
      </c>
      <c r="GN33">
        <v>1.8622700000000001</v>
      </c>
      <c r="GO33">
        <v>0.10591</v>
      </c>
      <c r="GP33">
        <v>0</v>
      </c>
      <c r="GQ33">
        <v>23.169799999999999</v>
      </c>
      <c r="GR33">
        <v>999.9</v>
      </c>
      <c r="GS33">
        <v>40.5</v>
      </c>
      <c r="GT33">
        <v>34.200000000000003</v>
      </c>
      <c r="GU33">
        <v>21.5533</v>
      </c>
      <c r="GV33">
        <v>62.049199999999999</v>
      </c>
      <c r="GW33">
        <v>32.307699999999997</v>
      </c>
      <c r="GX33">
        <v>1</v>
      </c>
      <c r="GY33">
        <v>-0.102538</v>
      </c>
      <c r="GZ33">
        <v>-1.3037799999999999</v>
      </c>
      <c r="HA33">
        <v>20.2682</v>
      </c>
      <c r="HB33">
        <v>5.22912</v>
      </c>
      <c r="HC33">
        <v>11.905099999999999</v>
      </c>
      <c r="HD33">
        <v>4.9639499999999996</v>
      </c>
      <c r="HE33">
        <v>3.2919999999999998</v>
      </c>
      <c r="HF33">
        <v>9999</v>
      </c>
      <c r="HG33">
        <v>9999</v>
      </c>
      <c r="HH33">
        <v>9999</v>
      </c>
      <c r="HI33">
        <v>999.9</v>
      </c>
      <c r="HJ33">
        <v>4.9702700000000002</v>
      </c>
      <c r="HK33">
        <v>1.8751500000000001</v>
      </c>
      <c r="HL33">
        <v>1.8739300000000001</v>
      </c>
      <c r="HM33">
        <v>1.8731</v>
      </c>
      <c r="HN33">
        <v>1.8745400000000001</v>
      </c>
      <c r="HO33">
        <v>1.8695600000000001</v>
      </c>
      <c r="HP33">
        <v>1.8736699999999999</v>
      </c>
      <c r="HQ33">
        <v>1.8787499999999999</v>
      </c>
      <c r="HR33">
        <v>0</v>
      </c>
      <c r="HS33">
        <v>0</v>
      </c>
      <c r="HT33">
        <v>0</v>
      </c>
      <c r="HU33">
        <v>0</v>
      </c>
      <c r="HV33" t="s">
        <v>416</v>
      </c>
      <c r="HW33" t="s">
        <v>417</v>
      </c>
      <c r="HX33" t="s">
        <v>418</v>
      </c>
      <c r="HY33" t="s">
        <v>418</v>
      </c>
      <c r="HZ33" t="s">
        <v>418</v>
      </c>
      <c r="IA33" t="s">
        <v>418</v>
      </c>
      <c r="IB33">
        <v>0</v>
      </c>
      <c r="IC33">
        <v>100</v>
      </c>
      <c r="ID33">
        <v>100</v>
      </c>
      <c r="IE33">
        <v>0.63</v>
      </c>
      <c r="IF33">
        <v>8.9700000000000002E-2</v>
      </c>
      <c r="IG33">
        <v>0.58520000000009986</v>
      </c>
      <c r="IH33">
        <v>0</v>
      </c>
      <c r="II33">
        <v>0</v>
      </c>
      <c r="IJ33">
        <v>0</v>
      </c>
      <c r="IK33">
        <v>8.966999999999814E-2</v>
      </c>
      <c r="IL33">
        <v>0</v>
      </c>
      <c r="IM33">
        <v>0</v>
      </c>
      <c r="IN33">
        <v>0</v>
      </c>
      <c r="IO33">
        <v>-1</v>
      </c>
      <c r="IP33">
        <v>-1</v>
      </c>
      <c r="IQ33">
        <v>-1</v>
      </c>
      <c r="IR33">
        <v>-1</v>
      </c>
      <c r="IS33">
        <v>1</v>
      </c>
      <c r="IT33">
        <v>46</v>
      </c>
      <c r="IU33">
        <v>1.1218300000000001</v>
      </c>
      <c r="IV33">
        <v>2.4536099999999998</v>
      </c>
      <c r="IW33">
        <v>1.42578</v>
      </c>
      <c r="IX33">
        <v>2.2631800000000002</v>
      </c>
      <c r="IY33">
        <v>1.5478499999999999</v>
      </c>
      <c r="IZ33">
        <v>2.34619</v>
      </c>
      <c r="JA33">
        <v>35.777700000000003</v>
      </c>
      <c r="JB33">
        <v>14.368399999999999</v>
      </c>
      <c r="JC33">
        <v>18</v>
      </c>
      <c r="JD33">
        <v>633.351</v>
      </c>
      <c r="JE33">
        <v>408.08600000000001</v>
      </c>
      <c r="JF33">
        <v>25.762599999999999</v>
      </c>
      <c r="JG33">
        <v>25.939299999999999</v>
      </c>
      <c r="JH33">
        <v>29.999500000000001</v>
      </c>
      <c r="JI33">
        <v>25.8888</v>
      </c>
      <c r="JJ33">
        <v>25.8247</v>
      </c>
      <c r="JK33">
        <v>22.4541</v>
      </c>
      <c r="JL33">
        <v>32.092599999999997</v>
      </c>
      <c r="JM33">
        <v>50.464100000000002</v>
      </c>
      <c r="JN33">
        <v>25.770700000000001</v>
      </c>
      <c r="JO33">
        <v>431.41300000000001</v>
      </c>
      <c r="JP33">
        <v>15.5387</v>
      </c>
      <c r="JQ33">
        <v>95.689099999999996</v>
      </c>
      <c r="JR33">
        <v>101.447</v>
      </c>
    </row>
    <row r="34" spans="1:278" x14ac:dyDescent="0.2">
      <c r="A34">
        <v>18</v>
      </c>
      <c r="B34">
        <v>1686774766.5</v>
      </c>
      <c r="C34">
        <v>3366.5</v>
      </c>
      <c r="D34" t="s">
        <v>506</v>
      </c>
      <c r="E34" t="s">
        <v>507</v>
      </c>
      <c r="F34">
        <v>15</v>
      </c>
      <c r="I34" t="s">
        <v>489</v>
      </c>
      <c r="J34" t="s">
        <v>490</v>
      </c>
      <c r="M34" t="s">
        <v>491</v>
      </c>
      <c r="N34" t="s">
        <v>492</v>
      </c>
      <c r="O34">
        <v>1686774758.5</v>
      </c>
      <c r="P34">
        <f t="shared" si="0"/>
        <v>2.5266044528502079E-3</v>
      </c>
      <c r="Q34">
        <f t="shared" si="1"/>
        <v>2.5266044528502078</v>
      </c>
      <c r="R34">
        <f t="shared" si="2"/>
        <v>18.019126420239953</v>
      </c>
      <c r="S34">
        <f t="shared" si="3"/>
        <v>409.95870967741939</v>
      </c>
      <c r="T34">
        <f t="shared" si="4"/>
        <v>252.15772412553778</v>
      </c>
      <c r="U34">
        <f t="shared" si="5"/>
        <v>25.625336803521225</v>
      </c>
      <c r="V34">
        <f t="shared" si="6"/>
        <v>41.661741861973368</v>
      </c>
      <c r="W34">
        <f t="shared" si="7"/>
        <v>0.1972366555571673</v>
      </c>
      <c r="X34">
        <f t="shared" si="8"/>
        <v>2.9559652110674532</v>
      </c>
      <c r="Y34">
        <f t="shared" si="9"/>
        <v>0.190206131718897</v>
      </c>
      <c r="Z34">
        <f t="shared" si="10"/>
        <v>0.11948961864383645</v>
      </c>
      <c r="AA34">
        <f t="shared" si="11"/>
        <v>98.068805203091969</v>
      </c>
      <c r="AB34">
        <f t="shared" si="12"/>
        <v>25.603390598936244</v>
      </c>
      <c r="AC34">
        <f t="shared" si="13"/>
        <v>25.10200322580646</v>
      </c>
      <c r="AD34">
        <f t="shared" si="14"/>
        <v>3.1990657468700001</v>
      </c>
      <c r="AE34">
        <f t="shared" si="15"/>
        <v>56.864404947590629</v>
      </c>
      <c r="AF34">
        <f t="shared" si="16"/>
        <v>1.8828925875368381</v>
      </c>
      <c r="AG34">
        <f t="shared" si="17"/>
        <v>3.3111972054789209</v>
      </c>
      <c r="AH34">
        <f t="shared" si="18"/>
        <v>1.316173159333162</v>
      </c>
      <c r="AI34">
        <f t="shared" si="19"/>
        <v>-111.42325637069416</v>
      </c>
      <c r="AJ34">
        <f t="shared" si="20"/>
        <v>92.35901615428628</v>
      </c>
      <c r="AK34">
        <f t="shared" si="21"/>
        <v>6.6351716919657298</v>
      </c>
      <c r="AL34">
        <f t="shared" si="22"/>
        <v>85.639736678649811</v>
      </c>
      <c r="AM34">
        <v>0</v>
      </c>
      <c r="AN34">
        <v>0</v>
      </c>
      <c r="AO34">
        <f t="shared" si="23"/>
        <v>1</v>
      </c>
      <c r="AP34">
        <f t="shared" si="24"/>
        <v>0</v>
      </c>
      <c r="AQ34">
        <f t="shared" si="25"/>
        <v>53914.700279869692</v>
      </c>
      <c r="AR34" t="s">
        <v>409</v>
      </c>
      <c r="AS34">
        <v>12523.6</v>
      </c>
      <c r="AT34">
        <v>540.67772043101218</v>
      </c>
      <c r="AU34">
        <v>2781.3</v>
      </c>
      <c r="AV34">
        <f t="shared" si="26"/>
        <v>0.80560251665371874</v>
      </c>
      <c r="AW34">
        <v>-1.3647192545904681</v>
      </c>
      <c r="AX34" t="s">
        <v>508</v>
      </c>
      <c r="AY34">
        <v>12513.7</v>
      </c>
      <c r="AZ34">
        <v>836.14473076923082</v>
      </c>
      <c r="BA34">
        <v>1878.8</v>
      </c>
      <c r="BB34">
        <f t="shared" si="27"/>
        <v>0.55495809518350492</v>
      </c>
      <c r="BC34">
        <v>0.5</v>
      </c>
      <c r="BD34">
        <f t="shared" si="28"/>
        <v>505.20040066347724</v>
      </c>
      <c r="BE34">
        <f t="shared" si="29"/>
        <v>18.019126420239953</v>
      </c>
      <c r="BF34">
        <f t="shared" si="30"/>
        <v>140.18252601907341</v>
      </c>
      <c r="BG34">
        <f t="shared" si="31"/>
        <v>3.8368626884249718E-2</v>
      </c>
      <c r="BH34">
        <f t="shared" si="32"/>
        <v>0.48035980413029605</v>
      </c>
      <c r="BI34">
        <f t="shared" si="33"/>
        <v>494.50086518153205</v>
      </c>
      <c r="BJ34" t="s">
        <v>509</v>
      </c>
      <c r="BK34">
        <v>586.57000000000005</v>
      </c>
      <c r="BL34">
        <f t="shared" si="34"/>
        <v>586.57000000000005</v>
      </c>
      <c r="BM34">
        <f t="shared" si="35"/>
        <v>0.6877954013199914</v>
      </c>
      <c r="BN34">
        <f t="shared" si="36"/>
        <v>0.80686508534144008</v>
      </c>
      <c r="BO34">
        <f t="shared" si="37"/>
        <v>0.41121231313191153</v>
      </c>
      <c r="BP34">
        <f t="shared" si="38"/>
        <v>0.77919281754027048</v>
      </c>
      <c r="BQ34">
        <f t="shared" si="39"/>
        <v>0.40278988932200005</v>
      </c>
      <c r="BR34">
        <f t="shared" si="40"/>
        <v>0.56602982198227925</v>
      </c>
      <c r="BS34">
        <f t="shared" si="41"/>
        <v>0.43397017801772075</v>
      </c>
      <c r="BT34">
        <v>1098</v>
      </c>
      <c r="BU34">
        <v>300</v>
      </c>
      <c r="BV34">
        <v>300</v>
      </c>
      <c r="BW34">
        <v>300</v>
      </c>
      <c r="BX34">
        <v>12513.7</v>
      </c>
      <c r="BY34">
        <v>1725.73</v>
      </c>
      <c r="BZ34">
        <v>-9.8426299999999998E-3</v>
      </c>
      <c r="CA34">
        <v>-21.99</v>
      </c>
      <c r="CB34" t="s">
        <v>412</v>
      </c>
      <c r="CC34" t="s">
        <v>412</v>
      </c>
      <c r="CD34" t="s">
        <v>412</v>
      </c>
      <c r="CE34" t="s">
        <v>412</v>
      </c>
      <c r="CF34" t="s">
        <v>412</v>
      </c>
      <c r="CG34" t="s">
        <v>412</v>
      </c>
      <c r="CH34" t="s">
        <v>412</v>
      </c>
      <c r="CI34" t="s">
        <v>412</v>
      </c>
      <c r="CJ34" t="s">
        <v>412</v>
      </c>
      <c r="CK34" t="s">
        <v>412</v>
      </c>
      <c r="CL34">
        <f t="shared" si="42"/>
        <v>600.00545161290313</v>
      </c>
      <c r="CM34">
        <f t="shared" si="43"/>
        <v>505.20040066347724</v>
      </c>
      <c r="CN34">
        <f t="shared" si="44"/>
        <v>0.84199301740579868</v>
      </c>
      <c r="CO34">
        <f t="shared" si="45"/>
        <v>0.16344652359319162</v>
      </c>
      <c r="CP34">
        <v>6</v>
      </c>
      <c r="CQ34">
        <v>0.5</v>
      </c>
      <c r="CR34" t="s">
        <v>413</v>
      </c>
      <c r="CS34">
        <v>2</v>
      </c>
      <c r="CT34">
        <v>1686774758.5</v>
      </c>
      <c r="CU34">
        <v>409.95870967741939</v>
      </c>
      <c r="CV34">
        <v>429.00651612903232</v>
      </c>
      <c r="CW34">
        <v>18.52798709677419</v>
      </c>
      <c r="CX34">
        <v>16.049122580645161</v>
      </c>
      <c r="CY34">
        <v>409.44270967741937</v>
      </c>
      <c r="CZ34">
        <v>18.438306451612899</v>
      </c>
      <c r="DA34">
        <v>600.22438709677419</v>
      </c>
      <c r="DB34">
        <v>101.5240967741935</v>
      </c>
      <c r="DC34">
        <v>0.1001421516129032</v>
      </c>
      <c r="DD34">
        <v>25.681558064516128</v>
      </c>
      <c r="DE34">
        <v>25.10200322580646</v>
      </c>
      <c r="DF34">
        <v>999.90000000000032</v>
      </c>
      <c r="DG34">
        <v>0</v>
      </c>
      <c r="DH34">
        <v>0</v>
      </c>
      <c r="DI34">
        <v>9998.967741935483</v>
      </c>
      <c r="DJ34">
        <v>0</v>
      </c>
      <c r="DK34">
        <v>637.3327419354838</v>
      </c>
      <c r="DL34">
        <v>-18.93376774193549</v>
      </c>
      <c r="DM34">
        <v>417.81393548387098</v>
      </c>
      <c r="DN34">
        <v>436.00400000000002</v>
      </c>
      <c r="DO34">
        <v>2.47885</v>
      </c>
      <c r="DP34">
        <v>429.00651612903232</v>
      </c>
      <c r="DQ34">
        <v>16.049122580645161</v>
      </c>
      <c r="DR34">
        <v>1.881039032258065</v>
      </c>
      <c r="DS34">
        <v>1.6293758064516131</v>
      </c>
      <c r="DT34">
        <v>16.476970967741941</v>
      </c>
      <c r="DU34">
        <v>14.239283870967739</v>
      </c>
      <c r="DV34">
        <v>600.00545161290313</v>
      </c>
      <c r="DW34">
        <v>0.9330068064516126</v>
      </c>
      <c r="DX34">
        <v>6.6993435483870975E-2</v>
      </c>
      <c r="DY34">
        <v>0</v>
      </c>
      <c r="DZ34">
        <v>835.90329032258057</v>
      </c>
      <c r="EA34">
        <v>4.9993100000000013</v>
      </c>
      <c r="EB34">
        <v>7883.9416129032261</v>
      </c>
      <c r="EC34">
        <v>5203.8280645161276</v>
      </c>
      <c r="ED34">
        <v>37.173032258064509</v>
      </c>
      <c r="EE34">
        <v>39.882774193548393</v>
      </c>
      <c r="EF34">
        <v>38.247677419354822</v>
      </c>
      <c r="EG34">
        <v>39.939322580645161</v>
      </c>
      <c r="EH34">
        <v>39.25167741935482</v>
      </c>
      <c r="EI34">
        <v>555.14451612903224</v>
      </c>
      <c r="EJ34">
        <v>39.860645161290307</v>
      </c>
      <c r="EK34">
        <v>0</v>
      </c>
      <c r="EL34">
        <v>87.200000047683716</v>
      </c>
      <c r="EM34">
        <v>0</v>
      </c>
      <c r="EN34">
        <v>836.14473076923082</v>
      </c>
      <c r="EO34">
        <v>21.12222219874301</v>
      </c>
      <c r="EP34">
        <v>194.57538437078389</v>
      </c>
      <c r="EQ34">
        <v>7885.8980769230766</v>
      </c>
      <c r="ER34">
        <v>15</v>
      </c>
      <c r="ES34">
        <v>1686774807</v>
      </c>
      <c r="ET34" t="s">
        <v>510</v>
      </c>
      <c r="EU34">
        <v>1686774807</v>
      </c>
      <c r="EV34">
        <v>1686771922</v>
      </c>
      <c r="EW34">
        <v>18</v>
      </c>
      <c r="EX34">
        <v>-0.114</v>
      </c>
      <c r="EY34">
        <v>8.0000000000000002E-3</v>
      </c>
      <c r="EZ34">
        <v>0.51600000000000001</v>
      </c>
      <c r="FA34">
        <v>0.09</v>
      </c>
      <c r="FB34">
        <v>431</v>
      </c>
      <c r="FC34">
        <v>15</v>
      </c>
      <c r="FD34">
        <v>0.16</v>
      </c>
      <c r="FE34">
        <v>0.02</v>
      </c>
      <c r="FF34">
        <v>-18.9870825</v>
      </c>
      <c r="FG34">
        <v>0.96501951219520221</v>
      </c>
      <c r="FH34">
        <v>0.1173277884550372</v>
      </c>
      <c r="FI34">
        <v>1</v>
      </c>
      <c r="FJ34">
        <v>410.07173333333333</v>
      </c>
      <c r="FK34">
        <v>-0.30775528364921217</v>
      </c>
      <c r="FL34">
        <v>4.4429669766450339E-2</v>
      </c>
      <c r="FM34">
        <v>1</v>
      </c>
      <c r="FN34">
        <v>2.4955937499999998</v>
      </c>
      <c r="FO34">
        <v>-0.44967973733583949</v>
      </c>
      <c r="FP34">
        <v>5.1586693084917763E-2</v>
      </c>
      <c r="FQ34">
        <v>1</v>
      </c>
      <c r="FR34">
        <v>18.52221333333333</v>
      </c>
      <c r="FS34">
        <v>0.44499043381538073</v>
      </c>
      <c r="FT34">
        <v>3.3985906229232907E-2</v>
      </c>
      <c r="FU34">
        <v>1</v>
      </c>
      <c r="FV34">
        <v>4</v>
      </c>
      <c r="FW34">
        <v>4</v>
      </c>
      <c r="FX34" t="s">
        <v>415</v>
      </c>
      <c r="FY34">
        <v>3.1798700000000002</v>
      </c>
      <c r="FZ34">
        <v>2.7972999999999999</v>
      </c>
      <c r="GA34">
        <v>0.103765</v>
      </c>
      <c r="GB34">
        <v>0.10802299999999999</v>
      </c>
      <c r="GC34">
        <v>0.101589</v>
      </c>
      <c r="GD34">
        <v>9.2328800000000003E-2</v>
      </c>
      <c r="GE34">
        <v>28180.7</v>
      </c>
      <c r="GF34">
        <v>22265.200000000001</v>
      </c>
      <c r="GG34">
        <v>29379.3</v>
      </c>
      <c r="GH34">
        <v>24446.3</v>
      </c>
      <c r="GI34">
        <v>33564.800000000003</v>
      </c>
      <c r="GJ34">
        <v>32384.9</v>
      </c>
      <c r="GK34">
        <v>40519.599999999999</v>
      </c>
      <c r="GL34">
        <v>39884.300000000003</v>
      </c>
      <c r="GM34">
        <v>2.1962199999999998</v>
      </c>
      <c r="GN34">
        <v>1.8662799999999999</v>
      </c>
      <c r="GO34">
        <v>0.117913</v>
      </c>
      <c r="GP34">
        <v>0</v>
      </c>
      <c r="GQ34">
        <v>23.176400000000001</v>
      </c>
      <c r="GR34">
        <v>999.9</v>
      </c>
      <c r="GS34">
        <v>40.799999999999997</v>
      </c>
      <c r="GT34">
        <v>34.1</v>
      </c>
      <c r="GU34">
        <v>21.593599999999999</v>
      </c>
      <c r="GV34">
        <v>62.289200000000001</v>
      </c>
      <c r="GW34">
        <v>32.439900000000002</v>
      </c>
      <c r="GX34">
        <v>1</v>
      </c>
      <c r="GY34">
        <v>-0.11723600000000001</v>
      </c>
      <c r="GZ34">
        <v>-0.49690899999999999</v>
      </c>
      <c r="HA34">
        <v>20.2761</v>
      </c>
      <c r="HB34">
        <v>5.2289700000000003</v>
      </c>
      <c r="HC34">
        <v>11.9033</v>
      </c>
      <c r="HD34">
        <v>4.9642999999999997</v>
      </c>
      <c r="HE34">
        <v>3.2919999999999998</v>
      </c>
      <c r="HF34">
        <v>9999</v>
      </c>
      <c r="HG34">
        <v>9999</v>
      </c>
      <c r="HH34">
        <v>9999</v>
      </c>
      <c r="HI34">
        <v>999.9</v>
      </c>
      <c r="HJ34">
        <v>4.9702700000000002</v>
      </c>
      <c r="HK34">
        <v>1.87514</v>
      </c>
      <c r="HL34">
        <v>1.8739300000000001</v>
      </c>
      <c r="HM34">
        <v>1.8730500000000001</v>
      </c>
      <c r="HN34">
        <v>1.8745400000000001</v>
      </c>
      <c r="HO34">
        <v>1.86951</v>
      </c>
      <c r="HP34">
        <v>1.8736900000000001</v>
      </c>
      <c r="HQ34">
        <v>1.8787100000000001</v>
      </c>
      <c r="HR34">
        <v>0</v>
      </c>
      <c r="HS34">
        <v>0</v>
      </c>
      <c r="HT34">
        <v>0</v>
      </c>
      <c r="HU34">
        <v>0</v>
      </c>
      <c r="HV34" t="s">
        <v>416</v>
      </c>
      <c r="HW34" t="s">
        <v>417</v>
      </c>
      <c r="HX34" t="s">
        <v>418</v>
      </c>
      <c r="HY34" t="s">
        <v>418</v>
      </c>
      <c r="HZ34" t="s">
        <v>418</v>
      </c>
      <c r="IA34" t="s">
        <v>418</v>
      </c>
      <c r="IB34">
        <v>0</v>
      </c>
      <c r="IC34">
        <v>100</v>
      </c>
      <c r="ID34">
        <v>100</v>
      </c>
      <c r="IE34">
        <v>0.51600000000000001</v>
      </c>
      <c r="IF34">
        <v>8.9599999999999999E-2</v>
      </c>
      <c r="IG34">
        <v>0.6300000000000523</v>
      </c>
      <c r="IH34">
        <v>0</v>
      </c>
      <c r="II34">
        <v>0</v>
      </c>
      <c r="IJ34">
        <v>0</v>
      </c>
      <c r="IK34">
        <v>8.966999999999814E-2</v>
      </c>
      <c r="IL34">
        <v>0</v>
      </c>
      <c r="IM34">
        <v>0</v>
      </c>
      <c r="IN34">
        <v>0</v>
      </c>
      <c r="IO34">
        <v>-1</v>
      </c>
      <c r="IP34">
        <v>-1</v>
      </c>
      <c r="IQ34">
        <v>-1</v>
      </c>
      <c r="IR34">
        <v>-1</v>
      </c>
      <c r="IS34">
        <v>1</v>
      </c>
      <c r="IT34">
        <v>47.4</v>
      </c>
      <c r="IU34">
        <v>1.11694</v>
      </c>
      <c r="IV34">
        <v>2.4523899999999998</v>
      </c>
      <c r="IW34">
        <v>1.42578</v>
      </c>
      <c r="IX34">
        <v>2.2631800000000002</v>
      </c>
      <c r="IY34">
        <v>1.5478499999999999</v>
      </c>
      <c r="IZ34">
        <v>2.3791500000000001</v>
      </c>
      <c r="JA34">
        <v>35.591500000000003</v>
      </c>
      <c r="JB34">
        <v>14.3772</v>
      </c>
      <c r="JC34">
        <v>18</v>
      </c>
      <c r="JD34">
        <v>633.62099999999998</v>
      </c>
      <c r="JE34">
        <v>409.45699999999999</v>
      </c>
      <c r="JF34">
        <v>25.862100000000002</v>
      </c>
      <c r="JG34">
        <v>25.775600000000001</v>
      </c>
      <c r="JH34">
        <v>29.999300000000002</v>
      </c>
      <c r="JI34">
        <v>25.7743</v>
      </c>
      <c r="JJ34">
        <v>25.713100000000001</v>
      </c>
      <c r="JK34">
        <v>22.361499999999999</v>
      </c>
      <c r="JL34">
        <v>30.026700000000002</v>
      </c>
      <c r="JM34">
        <v>51.975499999999997</v>
      </c>
      <c r="JN34">
        <v>25.832000000000001</v>
      </c>
      <c r="JO34">
        <v>429.05</v>
      </c>
      <c r="JP34">
        <v>16.179500000000001</v>
      </c>
      <c r="JQ34">
        <v>95.716999999999999</v>
      </c>
      <c r="JR34">
        <v>101.474</v>
      </c>
    </row>
    <row r="35" spans="1:278" x14ac:dyDescent="0.2">
      <c r="A35">
        <v>19</v>
      </c>
      <c r="B35">
        <v>1686774877</v>
      </c>
      <c r="C35">
        <v>3477</v>
      </c>
      <c r="D35" t="s">
        <v>511</v>
      </c>
      <c r="E35" t="s">
        <v>512</v>
      </c>
      <c r="F35">
        <v>15</v>
      </c>
      <c r="I35" t="s">
        <v>489</v>
      </c>
      <c r="J35" t="s">
        <v>490</v>
      </c>
      <c r="M35" t="s">
        <v>491</v>
      </c>
      <c r="N35" t="s">
        <v>492</v>
      </c>
      <c r="O35">
        <v>1686774869</v>
      </c>
      <c r="P35">
        <f t="shared" si="0"/>
        <v>2.5014129227976484E-3</v>
      </c>
      <c r="Q35">
        <f t="shared" si="1"/>
        <v>2.5014129227976483</v>
      </c>
      <c r="R35">
        <f t="shared" si="2"/>
        <v>11.674604176042246</v>
      </c>
      <c r="S35">
        <f t="shared" si="3"/>
        <v>410.18687096774192</v>
      </c>
      <c r="T35">
        <f t="shared" si="4"/>
        <v>307.2934793948989</v>
      </c>
      <c r="U35">
        <f t="shared" si="5"/>
        <v>31.226911018774203</v>
      </c>
      <c r="V35">
        <f t="shared" si="6"/>
        <v>41.68285297169804</v>
      </c>
      <c r="W35">
        <f t="shared" si="7"/>
        <v>0.20182726155178585</v>
      </c>
      <c r="X35">
        <f t="shared" si="8"/>
        <v>2.9565148492075695</v>
      </c>
      <c r="Y35">
        <f t="shared" si="9"/>
        <v>0.19447354235294662</v>
      </c>
      <c r="Z35">
        <f t="shared" si="10"/>
        <v>0.12218434336735037</v>
      </c>
      <c r="AA35">
        <f t="shared" si="11"/>
        <v>49.592298805941333</v>
      </c>
      <c r="AB35">
        <f t="shared" si="12"/>
        <v>25.326088526111867</v>
      </c>
      <c r="AC35">
        <f t="shared" si="13"/>
        <v>24.951732258064521</v>
      </c>
      <c r="AD35">
        <f t="shared" si="14"/>
        <v>3.1705389956858192</v>
      </c>
      <c r="AE35">
        <f t="shared" si="15"/>
        <v>57.262121234939443</v>
      </c>
      <c r="AF35">
        <f t="shared" si="16"/>
        <v>1.8960483350061919</v>
      </c>
      <c r="AG35">
        <f t="shared" si="17"/>
        <v>3.3111737639388847</v>
      </c>
      <c r="AH35">
        <f t="shared" si="18"/>
        <v>1.2744906606796274</v>
      </c>
      <c r="AI35">
        <f t="shared" si="19"/>
        <v>-110.31230989537629</v>
      </c>
      <c r="AJ35">
        <f t="shared" si="20"/>
        <v>116.3090996863708</v>
      </c>
      <c r="AK35">
        <f t="shared" si="21"/>
        <v>8.3479085971227089</v>
      </c>
      <c r="AL35">
        <f t="shared" si="22"/>
        <v>63.936997194058556</v>
      </c>
      <c r="AM35">
        <v>0</v>
      </c>
      <c r="AN35">
        <v>0</v>
      </c>
      <c r="AO35">
        <f t="shared" si="23"/>
        <v>1</v>
      </c>
      <c r="AP35">
        <f t="shared" si="24"/>
        <v>0</v>
      </c>
      <c r="AQ35">
        <f t="shared" si="25"/>
        <v>53930.746298063576</v>
      </c>
      <c r="AR35" t="s">
        <v>409</v>
      </c>
      <c r="AS35">
        <v>12523.6</v>
      </c>
      <c r="AT35">
        <v>540.67772043101218</v>
      </c>
      <c r="AU35">
        <v>2781.3</v>
      </c>
      <c r="AV35">
        <f t="shared" si="26"/>
        <v>0.80560251665371874</v>
      </c>
      <c r="AW35">
        <v>-1.3647192545904681</v>
      </c>
      <c r="AX35" t="s">
        <v>513</v>
      </c>
      <c r="AY35">
        <v>12512.5</v>
      </c>
      <c r="AZ35">
        <v>910.87967999999989</v>
      </c>
      <c r="BA35">
        <v>2449.9</v>
      </c>
      <c r="BB35">
        <f t="shared" si="27"/>
        <v>0.62819719988570966</v>
      </c>
      <c r="BC35">
        <v>0.5</v>
      </c>
      <c r="BD35">
        <f t="shared" si="28"/>
        <v>252.90615852555879</v>
      </c>
      <c r="BE35">
        <f t="shared" si="29"/>
        <v>11.674604176042246</v>
      </c>
      <c r="BF35">
        <f t="shared" si="30"/>
        <v>79.437470309803714</v>
      </c>
      <c r="BG35">
        <f t="shared" si="31"/>
        <v>5.1557951402416938E-2</v>
      </c>
      <c r="BH35">
        <f t="shared" si="32"/>
        <v>0.13527082738070945</v>
      </c>
      <c r="BI35">
        <f t="shared" si="33"/>
        <v>526.82418907566091</v>
      </c>
      <c r="BJ35" t="s">
        <v>514</v>
      </c>
      <c r="BK35">
        <v>655.16999999999996</v>
      </c>
      <c r="BL35">
        <f t="shared" si="34"/>
        <v>655.16999999999996</v>
      </c>
      <c r="BM35">
        <f t="shared" si="35"/>
        <v>0.73257275807175803</v>
      </c>
      <c r="BN35">
        <f t="shared" si="36"/>
        <v>0.85752192251759318</v>
      </c>
      <c r="BO35">
        <f t="shared" si="37"/>
        <v>0.15587005498252698</v>
      </c>
      <c r="BP35">
        <f t="shared" si="38"/>
        <v>0.8060980308418767</v>
      </c>
      <c r="BQ35">
        <f t="shared" si="39"/>
        <v>0.14790533996821142</v>
      </c>
      <c r="BR35">
        <f t="shared" si="40"/>
        <v>0.61679127365740727</v>
      </c>
      <c r="BS35">
        <f t="shared" si="41"/>
        <v>0.38320872634259273</v>
      </c>
      <c r="BT35">
        <v>1100</v>
      </c>
      <c r="BU35">
        <v>300</v>
      </c>
      <c r="BV35">
        <v>300</v>
      </c>
      <c r="BW35">
        <v>300</v>
      </c>
      <c r="BX35">
        <v>12512.5</v>
      </c>
      <c r="BY35">
        <v>2333.67</v>
      </c>
      <c r="BZ35">
        <v>-1.0097800000000001E-2</v>
      </c>
      <c r="CA35">
        <v>1.51</v>
      </c>
      <c r="CB35" t="s">
        <v>412</v>
      </c>
      <c r="CC35" t="s">
        <v>412</v>
      </c>
      <c r="CD35" t="s">
        <v>412</v>
      </c>
      <c r="CE35" t="s">
        <v>412</v>
      </c>
      <c r="CF35" t="s">
        <v>412</v>
      </c>
      <c r="CG35" t="s">
        <v>412</v>
      </c>
      <c r="CH35" t="s">
        <v>412</v>
      </c>
      <c r="CI35" t="s">
        <v>412</v>
      </c>
      <c r="CJ35" t="s">
        <v>412</v>
      </c>
      <c r="CK35" t="s">
        <v>412</v>
      </c>
      <c r="CL35">
        <f t="shared" si="42"/>
        <v>300.02503225806453</v>
      </c>
      <c r="CM35">
        <f t="shared" si="43"/>
        <v>252.90615852555879</v>
      </c>
      <c r="CN35">
        <f t="shared" si="44"/>
        <v>0.84295019192939624</v>
      </c>
      <c r="CO35">
        <f t="shared" si="45"/>
        <v>0.16529387042373467</v>
      </c>
      <c r="CP35">
        <v>6</v>
      </c>
      <c r="CQ35">
        <v>0.5</v>
      </c>
      <c r="CR35" t="s">
        <v>413</v>
      </c>
      <c r="CS35">
        <v>2</v>
      </c>
      <c r="CT35">
        <v>1686774869</v>
      </c>
      <c r="CU35">
        <v>410.18687096774192</v>
      </c>
      <c r="CV35">
        <v>422.8828387096774</v>
      </c>
      <c r="CW35">
        <v>18.658370967741941</v>
      </c>
      <c r="CX35">
        <v>16.20453548387097</v>
      </c>
      <c r="CY35">
        <v>409.62887096774188</v>
      </c>
      <c r="CZ35">
        <v>18.568706451612901</v>
      </c>
      <c r="DA35">
        <v>600.22132258064505</v>
      </c>
      <c r="DB35">
        <v>101.51932258064519</v>
      </c>
      <c r="DC35">
        <v>9.9856193548387109E-2</v>
      </c>
      <c r="DD35">
        <v>25.681438709677419</v>
      </c>
      <c r="DE35">
        <v>24.951732258064521</v>
      </c>
      <c r="DF35">
        <v>999.90000000000032</v>
      </c>
      <c r="DG35">
        <v>0</v>
      </c>
      <c r="DH35">
        <v>0</v>
      </c>
      <c r="DI35">
        <v>10002.55677419355</v>
      </c>
      <c r="DJ35">
        <v>0</v>
      </c>
      <c r="DK35">
        <v>673.36574193548392</v>
      </c>
      <c r="DL35">
        <v>-12.738122580645159</v>
      </c>
      <c r="DM35">
        <v>417.94290322580639</v>
      </c>
      <c r="DN35">
        <v>429.84845161290332</v>
      </c>
      <c r="DO35">
        <v>2.45383</v>
      </c>
      <c r="DP35">
        <v>422.8828387096774</v>
      </c>
      <c r="DQ35">
        <v>16.20453548387097</v>
      </c>
      <c r="DR35">
        <v>1.8941861290322579</v>
      </c>
      <c r="DS35">
        <v>1.6450748387096781</v>
      </c>
      <c r="DT35">
        <v>16.58641290322581</v>
      </c>
      <c r="DU35">
        <v>14.387551612903231</v>
      </c>
      <c r="DV35">
        <v>300.02503225806453</v>
      </c>
      <c r="DW35">
        <v>0.90000025806451611</v>
      </c>
      <c r="DX35">
        <v>9.9999612903225787E-2</v>
      </c>
      <c r="DY35">
        <v>0</v>
      </c>
      <c r="DZ35">
        <v>910.47409677419364</v>
      </c>
      <c r="EA35">
        <v>4.9993100000000013</v>
      </c>
      <c r="EB35">
        <v>5652.3187096774182</v>
      </c>
      <c r="EC35">
        <v>2550.2480645161281</v>
      </c>
      <c r="ED35">
        <v>37.556161290322578</v>
      </c>
      <c r="EE35">
        <v>40.622774193548373</v>
      </c>
      <c r="EF35">
        <v>38.913064516129019</v>
      </c>
      <c r="EG35">
        <v>41.205419354838703</v>
      </c>
      <c r="EH35">
        <v>39.600548387096772</v>
      </c>
      <c r="EI35">
        <v>265.52258064516133</v>
      </c>
      <c r="EJ35">
        <v>29.504516129032261</v>
      </c>
      <c r="EK35">
        <v>0</v>
      </c>
      <c r="EL35">
        <v>110.2000000476837</v>
      </c>
      <c r="EM35">
        <v>0</v>
      </c>
      <c r="EN35">
        <v>910.87967999999989</v>
      </c>
      <c r="EO35">
        <v>19.88569228236133</v>
      </c>
      <c r="EP35">
        <v>165.37615365571071</v>
      </c>
      <c r="EQ35">
        <v>5655.2572000000009</v>
      </c>
      <c r="ER35">
        <v>15</v>
      </c>
      <c r="ES35">
        <v>1686774917.5</v>
      </c>
      <c r="ET35" t="s">
        <v>515</v>
      </c>
      <c r="EU35">
        <v>1686774917.5</v>
      </c>
      <c r="EV35">
        <v>1686771922</v>
      </c>
      <c r="EW35">
        <v>19</v>
      </c>
      <c r="EX35">
        <v>4.2000000000000003E-2</v>
      </c>
      <c r="EY35">
        <v>8.0000000000000002E-3</v>
      </c>
      <c r="EZ35">
        <v>0.55800000000000005</v>
      </c>
      <c r="FA35">
        <v>0.09</v>
      </c>
      <c r="FB35">
        <v>425</v>
      </c>
      <c r="FC35">
        <v>15</v>
      </c>
      <c r="FD35">
        <v>0.3</v>
      </c>
      <c r="FE35">
        <v>0.02</v>
      </c>
      <c r="FF35">
        <v>-12.704115</v>
      </c>
      <c r="FG35">
        <v>-0.87364052532831971</v>
      </c>
      <c r="FH35">
        <v>0.1010026844940272</v>
      </c>
      <c r="FI35">
        <v>1</v>
      </c>
      <c r="FJ35">
        <v>410.14773333333318</v>
      </c>
      <c r="FK35">
        <v>-1.139719688542445</v>
      </c>
      <c r="FL35">
        <v>8.7250953512774024E-2</v>
      </c>
      <c r="FM35">
        <v>1</v>
      </c>
      <c r="FN35">
        <v>2.4572229999999999</v>
      </c>
      <c r="FO35">
        <v>-0.10302641651032669</v>
      </c>
      <c r="FP35">
        <v>2.5846390483005539E-2</v>
      </c>
      <c r="FQ35">
        <v>1</v>
      </c>
      <c r="FR35">
        <v>18.661693333333339</v>
      </c>
      <c r="FS35">
        <v>-0.94721779755284086</v>
      </c>
      <c r="FT35">
        <v>6.9018470635684573E-2</v>
      </c>
      <c r="FU35">
        <v>1</v>
      </c>
      <c r="FV35">
        <v>4</v>
      </c>
      <c r="FW35">
        <v>4</v>
      </c>
      <c r="FX35" t="s">
        <v>415</v>
      </c>
      <c r="FY35">
        <v>3.1799300000000001</v>
      </c>
      <c r="FZ35">
        <v>2.7969499999999998</v>
      </c>
      <c r="GA35">
        <v>0.103809</v>
      </c>
      <c r="GB35">
        <v>0.106896</v>
      </c>
      <c r="GC35">
        <v>0.101437</v>
      </c>
      <c r="GD35">
        <v>9.2349200000000006E-2</v>
      </c>
      <c r="GE35">
        <v>28188.400000000001</v>
      </c>
      <c r="GF35">
        <v>22299</v>
      </c>
      <c r="GG35">
        <v>29388</v>
      </c>
      <c r="GH35">
        <v>24451.9</v>
      </c>
      <c r="GI35">
        <v>33580.199999999997</v>
      </c>
      <c r="GJ35">
        <v>32391.1</v>
      </c>
      <c r="GK35">
        <v>40531.5</v>
      </c>
      <c r="GL35">
        <v>39892.9</v>
      </c>
      <c r="GM35">
        <v>2.198</v>
      </c>
      <c r="GN35">
        <v>1.8695999999999999</v>
      </c>
      <c r="GO35">
        <v>9.1351600000000005E-2</v>
      </c>
      <c r="GP35">
        <v>0</v>
      </c>
      <c r="GQ35">
        <v>23.448499999999999</v>
      </c>
      <c r="GR35">
        <v>999.9</v>
      </c>
      <c r="GS35">
        <v>41.7</v>
      </c>
      <c r="GT35">
        <v>34</v>
      </c>
      <c r="GU35">
        <v>21.946999999999999</v>
      </c>
      <c r="GV35">
        <v>62.169199999999996</v>
      </c>
      <c r="GW35">
        <v>32.463900000000002</v>
      </c>
      <c r="GX35">
        <v>1</v>
      </c>
      <c r="GY35">
        <v>-0.13028500000000001</v>
      </c>
      <c r="GZ35">
        <v>-0.70548699999999998</v>
      </c>
      <c r="HA35">
        <v>20.275700000000001</v>
      </c>
      <c r="HB35">
        <v>5.2289700000000003</v>
      </c>
      <c r="HC35">
        <v>11.902699999999999</v>
      </c>
      <c r="HD35">
        <v>4.9643499999999996</v>
      </c>
      <c r="HE35">
        <v>3.2919999999999998</v>
      </c>
      <c r="HF35">
        <v>9999</v>
      </c>
      <c r="HG35">
        <v>9999</v>
      </c>
      <c r="HH35">
        <v>9999</v>
      </c>
      <c r="HI35">
        <v>999.9</v>
      </c>
      <c r="HJ35">
        <v>4.9702900000000003</v>
      </c>
      <c r="HK35">
        <v>1.8751100000000001</v>
      </c>
      <c r="HL35">
        <v>1.8739300000000001</v>
      </c>
      <c r="HM35">
        <v>1.8730199999999999</v>
      </c>
      <c r="HN35">
        <v>1.8745400000000001</v>
      </c>
      <c r="HO35">
        <v>1.86951</v>
      </c>
      <c r="HP35">
        <v>1.87364</v>
      </c>
      <c r="HQ35">
        <v>1.8787100000000001</v>
      </c>
      <c r="HR35">
        <v>0</v>
      </c>
      <c r="HS35">
        <v>0</v>
      </c>
      <c r="HT35">
        <v>0</v>
      </c>
      <c r="HU35">
        <v>0</v>
      </c>
      <c r="HV35" t="s">
        <v>416</v>
      </c>
      <c r="HW35" t="s">
        <v>417</v>
      </c>
      <c r="HX35" t="s">
        <v>418</v>
      </c>
      <c r="HY35" t="s">
        <v>418</v>
      </c>
      <c r="HZ35" t="s">
        <v>418</v>
      </c>
      <c r="IA35" t="s">
        <v>418</v>
      </c>
      <c r="IB35">
        <v>0</v>
      </c>
      <c r="IC35">
        <v>100</v>
      </c>
      <c r="ID35">
        <v>100</v>
      </c>
      <c r="IE35">
        <v>0.55800000000000005</v>
      </c>
      <c r="IF35">
        <v>8.9700000000000002E-2</v>
      </c>
      <c r="IG35">
        <v>0.51595238095234208</v>
      </c>
      <c r="IH35">
        <v>0</v>
      </c>
      <c r="II35">
        <v>0</v>
      </c>
      <c r="IJ35">
        <v>0</v>
      </c>
      <c r="IK35">
        <v>8.966999999999814E-2</v>
      </c>
      <c r="IL35">
        <v>0</v>
      </c>
      <c r="IM35">
        <v>0</v>
      </c>
      <c r="IN35">
        <v>0</v>
      </c>
      <c r="IO35">
        <v>-1</v>
      </c>
      <c r="IP35">
        <v>-1</v>
      </c>
      <c r="IQ35">
        <v>-1</v>
      </c>
      <c r="IR35">
        <v>-1</v>
      </c>
      <c r="IS35">
        <v>1.2</v>
      </c>
      <c r="IT35">
        <v>49.2</v>
      </c>
      <c r="IU35">
        <v>1.1035200000000001</v>
      </c>
      <c r="IV35">
        <v>2.4548299999999998</v>
      </c>
      <c r="IW35">
        <v>1.42578</v>
      </c>
      <c r="IX35">
        <v>2.2631800000000002</v>
      </c>
      <c r="IY35">
        <v>1.5478499999999999</v>
      </c>
      <c r="IZ35">
        <v>2.36084</v>
      </c>
      <c r="JA35">
        <v>35.405900000000003</v>
      </c>
      <c r="JB35">
        <v>14.333399999999999</v>
      </c>
      <c r="JC35">
        <v>18</v>
      </c>
      <c r="JD35">
        <v>633.45100000000002</v>
      </c>
      <c r="JE35">
        <v>410.34</v>
      </c>
      <c r="JF35">
        <v>25.314499999999999</v>
      </c>
      <c r="JG35">
        <v>25.629899999999999</v>
      </c>
      <c r="JH35">
        <v>29.999400000000001</v>
      </c>
      <c r="JI35">
        <v>25.6404</v>
      </c>
      <c r="JJ35">
        <v>25.5853</v>
      </c>
      <c r="JK35">
        <v>22.103300000000001</v>
      </c>
      <c r="JL35">
        <v>32.8309</v>
      </c>
      <c r="JM35">
        <v>54.443600000000004</v>
      </c>
      <c r="JN35">
        <v>25.331499999999998</v>
      </c>
      <c r="JO35">
        <v>422.96699999999998</v>
      </c>
      <c r="JP35">
        <v>16.177700000000002</v>
      </c>
      <c r="JQ35">
        <v>95.7453</v>
      </c>
      <c r="JR35">
        <v>101.496</v>
      </c>
    </row>
    <row r="36" spans="1:278" x14ac:dyDescent="0.2">
      <c r="A36">
        <v>20</v>
      </c>
      <c r="B36">
        <v>1686774988</v>
      </c>
      <c r="C36">
        <v>3588</v>
      </c>
      <c r="D36" t="s">
        <v>516</v>
      </c>
      <c r="E36" t="s">
        <v>517</v>
      </c>
      <c r="F36">
        <v>15</v>
      </c>
      <c r="I36" t="s">
        <v>489</v>
      </c>
      <c r="J36" t="s">
        <v>490</v>
      </c>
      <c r="M36" t="s">
        <v>491</v>
      </c>
      <c r="N36" t="s">
        <v>492</v>
      </c>
      <c r="O36">
        <v>1686774980.25</v>
      </c>
      <c r="P36">
        <f t="shared" si="0"/>
        <v>2.4532913097069149E-3</v>
      </c>
      <c r="Q36">
        <f t="shared" si="1"/>
        <v>2.4532913097069149</v>
      </c>
      <c r="R36">
        <f t="shared" si="2"/>
        <v>5.8800889759350259</v>
      </c>
      <c r="S36">
        <f t="shared" si="3"/>
        <v>410.31009999999992</v>
      </c>
      <c r="T36">
        <f t="shared" si="4"/>
        <v>352.57888265595659</v>
      </c>
      <c r="U36">
        <f t="shared" si="5"/>
        <v>35.827092120293756</v>
      </c>
      <c r="V36">
        <f t="shared" si="6"/>
        <v>41.693415214918822</v>
      </c>
      <c r="W36">
        <f t="shared" si="7"/>
        <v>0.19480740655930634</v>
      </c>
      <c r="X36">
        <f t="shared" si="8"/>
        <v>2.9558818629660486</v>
      </c>
      <c r="Y36">
        <f t="shared" si="9"/>
        <v>0.18794557071667131</v>
      </c>
      <c r="Z36">
        <f t="shared" si="10"/>
        <v>0.11806235422036868</v>
      </c>
      <c r="AA36">
        <f t="shared" si="11"/>
        <v>24.771927134942324</v>
      </c>
      <c r="AB36">
        <f t="shared" si="12"/>
        <v>25.244429713922543</v>
      </c>
      <c r="AC36">
        <f t="shared" si="13"/>
        <v>25.042406666666679</v>
      </c>
      <c r="AD36">
        <f t="shared" si="14"/>
        <v>3.187725486135883</v>
      </c>
      <c r="AE36">
        <f t="shared" si="15"/>
        <v>57.041761583857323</v>
      </c>
      <c r="AF36">
        <f t="shared" si="16"/>
        <v>1.8945019488172561</v>
      </c>
      <c r="AG36">
        <f t="shared" si="17"/>
        <v>3.3212542814480601</v>
      </c>
      <c r="AH36">
        <f t="shared" si="18"/>
        <v>1.2932235373186269</v>
      </c>
      <c r="AI36">
        <f t="shared" si="19"/>
        <v>-108.19014675807495</v>
      </c>
      <c r="AJ36">
        <f t="shared" si="20"/>
        <v>110.00289074326133</v>
      </c>
      <c r="AK36">
        <f t="shared" si="21"/>
        <v>7.9026166865528857</v>
      </c>
      <c r="AL36">
        <f t="shared" si="22"/>
        <v>34.487287806681593</v>
      </c>
      <c r="AM36">
        <v>0</v>
      </c>
      <c r="AN36">
        <v>0</v>
      </c>
      <c r="AO36">
        <f t="shared" si="23"/>
        <v>1</v>
      </c>
      <c r="AP36">
        <f t="shared" si="24"/>
        <v>0</v>
      </c>
      <c r="AQ36">
        <f t="shared" si="25"/>
        <v>53902.816174000545</v>
      </c>
      <c r="AR36" t="s">
        <v>409</v>
      </c>
      <c r="AS36">
        <v>12523.6</v>
      </c>
      <c r="AT36">
        <v>540.67772043101218</v>
      </c>
      <c r="AU36">
        <v>2781.3</v>
      </c>
      <c r="AV36">
        <f t="shared" si="26"/>
        <v>0.80560251665371874</v>
      </c>
      <c r="AW36">
        <v>-1.3647192545904681</v>
      </c>
      <c r="AX36" t="s">
        <v>518</v>
      </c>
      <c r="AY36">
        <v>12506.8</v>
      </c>
      <c r="AZ36">
        <v>882.08334615384615</v>
      </c>
      <c r="BA36">
        <v>2596.4499999999998</v>
      </c>
      <c r="BB36">
        <f t="shared" si="27"/>
        <v>0.66027331696976788</v>
      </c>
      <c r="BC36">
        <v>0.5</v>
      </c>
      <c r="BD36">
        <f t="shared" si="28"/>
        <v>126.39702205955564</v>
      </c>
      <c r="BE36">
        <f t="shared" si="29"/>
        <v>5.8800889759350259</v>
      </c>
      <c r="BF36">
        <f t="shared" si="30"/>
        <v>41.72829050518186</v>
      </c>
      <c r="BG36">
        <f t="shared" si="31"/>
        <v>5.731787120041397E-2</v>
      </c>
      <c r="BH36">
        <f t="shared" si="32"/>
        <v>7.1193360164840597E-2</v>
      </c>
      <c r="BI36">
        <f t="shared" si="33"/>
        <v>533.29699137178443</v>
      </c>
      <c r="BJ36" t="s">
        <v>519</v>
      </c>
      <c r="BK36">
        <v>695.16</v>
      </c>
      <c r="BL36">
        <f t="shared" si="34"/>
        <v>695.16</v>
      </c>
      <c r="BM36">
        <f t="shared" si="35"/>
        <v>0.73226520826513131</v>
      </c>
      <c r="BN36">
        <f t="shared" si="36"/>
        <v>0.90168604150137732</v>
      </c>
      <c r="BO36">
        <f t="shared" si="37"/>
        <v>8.8608626458435355E-2</v>
      </c>
      <c r="BP36">
        <f t="shared" si="38"/>
        <v>0.8339282861648406</v>
      </c>
      <c r="BQ36">
        <f t="shared" si="39"/>
        <v>8.2499402815702866E-2</v>
      </c>
      <c r="BR36">
        <f t="shared" si="40"/>
        <v>0.71060866452496541</v>
      </c>
      <c r="BS36">
        <f t="shared" si="41"/>
        <v>0.28939133547503459</v>
      </c>
      <c r="BT36">
        <v>1102</v>
      </c>
      <c r="BU36">
        <v>300</v>
      </c>
      <c r="BV36">
        <v>300</v>
      </c>
      <c r="BW36">
        <v>300</v>
      </c>
      <c r="BX36">
        <v>12506.8</v>
      </c>
      <c r="BY36">
        <v>2510.6</v>
      </c>
      <c r="BZ36">
        <v>-1.02246E-2</v>
      </c>
      <c r="CA36">
        <v>11.83</v>
      </c>
      <c r="CB36" t="s">
        <v>412</v>
      </c>
      <c r="CC36" t="s">
        <v>412</v>
      </c>
      <c r="CD36" t="s">
        <v>412</v>
      </c>
      <c r="CE36" t="s">
        <v>412</v>
      </c>
      <c r="CF36" t="s">
        <v>412</v>
      </c>
      <c r="CG36" t="s">
        <v>412</v>
      </c>
      <c r="CH36" t="s">
        <v>412</v>
      </c>
      <c r="CI36" t="s">
        <v>412</v>
      </c>
      <c r="CJ36" t="s">
        <v>412</v>
      </c>
      <c r="CK36" t="s">
        <v>412</v>
      </c>
      <c r="CL36">
        <f t="shared" si="42"/>
        <v>149.95506666666671</v>
      </c>
      <c r="CM36">
        <f t="shared" si="43"/>
        <v>126.39702205955564</v>
      </c>
      <c r="CN36">
        <f t="shared" si="44"/>
        <v>0.84289930890112597</v>
      </c>
      <c r="CO36">
        <f t="shared" si="45"/>
        <v>0.16519566617917311</v>
      </c>
      <c r="CP36">
        <v>6</v>
      </c>
      <c r="CQ36">
        <v>0.5</v>
      </c>
      <c r="CR36" t="s">
        <v>413</v>
      </c>
      <c r="CS36">
        <v>2</v>
      </c>
      <c r="CT36">
        <v>1686774980.25</v>
      </c>
      <c r="CU36">
        <v>410.31009999999992</v>
      </c>
      <c r="CV36">
        <v>417.19439999999997</v>
      </c>
      <c r="CW36">
        <v>18.644030000000001</v>
      </c>
      <c r="CX36">
        <v>16.237316666666668</v>
      </c>
      <c r="CY36">
        <v>409.69009999999992</v>
      </c>
      <c r="CZ36">
        <v>18.554359999999999</v>
      </c>
      <c r="DA36">
        <v>600.20910000000003</v>
      </c>
      <c r="DB36">
        <v>101.5144333333333</v>
      </c>
      <c r="DC36">
        <v>9.9968103333333322E-2</v>
      </c>
      <c r="DD36">
        <v>25.732696666666659</v>
      </c>
      <c r="DE36">
        <v>25.042406666666679</v>
      </c>
      <c r="DF36">
        <v>999.9000000000002</v>
      </c>
      <c r="DG36">
        <v>0</v>
      </c>
      <c r="DH36">
        <v>0</v>
      </c>
      <c r="DI36">
        <v>9999.4466666666649</v>
      </c>
      <c r="DJ36">
        <v>0</v>
      </c>
      <c r="DK36">
        <v>1019.5482</v>
      </c>
      <c r="DL36">
        <v>-6.9459616666666646</v>
      </c>
      <c r="DM36">
        <v>418.04243333333329</v>
      </c>
      <c r="DN36">
        <v>424.08026666666672</v>
      </c>
      <c r="DO36">
        <v>2.4067116666666668</v>
      </c>
      <c r="DP36">
        <v>417.19439999999997</v>
      </c>
      <c r="DQ36">
        <v>16.237316666666668</v>
      </c>
      <c r="DR36">
        <v>1.892635666666667</v>
      </c>
      <c r="DS36">
        <v>1.6483206666666661</v>
      </c>
      <c r="DT36">
        <v>16.573550000000001</v>
      </c>
      <c r="DU36">
        <v>14.418010000000001</v>
      </c>
      <c r="DV36">
        <v>149.95506666666671</v>
      </c>
      <c r="DW36">
        <v>0.90001596666666672</v>
      </c>
      <c r="DX36">
        <v>9.9984033333333319E-2</v>
      </c>
      <c r="DY36">
        <v>0</v>
      </c>
      <c r="DZ36">
        <v>882.03663333333327</v>
      </c>
      <c r="EA36">
        <v>4.9993100000000004</v>
      </c>
      <c r="EB36">
        <v>4837.6466666666674</v>
      </c>
      <c r="EC36">
        <v>1253.028333333333</v>
      </c>
      <c r="ED36">
        <v>35.291333333333327</v>
      </c>
      <c r="EE36">
        <v>38.145599999999988</v>
      </c>
      <c r="EF36">
        <v>36.837266666666657</v>
      </c>
      <c r="EG36">
        <v>37.81219999999999</v>
      </c>
      <c r="EH36">
        <v>37.491399999999999</v>
      </c>
      <c r="EI36">
        <v>130.4616666666667</v>
      </c>
      <c r="EJ36">
        <v>14.492000000000001</v>
      </c>
      <c r="EK36">
        <v>0</v>
      </c>
      <c r="EL36">
        <v>110.7999999523163</v>
      </c>
      <c r="EM36">
        <v>0</v>
      </c>
      <c r="EN36">
        <v>882.08334615384615</v>
      </c>
      <c r="EO36">
        <v>3.082085466750212</v>
      </c>
      <c r="EP36">
        <v>-5138.4218823816645</v>
      </c>
      <c r="EQ36">
        <v>4807.6361538461542</v>
      </c>
      <c r="ER36">
        <v>15</v>
      </c>
      <c r="ES36">
        <v>1686775021</v>
      </c>
      <c r="ET36" t="s">
        <v>520</v>
      </c>
      <c r="EU36">
        <v>1686775021</v>
      </c>
      <c r="EV36">
        <v>1686771922</v>
      </c>
      <c r="EW36">
        <v>20</v>
      </c>
      <c r="EX36">
        <v>6.2E-2</v>
      </c>
      <c r="EY36">
        <v>8.0000000000000002E-3</v>
      </c>
      <c r="EZ36">
        <v>0.62</v>
      </c>
      <c r="FA36">
        <v>0.09</v>
      </c>
      <c r="FB36">
        <v>419</v>
      </c>
      <c r="FC36">
        <v>15</v>
      </c>
      <c r="FD36">
        <v>0.46</v>
      </c>
      <c r="FE36">
        <v>0.02</v>
      </c>
      <c r="FF36">
        <v>-6.9227959999999999</v>
      </c>
      <c r="FG36">
        <v>-0.39040097560976089</v>
      </c>
      <c r="FH36">
        <v>5.4022780694814337E-2</v>
      </c>
      <c r="FI36">
        <v>1</v>
      </c>
      <c r="FJ36">
        <v>410.25693333333328</v>
      </c>
      <c r="FK36">
        <v>-0.99182202447097134</v>
      </c>
      <c r="FL36">
        <v>7.3730108428569766E-2</v>
      </c>
      <c r="FM36">
        <v>1</v>
      </c>
      <c r="FN36">
        <v>2.37823275</v>
      </c>
      <c r="FO36">
        <v>0.40105519699811881</v>
      </c>
      <c r="FP36">
        <v>5.5761257338204813E-2</v>
      </c>
      <c r="FQ36">
        <v>1</v>
      </c>
      <c r="FR36">
        <v>18.651573333333339</v>
      </c>
      <c r="FS36">
        <v>-0.91375127919905819</v>
      </c>
      <c r="FT36">
        <v>6.6134030238263614E-2</v>
      </c>
      <c r="FU36">
        <v>1</v>
      </c>
      <c r="FV36">
        <v>4</v>
      </c>
      <c r="FW36">
        <v>4</v>
      </c>
      <c r="FX36" t="s">
        <v>415</v>
      </c>
      <c r="FY36">
        <v>3.1801900000000001</v>
      </c>
      <c r="FZ36">
        <v>2.79711</v>
      </c>
      <c r="GA36">
        <v>0.103843</v>
      </c>
      <c r="GB36">
        <v>0.10581599999999999</v>
      </c>
      <c r="GC36">
        <v>0.101423</v>
      </c>
      <c r="GD36">
        <v>9.2439400000000005E-2</v>
      </c>
      <c r="GE36">
        <v>28196.7</v>
      </c>
      <c r="GF36">
        <v>22333</v>
      </c>
      <c r="GG36">
        <v>29396.9</v>
      </c>
      <c r="GH36">
        <v>24459</v>
      </c>
      <c r="GI36">
        <v>33589.699999999997</v>
      </c>
      <c r="GJ36">
        <v>32397</v>
      </c>
      <c r="GK36">
        <v>40542.6</v>
      </c>
      <c r="GL36">
        <v>39904.400000000001</v>
      </c>
      <c r="GM36">
        <v>2.1996500000000001</v>
      </c>
      <c r="GN36">
        <v>1.8724000000000001</v>
      </c>
      <c r="GO36">
        <v>9.2975799999999997E-2</v>
      </c>
      <c r="GP36">
        <v>0</v>
      </c>
      <c r="GQ36">
        <v>23.524100000000001</v>
      </c>
      <c r="GR36">
        <v>999.9</v>
      </c>
      <c r="GS36">
        <v>42.5</v>
      </c>
      <c r="GT36">
        <v>33.9</v>
      </c>
      <c r="GU36">
        <v>22.244800000000001</v>
      </c>
      <c r="GV36">
        <v>62.499200000000002</v>
      </c>
      <c r="GW36">
        <v>32.2196</v>
      </c>
      <c r="GX36">
        <v>1</v>
      </c>
      <c r="GY36">
        <v>-0.144703</v>
      </c>
      <c r="GZ36">
        <v>-0.48644300000000001</v>
      </c>
      <c r="HA36">
        <v>20.279599999999999</v>
      </c>
      <c r="HB36">
        <v>5.2252299999999998</v>
      </c>
      <c r="HC36">
        <v>11.9026</v>
      </c>
      <c r="HD36">
        <v>4.9637500000000001</v>
      </c>
      <c r="HE36">
        <v>3.2913299999999999</v>
      </c>
      <c r="HF36">
        <v>9999</v>
      </c>
      <c r="HG36">
        <v>9999</v>
      </c>
      <c r="HH36">
        <v>9999</v>
      </c>
      <c r="HI36">
        <v>999.9</v>
      </c>
      <c r="HJ36">
        <v>4.9702900000000003</v>
      </c>
      <c r="HK36">
        <v>1.8750500000000001</v>
      </c>
      <c r="HL36">
        <v>1.8739300000000001</v>
      </c>
      <c r="HM36">
        <v>1.8730199999999999</v>
      </c>
      <c r="HN36">
        <v>1.8745400000000001</v>
      </c>
      <c r="HO36">
        <v>1.86951</v>
      </c>
      <c r="HP36">
        <v>1.87365</v>
      </c>
      <c r="HQ36">
        <v>1.87869</v>
      </c>
      <c r="HR36">
        <v>0</v>
      </c>
      <c r="HS36">
        <v>0</v>
      </c>
      <c r="HT36">
        <v>0</v>
      </c>
      <c r="HU36">
        <v>0</v>
      </c>
      <c r="HV36" t="s">
        <v>416</v>
      </c>
      <c r="HW36" t="s">
        <v>417</v>
      </c>
      <c r="HX36" t="s">
        <v>418</v>
      </c>
      <c r="HY36" t="s">
        <v>418</v>
      </c>
      <c r="HZ36" t="s">
        <v>418</v>
      </c>
      <c r="IA36" t="s">
        <v>418</v>
      </c>
      <c r="IB36">
        <v>0</v>
      </c>
      <c r="IC36">
        <v>100</v>
      </c>
      <c r="ID36">
        <v>100</v>
      </c>
      <c r="IE36">
        <v>0.62</v>
      </c>
      <c r="IF36">
        <v>8.9700000000000002E-2</v>
      </c>
      <c r="IG36">
        <v>0.55814285714291145</v>
      </c>
      <c r="IH36">
        <v>0</v>
      </c>
      <c r="II36">
        <v>0</v>
      </c>
      <c r="IJ36">
        <v>0</v>
      </c>
      <c r="IK36">
        <v>8.966999999999814E-2</v>
      </c>
      <c r="IL36">
        <v>0</v>
      </c>
      <c r="IM36">
        <v>0</v>
      </c>
      <c r="IN36">
        <v>0</v>
      </c>
      <c r="IO36">
        <v>-1</v>
      </c>
      <c r="IP36">
        <v>-1</v>
      </c>
      <c r="IQ36">
        <v>-1</v>
      </c>
      <c r="IR36">
        <v>-1</v>
      </c>
      <c r="IS36">
        <v>1.2</v>
      </c>
      <c r="IT36">
        <v>51.1</v>
      </c>
      <c r="IU36">
        <v>1.09131</v>
      </c>
      <c r="IV36">
        <v>2.4523899999999998</v>
      </c>
      <c r="IW36">
        <v>1.42578</v>
      </c>
      <c r="IX36">
        <v>2.2631800000000002</v>
      </c>
      <c r="IY36">
        <v>1.5478499999999999</v>
      </c>
      <c r="IZ36">
        <v>2.32056</v>
      </c>
      <c r="JA36">
        <v>35.267099999999999</v>
      </c>
      <c r="JB36">
        <v>14.3072</v>
      </c>
      <c r="JC36">
        <v>18</v>
      </c>
      <c r="JD36">
        <v>633.03200000000004</v>
      </c>
      <c r="JE36">
        <v>410.79199999999997</v>
      </c>
      <c r="JF36">
        <v>25.442900000000002</v>
      </c>
      <c r="JG36">
        <v>25.476099999999999</v>
      </c>
      <c r="JH36">
        <v>29.999600000000001</v>
      </c>
      <c r="JI36">
        <v>25.492899999999999</v>
      </c>
      <c r="JJ36">
        <v>25.438600000000001</v>
      </c>
      <c r="JK36">
        <v>21.8643</v>
      </c>
      <c r="JL36">
        <v>33.923200000000001</v>
      </c>
      <c r="JM36">
        <v>56.628300000000003</v>
      </c>
      <c r="JN36">
        <v>25.370100000000001</v>
      </c>
      <c r="JO36">
        <v>417.16300000000001</v>
      </c>
      <c r="JP36">
        <v>16.2758</v>
      </c>
      <c r="JQ36">
        <v>95.772599999999997</v>
      </c>
      <c r="JR36">
        <v>101.52500000000001</v>
      </c>
    </row>
    <row r="37" spans="1:278" x14ac:dyDescent="0.2">
      <c r="A37">
        <v>21</v>
      </c>
      <c r="B37">
        <v>1686775082</v>
      </c>
      <c r="C37">
        <v>3682</v>
      </c>
      <c r="D37" t="s">
        <v>521</v>
      </c>
      <c r="E37" t="s">
        <v>522</v>
      </c>
      <c r="F37">
        <v>15</v>
      </c>
      <c r="I37" t="s">
        <v>489</v>
      </c>
      <c r="J37" t="s">
        <v>490</v>
      </c>
      <c r="M37" t="s">
        <v>491</v>
      </c>
      <c r="N37" t="s">
        <v>492</v>
      </c>
      <c r="O37">
        <v>1686775074</v>
      </c>
      <c r="P37">
        <f t="shared" si="0"/>
        <v>2.2267879586204825E-3</v>
      </c>
      <c r="Q37">
        <f t="shared" si="1"/>
        <v>2.2267879586204824</v>
      </c>
      <c r="R37">
        <f t="shared" si="2"/>
        <v>1.1561544027658592</v>
      </c>
      <c r="S37">
        <f t="shared" si="3"/>
        <v>410.44570967741942</v>
      </c>
      <c r="T37">
        <f t="shared" si="4"/>
        <v>391.48476610281011</v>
      </c>
      <c r="U37">
        <f t="shared" si="5"/>
        <v>39.7786203501648</v>
      </c>
      <c r="V37">
        <f t="shared" si="6"/>
        <v>41.705234719974541</v>
      </c>
      <c r="W37">
        <f t="shared" si="7"/>
        <v>0.17784171338336932</v>
      </c>
      <c r="X37">
        <f t="shared" si="8"/>
        <v>2.9559890190274301</v>
      </c>
      <c r="Y37">
        <f t="shared" si="9"/>
        <v>0.17210428222362542</v>
      </c>
      <c r="Z37">
        <f t="shared" si="10"/>
        <v>0.10806524254778234</v>
      </c>
      <c r="AA37">
        <f t="shared" si="11"/>
        <v>8.2315351988961023</v>
      </c>
      <c r="AB37">
        <f t="shared" si="12"/>
        <v>25.211240104622949</v>
      </c>
      <c r="AC37">
        <f t="shared" si="13"/>
        <v>25.072245161290319</v>
      </c>
      <c r="AD37">
        <f t="shared" si="14"/>
        <v>3.1933988699798199</v>
      </c>
      <c r="AE37">
        <f t="shared" si="15"/>
        <v>57.543234767277021</v>
      </c>
      <c r="AF37">
        <f t="shared" si="16"/>
        <v>1.9117395374503841</v>
      </c>
      <c r="AG37">
        <f t="shared" si="17"/>
        <v>3.3222663709853317</v>
      </c>
      <c r="AH37">
        <f t="shared" si="18"/>
        <v>1.2816593325294359</v>
      </c>
      <c r="AI37">
        <f t="shared" si="19"/>
        <v>-98.201348975163285</v>
      </c>
      <c r="AJ37">
        <f t="shared" si="20"/>
        <v>106.07065693858863</v>
      </c>
      <c r="AK37">
        <f t="shared" si="21"/>
        <v>7.6211876255518698</v>
      </c>
      <c r="AL37">
        <f t="shared" si="22"/>
        <v>23.722030787873308</v>
      </c>
      <c r="AM37">
        <v>0</v>
      </c>
      <c r="AN37">
        <v>0</v>
      </c>
      <c r="AO37">
        <f t="shared" si="23"/>
        <v>1</v>
      </c>
      <c r="AP37">
        <f t="shared" si="24"/>
        <v>0</v>
      </c>
      <c r="AQ37">
        <f t="shared" si="25"/>
        <v>53904.929835696617</v>
      </c>
      <c r="AR37" t="s">
        <v>409</v>
      </c>
      <c r="AS37">
        <v>12523.6</v>
      </c>
      <c r="AT37">
        <v>540.67772043101218</v>
      </c>
      <c r="AU37">
        <v>2781.3</v>
      </c>
      <c r="AV37">
        <f t="shared" si="26"/>
        <v>0.80560251665371874</v>
      </c>
      <c r="AW37">
        <v>-1.3647192545904681</v>
      </c>
      <c r="AX37" t="s">
        <v>523</v>
      </c>
      <c r="AY37">
        <v>12494.8</v>
      </c>
      <c r="AZ37">
        <v>824.31452000000002</v>
      </c>
      <c r="BA37">
        <v>2635.51</v>
      </c>
      <c r="BB37">
        <f t="shared" si="27"/>
        <v>0.68722770165926139</v>
      </c>
      <c r="BC37">
        <v>0.5</v>
      </c>
      <c r="BD37">
        <f t="shared" si="28"/>
        <v>42.088161848667532</v>
      </c>
      <c r="BE37">
        <f t="shared" si="29"/>
        <v>1.1561544027658592</v>
      </c>
      <c r="BF37">
        <f t="shared" si="30"/>
        <v>14.462075367161399</v>
      </c>
      <c r="BG37">
        <f t="shared" si="31"/>
        <v>5.9895076112385169E-2</v>
      </c>
      <c r="BH37">
        <f t="shared" si="32"/>
        <v>5.5317566618984543E-2</v>
      </c>
      <c r="BI37">
        <f t="shared" si="33"/>
        <v>534.9253494740592</v>
      </c>
      <c r="BJ37" t="s">
        <v>524</v>
      </c>
      <c r="BK37">
        <v>691.54</v>
      </c>
      <c r="BL37">
        <f t="shared" si="34"/>
        <v>691.54</v>
      </c>
      <c r="BM37">
        <f t="shared" si="35"/>
        <v>0.73760676301740458</v>
      </c>
      <c r="BN37">
        <f t="shared" si="36"/>
        <v>0.93169929577102528</v>
      </c>
      <c r="BO37">
        <f t="shared" si="37"/>
        <v>6.9763992037363123E-2</v>
      </c>
      <c r="BP37">
        <f t="shared" si="38"/>
        <v>0.86460166652227344</v>
      </c>
      <c r="BQ37">
        <f t="shared" si="39"/>
        <v>6.5066745666763834E-2</v>
      </c>
      <c r="BR37">
        <f t="shared" si="40"/>
        <v>0.78162802591114711</v>
      </c>
      <c r="BS37">
        <f t="shared" si="41"/>
        <v>0.21837197408885289</v>
      </c>
      <c r="BT37">
        <v>1104</v>
      </c>
      <c r="BU37">
        <v>300</v>
      </c>
      <c r="BV37">
        <v>300</v>
      </c>
      <c r="BW37">
        <v>300</v>
      </c>
      <c r="BX37">
        <v>12494.8</v>
      </c>
      <c r="BY37">
        <v>2595.65</v>
      </c>
      <c r="BZ37">
        <v>-1.0300800000000001E-2</v>
      </c>
      <c r="CA37">
        <v>23.06</v>
      </c>
      <c r="CB37" t="s">
        <v>412</v>
      </c>
      <c r="CC37" t="s">
        <v>412</v>
      </c>
      <c r="CD37" t="s">
        <v>412</v>
      </c>
      <c r="CE37" t="s">
        <v>412</v>
      </c>
      <c r="CF37" t="s">
        <v>412</v>
      </c>
      <c r="CG37" t="s">
        <v>412</v>
      </c>
      <c r="CH37" t="s">
        <v>412</v>
      </c>
      <c r="CI37" t="s">
        <v>412</v>
      </c>
      <c r="CJ37" t="s">
        <v>412</v>
      </c>
      <c r="CK37" t="s">
        <v>412</v>
      </c>
      <c r="CL37">
        <f t="shared" si="42"/>
        <v>49.944319354838697</v>
      </c>
      <c r="CM37">
        <f t="shared" si="43"/>
        <v>42.088161848667532</v>
      </c>
      <c r="CN37">
        <f t="shared" si="44"/>
        <v>0.84270168043825699</v>
      </c>
      <c r="CO37">
        <f t="shared" si="45"/>
        <v>0.16481424324583605</v>
      </c>
      <c r="CP37">
        <v>6</v>
      </c>
      <c r="CQ37">
        <v>0.5</v>
      </c>
      <c r="CR37" t="s">
        <v>413</v>
      </c>
      <c r="CS37">
        <v>2</v>
      </c>
      <c r="CT37">
        <v>1686775074</v>
      </c>
      <c r="CU37">
        <v>410.44570967741942</v>
      </c>
      <c r="CV37">
        <v>412.51512903225807</v>
      </c>
      <c r="CW37">
        <v>18.81455161290322</v>
      </c>
      <c r="CX37">
        <v>16.630409677419362</v>
      </c>
      <c r="CY37">
        <v>409.81370967741941</v>
      </c>
      <c r="CZ37">
        <v>18.724890322580642</v>
      </c>
      <c r="DA37">
        <v>600.2060322580644</v>
      </c>
      <c r="DB37">
        <v>101.50970967741939</v>
      </c>
      <c r="DC37">
        <v>9.9915509677419384E-2</v>
      </c>
      <c r="DD37">
        <v>25.73783548387097</v>
      </c>
      <c r="DE37">
        <v>25.072245161290319</v>
      </c>
      <c r="DF37">
        <v>999.90000000000032</v>
      </c>
      <c r="DG37">
        <v>0</v>
      </c>
      <c r="DH37">
        <v>0</v>
      </c>
      <c r="DI37">
        <v>10000.52</v>
      </c>
      <c r="DJ37">
        <v>0</v>
      </c>
      <c r="DK37">
        <v>1455.8579032258069</v>
      </c>
      <c r="DL37">
        <v>-2.081012580645162</v>
      </c>
      <c r="DM37">
        <v>418.30441935483873</v>
      </c>
      <c r="DN37">
        <v>419.49151612903228</v>
      </c>
      <c r="DO37">
        <v>2.1841406451612908</v>
      </c>
      <c r="DP37">
        <v>412.51512903225807</v>
      </c>
      <c r="DQ37">
        <v>16.630409677419362</v>
      </c>
      <c r="DR37">
        <v>1.9098619354838711</v>
      </c>
      <c r="DS37">
        <v>1.6881503225806449</v>
      </c>
      <c r="DT37">
        <v>16.716203225806449</v>
      </c>
      <c r="DU37">
        <v>14.7879</v>
      </c>
      <c r="DV37">
        <v>49.944319354838697</v>
      </c>
      <c r="DW37">
        <v>0.899918</v>
      </c>
      <c r="DX37">
        <v>0.1000820032258064</v>
      </c>
      <c r="DY37">
        <v>0</v>
      </c>
      <c r="DZ37">
        <v>824.79725806451597</v>
      </c>
      <c r="EA37">
        <v>4.9993100000000013</v>
      </c>
      <c r="EB37">
        <v>4712.5132258064523</v>
      </c>
      <c r="EC37">
        <v>388.50022580645168</v>
      </c>
      <c r="ED37">
        <v>35.878935483870961</v>
      </c>
      <c r="EE37">
        <v>40.102516129032239</v>
      </c>
      <c r="EF37">
        <v>37.814258064516117</v>
      </c>
      <c r="EG37">
        <v>40.360677419354843</v>
      </c>
      <c r="EH37">
        <v>38.550161290322578</v>
      </c>
      <c r="EI37">
        <v>40.446774193548379</v>
      </c>
      <c r="EJ37">
        <v>4.4977419354838712</v>
      </c>
      <c r="EK37">
        <v>0</v>
      </c>
      <c r="EL37">
        <v>93.400000095367432</v>
      </c>
      <c r="EM37">
        <v>0</v>
      </c>
      <c r="EN37">
        <v>824.31452000000002</v>
      </c>
      <c r="EO37">
        <v>-36.842153842111003</v>
      </c>
      <c r="EP37">
        <v>-12517.79846109183</v>
      </c>
      <c r="EQ37">
        <v>4519.3468000000003</v>
      </c>
      <c r="ER37">
        <v>15</v>
      </c>
      <c r="ES37">
        <v>1686775117</v>
      </c>
      <c r="ET37" t="s">
        <v>525</v>
      </c>
      <c r="EU37">
        <v>1686775117</v>
      </c>
      <c r="EV37">
        <v>1686771922</v>
      </c>
      <c r="EW37">
        <v>21</v>
      </c>
      <c r="EX37">
        <v>1.0999999999999999E-2</v>
      </c>
      <c r="EY37">
        <v>8.0000000000000002E-3</v>
      </c>
      <c r="EZ37">
        <v>0.63200000000000001</v>
      </c>
      <c r="FA37">
        <v>0.09</v>
      </c>
      <c r="FB37">
        <v>414</v>
      </c>
      <c r="FC37">
        <v>15</v>
      </c>
      <c r="FD37">
        <v>0.57999999999999996</v>
      </c>
      <c r="FE37">
        <v>0.02</v>
      </c>
      <c r="FF37">
        <v>-2.1386878048780491</v>
      </c>
      <c r="FG37">
        <v>0.67518250871079744</v>
      </c>
      <c r="FH37">
        <v>0.1154473086338144</v>
      </c>
      <c r="FI37">
        <v>1</v>
      </c>
      <c r="FJ37">
        <v>410.43412903225811</v>
      </c>
      <c r="FK37">
        <v>-1.103370967741911</v>
      </c>
      <c r="FL37">
        <v>8.6987111368437717E-2</v>
      </c>
      <c r="FM37">
        <v>1</v>
      </c>
      <c r="FN37">
        <v>2.1912548780487811</v>
      </c>
      <c r="FO37">
        <v>-8.0636655052263431E-2</v>
      </c>
      <c r="FP37">
        <v>1.6153256882497628E-2</v>
      </c>
      <c r="FQ37">
        <v>1</v>
      </c>
      <c r="FR37">
        <v>18.81455161290322</v>
      </c>
      <c r="FS37">
        <v>-0.1510790322581263</v>
      </c>
      <c r="FT37">
        <v>1.196165569960791E-2</v>
      </c>
      <c r="FU37">
        <v>1</v>
      </c>
      <c r="FV37">
        <v>4</v>
      </c>
      <c r="FW37">
        <v>4</v>
      </c>
      <c r="FX37" t="s">
        <v>415</v>
      </c>
      <c r="FY37">
        <v>3.1803300000000001</v>
      </c>
      <c r="FZ37">
        <v>2.79678</v>
      </c>
      <c r="GA37">
        <v>0.103897</v>
      </c>
      <c r="GB37">
        <v>0.104921</v>
      </c>
      <c r="GC37">
        <v>0.102392</v>
      </c>
      <c r="GD37">
        <v>9.4281799999999999E-2</v>
      </c>
      <c r="GE37">
        <v>28198.5</v>
      </c>
      <c r="GF37">
        <v>22357.5</v>
      </c>
      <c r="GG37">
        <v>29400.2</v>
      </c>
      <c r="GH37">
        <v>24461.1</v>
      </c>
      <c r="GI37">
        <v>33556.199999999997</v>
      </c>
      <c r="GJ37">
        <v>32332.6</v>
      </c>
      <c r="GK37">
        <v>40547.199999999997</v>
      </c>
      <c r="GL37">
        <v>39907.5</v>
      </c>
      <c r="GM37">
        <v>2.2005499999999998</v>
      </c>
      <c r="GN37">
        <v>1.8744700000000001</v>
      </c>
      <c r="GO37">
        <v>7.9862799999999998E-2</v>
      </c>
      <c r="GP37">
        <v>0</v>
      </c>
      <c r="GQ37">
        <v>23.7653</v>
      </c>
      <c r="GR37">
        <v>999.9</v>
      </c>
      <c r="GS37">
        <v>43.3</v>
      </c>
      <c r="GT37">
        <v>33.799999999999997</v>
      </c>
      <c r="GU37">
        <v>22.537199999999999</v>
      </c>
      <c r="GV37">
        <v>62.429200000000002</v>
      </c>
      <c r="GW37">
        <v>32.343800000000002</v>
      </c>
      <c r="GX37">
        <v>1</v>
      </c>
      <c r="GY37">
        <v>-0.15053900000000001</v>
      </c>
      <c r="GZ37">
        <v>8.4942799999999999E-2</v>
      </c>
      <c r="HA37">
        <v>20.2818</v>
      </c>
      <c r="HB37">
        <v>5.2235800000000001</v>
      </c>
      <c r="HC37">
        <v>11.9047</v>
      </c>
      <c r="HD37">
        <v>4.9641999999999999</v>
      </c>
      <c r="HE37">
        <v>3.2919999999999998</v>
      </c>
      <c r="HF37">
        <v>9999</v>
      </c>
      <c r="HG37">
        <v>9999</v>
      </c>
      <c r="HH37">
        <v>9999</v>
      </c>
      <c r="HI37">
        <v>999.9</v>
      </c>
      <c r="HJ37">
        <v>4.9702599999999997</v>
      </c>
      <c r="HK37">
        <v>1.8750100000000001</v>
      </c>
      <c r="HL37">
        <v>1.8739300000000001</v>
      </c>
      <c r="HM37">
        <v>1.8730199999999999</v>
      </c>
      <c r="HN37">
        <v>1.8745400000000001</v>
      </c>
      <c r="HO37">
        <v>1.86951</v>
      </c>
      <c r="HP37">
        <v>1.8736299999999999</v>
      </c>
      <c r="HQ37">
        <v>1.8786799999999999</v>
      </c>
      <c r="HR37">
        <v>0</v>
      </c>
      <c r="HS37">
        <v>0</v>
      </c>
      <c r="HT37">
        <v>0</v>
      </c>
      <c r="HU37">
        <v>0</v>
      </c>
      <c r="HV37" t="s">
        <v>416</v>
      </c>
      <c r="HW37" t="s">
        <v>417</v>
      </c>
      <c r="HX37" t="s">
        <v>418</v>
      </c>
      <c r="HY37" t="s">
        <v>418</v>
      </c>
      <c r="HZ37" t="s">
        <v>418</v>
      </c>
      <c r="IA37" t="s">
        <v>418</v>
      </c>
      <c r="IB37">
        <v>0</v>
      </c>
      <c r="IC37">
        <v>100</v>
      </c>
      <c r="ID37">
        <v>100</v>
      </c>
      <c r="IE37">
        <v>0.63200000000000001</v>
      </c>
      <c r="IF37">
        <v>8.9700000000000002E-2</v>
      </c>
      <c r="IG37">
        <v>0.62040000000007467</v>
      </c>
      <c r="IH37">
        <v>0</v>
      </c>
      <c r="II37">
        <v>0</v>
      </c>
      <c r="IJ37">
        <v>0</v>
      </c>
      <c r="IK37">
        <v>8.966999999999814E-2</v>
      </c>
      <c r="IL37">
        <v>0</v>
      </c>
      <c r="IM37">
        <v>0</v>
      </c>
      <c r="IN37">
        <v>0</v>
      </c>
      <c r="IO37">
        <v>-1</v>
      </c>
      <c r="IP37">
        <v>-1</v>
      </c>
      <c r="IQ37">
        <v>-1</v>
      </c>
      <c r="IR37">
        <v>-1</v>
      </c>
      <c r="IS37">
        <v>1</v>
      </c>
      <c r="IT37">
        <v>52.7</v>
      </c>
      <c r="IU37">
        <v>1.0815399999999999</v>
      </c>
      <c r="IV37">
        <v>2.4523899999999998</v>
      </c>
      <c r="IW37">
        <v>1.42578</v>
      </c>
      <c r="IX37">
        <v>2.2644000000000002</v>
      </c>
      <c r="IY37">
        <v>1.5478499999999999</v>
      </c>
      <c r="IZ37">
        <v>2.35229</v>
      </c>
      <c r="JA37">
        <v>35.2209</v>
      </c>
      <c r="JB37">
        <v>14.2896</v>
      </c>
      <c r="JC37">
        <v>18</v>
      </c>
      <c r="JD37">
        <v>632.82500000000005</v>
      </c>
      <c r="JE37">
        <v>411.38299999999998</v>
      </c>
      <c r="JF37">
        <v>24.926300000000001</v>
      </c>
      <c r="JG37">
        <v>25.4087</v>
      </c>
      <c r="JH37">
        <v>30</v>
      </c>
      <c r="JI37">
        <v>25.4145</v>
      </c>
      <c r="JJ37">
        <v>25.364699999999999</v>
      </c>
      <c r="JK37">
        <v>21.667300000000001</v>
      </c>
      <c r="JL37">
        <v>33.1021</v>
      </c>
      <c r="JM37">
        <v>58.607999999999997</v>
      </c>
      <c r="JN37">
        <v>24.872399999999999</v>
      </c>
      <c r="JO37">
        <v>412.21899999999999</v>
      </c>
      <c r="JP37">
        <v>16.613900000000001</v>
      </c>
      <c r="JQ37">
        <v>95.7834</v>
      </c>
      <c r="JR37">
        <v>101.53400000000001</v>
      </c>
    </row>
    <row r="38" spans="1:278" x14ac:dyDescent="0.2">
      <c r="A38">
        <v>22</v>
      </c>
      <c r="B38">
        <v>1686775178</v>
      </c>
      <c r="C38">
        <v>3778</v>
      </c>
      <c r="D38" t="s">
        <v>526</v>
      </c>
      <c r="E38" t="s">
        <v>527</v>
      </c>
      <c r="F38">
        <v>15</v>
      </c>
      <c r="I38" t="s">
        <v>489</v>
      </c>
      <c r="J38" t="s">
        <v>490</v>
      </c>
      <c r="M38" t="s">
        <v>491</v>
      </c>
      <c r="N38" t="s">
        <v>492</v>
      </c>
      <c r="O38">
        <v>1686775170</v>
      </c>
      <c r="P38">
        <f t="shared" si="0"/>
        <v>2.2405423205394425E-3</v>
      </c>
      <c r="Q38">
        <f t="shared" si="1"/>
        <v>2.2405423205394426</v>
      </c>
      <c r="R38">
        <f t="shared" si="2"/>
        <v>-1.2262586012007823</v>
      </c>
      <c r="S38">
        <f t="shared" si="3"/>
        <v>410.23941935483867</v>
      </c>
      <c r="T38">
        <f t="shared" si="4"/>
        <v>413.02447584446219</v>
      </c>
      <c r="U38">
        <f t="shared" si="5"/>
        <v>41.965112119459384</v>
      </c>
      <c r="V38">
        <f t="shared" si="6"/>
        <v>41.68213807147562</v>
      </c>
      <c r="W38">
        <f t="shared" si="7"/>
        <v>0.17967238434946006</v>
      </c>
      <c r="X38">
        <f t="shared" si="8"/>
        <v>2.9561862256140619</v>
      </c>
      <c r="Y38">
        <f t="shared" si="9"/>
        <v>0.17381869424051155</v>
      </c>
      <c r="Z38">
        <f t="shared" si="10"/>
        <v>0.10914672763380215</v>
      </c>
      <c r="AA38">
        <f t="shared" si="11"/>
        <v>3.9888988359855588E-3</v>
      </c>
      <c r="AB38">
        <f t="shared" si="12"/>
        <v>25.073662103113087</v>
      </c>
      <c r="AC38">
        <f t="shared" si="13"/>
        <v>24.944929032258059</v>
      </c>
      <c r="AD38">
        <f t="shared" si="14"/>
        <v>3.1692527794595486</v>
      </c>
      <c r="AE38">
        <f t="shared" si="15"/>
        <v>57.245360716032437</v>
      </c>
      <c r="AF38">
        <f t="shared" si="16"/>
        <v>1.8921817269387038</v>
      </c>
      <c r="AG38">
        <f t="shared" si="17"/>
        <v>3.3053887743409214</v>
      </c>
      <c r="AH38">
        <f t="shared" si="18"/>
        <v>1.2770710525208449</v>
      </c>
      <c r="AI38">
        <f t="shared" si="19"/>
        <v>-98.807916335789415</v>
      </c>
      <c r="AJ38">
        <f t="shared" si="20"/>
        <v>112.68249673321019</v>
      </c>
      <c r="AK38">
        <f t="shared" si="21"/>
        <v>8.087037536128129</v>
      </c>
      <c r="AL38">
        <f t="shared" si="22"/>
        <v>21.965606832384893</v>
      </c>
      <c r="AM38">
        <v>0</v>
      </c>
      <c r="AN38">
        <v>0</v>
      </c>
      <c r="AO38">
        <f t="shared" si="23"/>
        <v>1</v>
      </c>
      <c r="AP38">
        <f t="shared" si="24"/>
        <v>0</v>
      </c>
      <c r="AQ38">
        <f t="shared" si="25"/>
        <v>53926.101471283255</v>
      </c>
      <c r="AR38" t="s">
        <v>528</v>
      </c>
      <c r="AS38">
        <v>12490</v>
      </c>
      <c r="AT38">
        <v>621.43999999999994</v>
      </c>
      <c r="AU38">
        <v>2858.75</v>
      </c>
      <c r="AV38">
        <f t="shared" si="26"/>
        <v>0.7826182772190643</v>
      </c>
      <c r="AW38">
        <v>-1.226258601200839</v>
      </c>
      <c r="AX38" t="s">
        <v>412</v>
      </c>
      <c r="AY38" t="s">
        <v>412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2.0994204399923999E-2</v>
      </c>
      <c r="BE38">
        <f t="shared" si="29"/>
        <v>-1.2262586012007823</v>
      </c>
      <c r="BF38" t="e">
        <f t="shared" si="30"/>
        <v>#DIV/0!</v>
      </c>
      <c r="BG38">
        <f t="shared" si="31"/>
        <v>2.6970002376507279E-12</v>
      </c>
      <c r="BH38" t="e">
        <f t="shared" si="32"/>
        <v>#DIV/0!</v>
      </c>
      <c r="BI38" t="e">
        <f t="shared" si="33"/>
        <v>#DIV/0!</v>
      </c>
      <c r="BJ38" t="s">
        <v>412</v>
      </c>
      <c r="BK38">
        <v>0</v>
      </c>
      <c r="BL38" t="e">
        <f t="shared" si="34"/>
        <v>#DIV/0!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>
        <f t="shared" si="38"/>
        <v>0</v>
      </c>
      <c r="BQ38">
        <f t="shared" si="39"/>
        <v>1.2777621339912664</v>
      </c>
      <c r="BR38" t="e">
        <f t="shared" si="40"/>
        <v>#DIV/0!</v>
      </c>
      <c r="BS38" t="e">
        <f t="shared" si="41"/>
        <v>#DIV/0!</v>
      </c>
      <c r="BT38">
        <v>1106</v>
      </c>
      <c r="BU38">
        <v>300</v>
      </c>
      <c r="BV38">
        <v>300</v>
      </c>
      <c r="BW38">
        <v>300</v>
      </c>
      <c r="BX38">
        <v>12490</v>
      </c>
      <c r="BY38">
        <v>2723.3</v>
      </c>
      <c r="BZ38">
        <v>-1.0337300000000001E-2</v>
      </c>
      <c r="CA38">
        <v>-15.39</v>
      </c>
      <c r="CB38" t="s">
        <v>412</v>
      </c>
      <c r="CC38" t="s">
        <v>412</v>
      </c>
      <c r="CD38" t="s">
        <v>412</v>
      </c>
      <c r="CE38" t="s">
        <v>412</v>
      </c>
      <c r="CF38" t="s">
        <v>412</v>
      </c>
      <c r="CG38" t="s">
        <v>412</v>
      </c>
      <c r="CH38" t="s">
        <v>412</v>
      </c>
      <c r="CI38" t="s">
        <v>412</v>
      </c>
      <c r="CJ38" t="s">
        <v>412</v>
      </c>
      <c r="CK38" t="s">
        <v>412</v>
      </c>
      <c r="CL38">
        <f t="shared" si="42"/>
        <v>4.9993099999999999E-2</v>
      </c>
      <c r="CM38">
        <f t="shared" si="43"/>
        <v>2.0994204399923999E-2</v>
      </c>
      <c r="CN38">
        <f t="shared" si="44"/>
        <v>0.41994203999999996</v>
      </c>
      <c r="CO38">
        <f t="shared" si="45"/>
        <v>7.9788987599999986E-2</v>
      </c>
      <c r="CP38">
        <v>6</v>
      </c>
      <c r="CQ38">
        <v>0.5</v>
      </c>
      <c r="CR38" t="s">
        <v>413</v>
      </c>
      <c r="CS38">
        <v>2</v>
      </c>
      <c r="CT38">
        <v>1686775170</v>
      </c>
      <c r="CU38">
        <v>410.23941935483867</v>
      </c>
      <c r="CV38">
        <v>409.93245161290321</v>
      </c>
      <c r="CW38">
        <v>18.623025806451611</v>
      </c>
      <c r="CX38">
        <v>16.42515483870968</v>
      </c>
      <c r="CY38">
        <v>409.62241935483871</v>
      </c>
      <c r="CZ38">
        <v>18.53334838709678</v>
      </c>
      <c r="DA38">
        <v>600.25816129032262</v>
      </c>
      <c r="DB38">
        <v>101.5044193548387</v>
      </c>
      <c r="DC38">
        <v>0.1000001741935484</v>
      </c>
      <c r="DD38">
        <v>25.651961290322578</v>
      </c>
      <c r="DE38">
        <v>24.944929032258059</v>
      </c>
      <c r="DF38">
        <v>999.90000000000032</v>
      </c>
      <c r="DG38">
        <v>0</v>
      </c>
      <c r="DH38">
        <v>0</v>
      </c>
      <c r="DI38">
        <v>10002.16032258065</v>
      </c>
      <c r="DJ38">
        <v>0</v>
      </c>
      <c r="DK38">
        <v>643.80874193548402</v>
      </c>
      <c r="DL38">
        <v>0.32165422580645159</v>
      </c>
      <c r="DM38">
        <v>418.03922580645161</v>
      </c>
      <c r="DN38">
        <v>416.77812903225811</v>
      </c>
      <c r="DO38">
        <v>2.197869677419356</v>
      </c>
      <c r="DP38">
        <v>409.93245161290321</v>
      </c>
      <c r="DQ38">
        <v>16.42515483870968</v>
      </c>
      <c r="DR38">
        <v>1.8903183870967739</v>
      </c>
      <c r="DS38">
        <v>1.6672251612903231</v>
      </c>
      <c r="DT38">
        <v>16.554345161290321</v>
      </c>
      <c r="DU38">
        <v>14.59456774193548</v>
      </c>
      <c r="DV38">
        <v>4.9993099999999999E-2</v>
      </c>
      <c r="DW38">
        <v>0</v>
      </c>
      <c r="DX38">
        <v>0</v>
      </c>
      <c r="DY38">
        <v>0</v>
      </c>
      <c r="DZ38">
        <v>621.75967741935472</v>
      </c>
      <c r="EA38">
        <v>4.9993099999999999E-2</v>
      </c>
      <c r="EB38">
        <v>2772.4667741935491</v>
      </c>
      <c r="EC38">
        <v>2.4867741935483871</v>
      </c>
      <c r="ED38">
        <v>36.297999999999988</v>
      </c>
      <c r="EE38">
        <v>41.12867741935483</v>
      </c>
      <c r="EF38">
        <v>38.435129032258068</v>
      </c>
      <c r="EG38">
        <v>41.909032258064506</v>
      </c>
      <c r="EH38">
        <v>38.919258064516121</v>
      </c>
      <c r="EI38">
        <v>0</v>
      </c>
      <c r="EJ38">
        <v>0</v>
      </c>
      <c r="EK38">
        <v>0</v>
      </c>
      <c r="EL38">
        <v>95.600000143051147</v>
      </c>
      <c r="EM38">
        <v>0</v>
      </c>
      <c r="EN38">
        <v>621.43999999999994</v>
      </c>
      <c r="EO38">
        <v>-28.131965838538989</v>
      </c>
      <c r="EP38">
        <v>-1.346666496237475</v>
      </c>
      <c r="EQ38">
        <v>2773.0334615384618</v>
      </c>
      <c r="ER38">
        <v>15</v>
      </c>
      <c r="ES38">
        <v>1686775193</v>
      </c>
      <c r="ET38" t="s">
        <v>529</v>
      </c>
      <c r="EU38">
        <v>1686775193</v>
      </c>
      <c r="EV38">
        <v>1686771922</v>
      </c>
      <c r="EW38">
        <v>22</v>
      </c>
      <c r="EX38">
        <v>-1.4999999999999999E-2</v>
      </c>
      <c r="EY38">
        <v>8.0000000000000002E-3</v>
      </c>
      <c r="EZ38">
        <v>0.61699999999999999</v>
      </c>
      <c r="FA38">
        <v>0.09</v>
      </c>
      <c r="FB38">
        <v>410</v>
      </c>
      <c r="FC38">
        <v>15</v>
      </c>
      <c r="FD38">
        <v>0.48</v>
      </c>
      <c r="FE38">
        <v>0.02</v>
      </c>
      <c r="FF38">
        <v>0.25727432243902443</v>
      </c>
      <c r="FG38">
        <v>1.4007287569337981</v>
      </c>
      <c r="FH38">
        <v>0.14401106384892329</v>
      </c>
      <c r="FI38">
        <v>1</v>
      </c>
      <c r="FJ38">
        <v>410.25406451612901</v>
      </c>
      <c r="FK38">
        <v>-0.31461290322602992</v>
      </c>
      <c r="FL38">
        <v>3.7033494415688879E-2</v>
      </c>
      <c r="FM38">
        <v>1</v>
      </c>
      <c r="FN38">
        <v>2.2045663414634151</v>
      </c>
      <c r="FO38">
        <v>-8.3158536585366316E-2</v>
      </c>
      <c r="FP38">
        <v>1.4978347096294101E-2</v>
      </c>
      <c r="FQ38">
        <v>1</v>
      </c>
      <c r="FR38">
        <v>18.623025806451611</v>
      </c>
      <c r="FS38">
        <v>-0.42009193548388019</v>
      </c>
      <c r="FT38">
        <v>3.13892108826185E-2</v>
      </c>
      <c r="FU38">
        <v>1</v>
      </c>
      <c r="FV38">
        <v>4</v>
      </c>
      <c r="FW38">
        <v>4</v>
      </c>
      <c r="FX38" t="s">
        <v>415</v>
      </c>
      <c r="FY38">
        <v>3.1803599999999999</v>
      </c>
      <c r="FZ38">
        <v>2.79711</v>
      </c>
      <c r="GA38">
        <v>0.10387299999999999</v>
      </c>
      <c r="GB38">
        <v>0.104412</v>
      </c>
      <c r="GC38">
        <v>0.101538</v>
      </c>
      <c r="GD38">
        <v>9.3365400000000001E-2</v>
      </c>
      <c r="GE38">
        <v>28199.5</v>
      </c>
      <c r="GF38">
        <v>22371</v>
      </c>
      <c r="GG38">
        <v>29400.3</v>
      </c>
      <c r="GH38">
        <v>24461.9</v>
      </c>
      <c r="GI38">
        <v>33588.5</v>
      </c>
      <c r="GJ38">
        <v>32367.1</v>
      </c>
      <c r="GK38">
        <v>40546.6</v>
      </c>
      <c r="GL38">
        <v>39909</v>
      </c>
      <c r="GM38">
        <v>2.20085</v>
      </c>
      <c r="GN38">
        <v>1.8746</v>
      </c>
      <c r="GO38">
        <v>7.7299800000000002E-2</v>
      </c>
      <c r="GP38">
        <v>0</v>
      </c>
      <c r="GQ38">
        <v>23.6935</v>
      </c>
      <c r="GR38">
        <v>999.9</v>
      </c>
      <c r="GS38">
        <v>44.1</v>
      </c>
      <c r="GT38">
        <v>33.700000000000003</v>
      </c>
      <c r="GU38">
        <v>22.827300000000001</v>
      </c>
      <c r="GV38">
        <v>62.489199999999997</v>
      </c>
      <c r="GW38">
        <v>31.863</v>
      </c>
      <c r="GX38">
        <v>1</v>
      </c>
      <c r="GY38">
        <v>-0.15296000000000001</v>
      </c>
      <c r="GZ38">
        <v>-0.74118700000000004</v>
      </c>
      <c r="HA38">
        <v>20.279</v>
      </c>
      <c r="HB38">
        <v>5.2274700000000003</v>
      </c>
      <c r="HC38">
        <v>11.9039</v>
      </c>
      <c r="HD38">
        <v>4.9641000000000002</v>
      </c>
      <c r="HE38">
        <v>3.2919200000000002</v>
      </c>
      <c r="HF38">
        <v>9999</v>
      </c>
      <c r="HG38">
        <v>9999</v>
      </c>
      <c r="HH38">
        <v>9999</v>
      </c>
      <c r="HI38">
        <v>999.9</v>
      </c>
      <c r="HJ38">
        <v>4.9702700000000002</v>
      </c>
      <c r="HK38">
        <v>1.8750800000000001</v>
      </c>
      <c r="HL38">
        <v>1.87388</v>
      </c>
      <c r="HM38">
        <v>1.8730199999999999</v>
      </c>
      <c r="HN38">
        <v>1.8745400000000001</v>
      </c>
      <c r="HO38">
        <v>1.86951</v>
      </c>
      <c r="HP38">
        <v>1.87365</v>
      </c>
      <c r="HQ38">
        <v>1.8787199999999999</v>
      </c>
      <c r="HR38">
        <v>0</v>
      </c>
      <c r="HS38">
        <v>0</v>
      </c>
      <c r="HT38">
        <v>0</v>
      </c>
      <c r="HU38">
        <v>0</v>
      </c>
      <c r="HV38" t="s">
        <v>416</v>
      </c>
      <c r="HW38" t="s">
        <v>417</v>
      </c>
      <c r="HX38" t="s">
        <v>418</v>
      </c>
      <c r="HY38" t="s">
        <v>418</v>
      </c>
      <c r="HZ38" t="s">
        <v>418</v>
      </c>
      <c r="IA38" t="s">
        <v>418</v>
      </c>
      <c r="IB38">
        <v>0</v>
      </c>
      <c r="IC38">
        <v>100</v>
      </c>
      <c r="ID38">
        <v>100</v>
      </c>
      <c r="IE38">
        <v>0.61699999999999999</v>
      </c>
      <c r="IF38">
        <v>8.9700000000000002E-2</v>
      </c>
      <c r="IG38">
        <v>0.63169999999990978</v>
      </c>
      <c r="IH38">
        <v>0</v>
      </c>
      <c r="II38">
        <v>0</v>
      </c>
      <c r="IJ38">
        <v>0</v>
      </c>
      <c r="IK38">
        <v>8.966999999999814E-2</v>
      </c>
      <c r="IL38">
        <v>0</v>
      </c>
      <c r="IM38">
        <v>0</v>
      </c>
      <c r="IN38">
        <v>0</v>
      </c>
      <c r="IO38">
        <v>-1</v>
      </c>
      <c r="IP38">
        <v>-1</v>
      </c>
      <c r="IQ38">
        <v>-1</v>
      </c>
      <c r="IR38">
        <v>-1</v>
      </c>
      <c r="IS38">
        <v>1</v>
      </c>
      <c r="IT38">
        <v>54.3</v>
      </c>
      <c r="IU38">
        <v>1.07544</v>
      </c>
      <c r="IV38">
        <v>2.4352999999999998</v>
      </c>
      <c r="IW38">
        <v>1.42578</v>
      </c>
      <c r="IX38">
        <v>2.2644000000000002</v>
      </c>
      <c r="IY38">
        <v>1.5478499999999999</v>
      </c>
      <c r="IZ38">
        <v>2.4511699999999998</v>
      </c>
      <c r="JA38">
        <v>35.174700000000001</v>
      </c>
      <c r="JB38">
        <v>14.2721</v>
      </c>
      <c r="JC38">
        <v>18</v>
      </c>
      <c r="JD38">
        <v>632.50800000000004</v>
      </c>
      <c r="JE38">
        <v>411.07100000000003</v>
      </c>
      <c r="JF38">
        <v>25.294499999999999</v>
      </c>
      <c r="JG38">
        <v>25.3811</v>
      </c>
      <c r="JH38">
        <v>29.9999</v>
      </c>
      <c r="JI38">
        <v>25.366</v>
      </c>
      <c r="JJ38">
        <v>25.313400000000001</v>
      </c>
      <c r="JK38">
        <v>21.554200000000002</v>
      </c>
      <c r="JL38">
        <v>34.7209</v>
      </c>
      <c r="JM38">
        <v>60.339700000000001</v>
      </c>
      <c r="JN38">
        <v>25.297899999999998</v>
      </c>
      <c r="JO38">
        <v>409.73</v>
      </c>
      <c r="JP38">
        <v>16.317399999999999</v>
      </c>
      <c r="JQ38">
        <v>95.782799999999995</v>
      </c>
      <c r="JR38">
        <v>101.53700000000001</v>
      </c>
    </row>
    <row r="39" spans="1:278" x14ac:dyDescent="0.2">
      <c r="A39">
        <v>23</v>
      </c>
      <c r="B39">
        <v>1686775447</v>
      </c>
      <c r="C39">
        <v>4047</v>
      </c>
      <c r="D39" t="s">
        <v>530</v>
      </c>
      <c r="E39" t="s">
        <v>531</v>
      </c>
      <c r="F39">
        <v>15</v>
      </c>
      <c r="I39" t="s">
        <v>489</v>
      </c>
      <c r="J39" t="s">
        <v>490</v>
      </c>
      <c r="M39" t="s">
        <v>491</v>
      </c>
      <c r="N39" t="s">
        <v>492</v>
      </c>
      <c r="O39">
        <v>1686775439.25</v>
      </c>
      <c r="P39">
        <f t="shared" si="0"/>
        <v>2.5074912188696322E-3</v>
      </c>
      <c r="Q39">
        <f t="shared" si="1"/>
        <v>2.5074912188696321</v>
      </c>
      <c r="R39">
        <f t="shared" si="2"/>
        <v>18.169800966587946</v>
      </c>
      <c r="S39">
        <f t="shared" si="3"/>
        <v>409.78283333333337</v>
      </c>
      <c r="T39">
        <f t="shared" si="4"/>
        <v>250.50069493950068</v>
      </c>
      <c r="U39">
        <f t="shared" si="5"/>
        <v>25.45123883435981</v>
      </c>
      <c r="V39">
        <f t="shared" si="6"/>
        <v>41.634538235138194</v>
      </c>
      <c r="W39">
        <f t="shared" si="7"/>
        <v>0.19686509902799981</v>
      </c>
      <c r="X39">
        <f t="shared" si="8"/>
        <v>2.9550724999208353</v>
      </c>
      <c r="Y39">
        <f t="shared" si="9"/>
        <v>0.18985849753397838</v>
      </c>
      <c r="Z39">
        <f t="shared" si="10"/>
        <v>0.1192703006922823</v>
      </c>
      <c r="AA39">
        <f t="shared" si="11"/>
        <v>241.73555267516966</v>
      </c>
      <c r="AB39">
        <f t="shared" si="12"/>
        <v>25.881143311103489</v>
      </c>
      <c r="AC39">
        <f t="shared" si="13"/>
        <v>25.042826666666659</v>
      </c>
      <c r="AD39">
        <f t="shared" si="14"/>
        <v>3.1878052822655643</v>
      </c>
      <c r="AE39">
        <f t="shared" si="15"/>
        <v>58.710136131424719</v>
      </c>
      <c r="AF39">
        <f t="shared" si="16"/>
        <v>1.879400284495401</v>
      </c>
      <c r="AG39">
        <f t="shared" si="17"/>
        <v>3.2011512974323497</v>
      </c>
      <c r="AH39">
        <f t="shared" si="18"/>
        <v>1.3084049977701633</v>
      </c>
      <c r="AI39">
        <f t="shared" si="19"/>
        <v>-110.58036275215078</v>
      </c>
      <c r="AJ39">
        <f t="shared" si="20"/>
        <v>11.170557421108775</v>
      </c>
      <c r="AK39">
        <f t="shared" si="21"/>
        <v>0.80021591942615622</v>
      </c>
      <c r="AL39">
        <f t="shared" si="22"/>
        <v>143.12596326355381</v>
      </c>
      <c r="AM39">
        <v>0</v>
      </c>
      <c r="AN39">
        <v>0</v>
      </c>
      <c r="AO39">
        <f t="shared" si="23"/>
        <v>1</v>
      </c>
      <c r="AP39">
        <f t="shared" si="24"/>
        <v>0</v>
      </c>
      <c r="AQ39">
        <f t="shared" si="25"/>
        <v>53990.803354224619</v>
      </c>
      <c r="AR39" t="s">
        <v>528</v>
      </c>
      <c r="AS39">
        <v>12490</v>
      </c>
      <c r="AT39">
        <v>621.43999999999994</v>
      </c>
      <c r="AU39">
        <v>2858.75</v>
      </c>
      <c r="AV39">
        <f t="shared" si="26"/>
        <v>0.7826182772190643</v>
      </c>
      <c r="AW39">
        <v>-1.226258601200839</v>
      </c>
      <c r="AX39" t="s">
        <v>532</v>
      </c>
      <c r="AY39">
        <v>12494.3</v>
      </c>
      <c r="AZ39">
        <v>762.77615384615376</v>
      </c>
      <c r="BA39">
        <v>1026.06</v>
      </c>
      <c r="BB39">
        <f t="shared" si="27"/>
        <v>0.25659693015403207</v>
      </c>
      <c r="BC39">
        <v>0.5</v>
      </c>
      <c r="BD39">
        <f t="shared" si="28"/>
        <v>1261.2018005570828</v>
      </c>
      <c r="BE39">
        <f t="shared" si="29"/>
        <v>18.169800966587946</v>
      </c>
      <c r="BF39">
        <f t="shared" si="30"/>
        <v>161.81025516384264</v>
      </c>
      <c r="BG39">
        <f t="shared" si="31"/>
        <v>1.5379029398167203E-2</v>
      </c>
      <c r="BH39">
        <f t="shared" si="32"/>
        <v>1.7861431105393448</v>
      </c>
      <c r="BI39">
        <f t="shared" si="33"/>
        <v>447.6346975622148</v>
      </c>
      <c r="BJ39" t="s">
        <v>533</v>
      </c>
      <c r="BK39">
        <v>523.95000000000005</v>
      </c>
      <c r="BL39">
        <f t="shared" si="34"/>
        <v>523.95000000000005</v>
      </c>
      <c r="BM39">
        <f t="shared" si="35"/>
        <v>0.48935734752353655</v>
      </c>
      <c r="BN39">
        <f t="shared" si="36"/>
        <v>0.52435491456821459</v>
      </c>
      <c r="BO39">
        <f t="shared" si="37"/>
        <v>0.78494517731711488</v>
      </c>
      <c r="BP39">
        <f t="shared" si="38"/>
        <v>0.65069409854640448</v>
      </c>
      <c r="BQ39">
        <f t="shared" si="39"/>
        <v>0.81914888862070978</v>
      </c>
      <c r="BR39">
        <f t="shared" si="40"/>
        <v>0.36017874458019333</v>
      </c>
      <c r="BS39">
        <f t="shared" si="41"/>
        <v>0.63982125541980661</v>
      </c>
      <c r="BT39">
        <v>1107</v>
      </c>
      <c r="BU39">
        <v>300</v>
      </c>
      <c r="BV39">
        <v>300</v>
      </c>
      <c r="BW39">
        <v>300</v>
      </c>
      <c r="BX39">
        <v>12494.3</v>
      </c>
      <c r="BY39">
        <v>984.07</v>
      </c>
      <c r="BZ39">
        <v>-9.0537699999999992E-3</v>
      </c>
      <c r="CA39">
        <v>-0.66</v>
      </c>
      <c r="CB39" t="s">
        <v>412</v>
      </c>
      <c r="CC39" t="s">
        <v>412</v>
      </c>
      <c r="CD39" t="s">
        <v>412</v>
      </c>
      <c r="CE39" t="s">
        <v>412</v>
      </c>
      <c r="CF39" t="s">
        <v>412</v>
      </c>
      <c r="CG39" t="s">
        <v>412</v>
      </c>
      <c r="CH39" t="s">
        <v>412</v>
      </c>
      <c r="CI39" t="s">
        <v>412</v>
      </c>
      <c r="CJ39" t="s">
        <v>412</v>
      </c>
      <c r="CK39" t="s">
        <v>412</v>
      </c>
      <c r="CL39">
        <f t="shared" si="42"/>
        <v>1499.989</v>
      </c>
      <c r="CM39">
        <f t="shared" si="43"/>
        <v>1261.2018005570828</v>
      </c>
      <c r="CN39">
        <f t="shared" si="44"/>
        <v>0.84080736629207464</v>
      </c>
      <c r="CO39">
        <f t="shared" si="45"/>
        <v>0.16115821694370402</v>
      </c>
      <c r="CP39">
        <v>6</v>
      </c>
      <c r="CQ39">
        <v>0.5</v>
      </c>
      <c r="CR39" t="s">
        <v>413</v>
      </c>
      <c r="CS39">
        <v>2</v>
      </c>
      <c r="CT39">
        <v>1686775439.25</v>
      </c>
      <c r="CU39">
        <v>409.78283333333337</v>
      </c>
      <c r="CV39">
        <v>428.97216666666668</v>
      </c>
      <c r="CW39">
        <v>18.497766666666671</v>
      </c>
      <c r="CX39">
        <v>16.03768333333333</v>
      </c>
      <c r="CY39">
        <v>409.20086666666668</v>
      </c>
      <c r="CZ39">
        <v>18.355509999999999</v>
      </c>
      <c r="DA39">
        <v>600.24996666666664</v>
      </c>
      <c r="DB39">
        <v>101.5014</v>
      </c>
      <c r="DC39">
        <v>0.10006996999999999</v>
      </c>
      <c r="DD39">
        <v>25.112943333333341</v>
      </c>
      <c r="DE39">
        <v>25.042826666666659</v>
      </c>
      <c r="DF39">
        <v>999.9000000000002</v>
      </c>
      <c r="DG39">
        <v>0</v>
      </c>
      <c r="DH39">
        <v>0</v>
      </c>
      <c r="DI39">
        <v>9996.1386666666676</v>
      </c>
      <c r="DJ39">
        <v>0</v>
      </c>
      <c r="DK39">
        <v>983.39423333333332</v>
      </c>
      <c r="DL39">
        <v>-19.18935333333334</v>
      </c>
      <c r="DM39">
        <v>417.50583333333338</v>
      </c>
      <c r="DN39">
        <v>435.96409999999997</v>
      </c>
      <c r="DO39">
        <v>2.4600856666666662</v>
      </c>
      <c r="DP39">
        <v>428.97216666666668</v>
      </c>
      <c r="DQ39">
        <v>16.03768333333333</v>
      </c>
      <c r="DR39">
        <v>1.877549333333334</v>
      </c>
      <c r="DS39">
        <v>1.627847333333333</v>
      </c>
      <c r="DT39">
        <v>16.44779333333333</v>
      </c>
      <c r="DU39">
        <v>14.22494666666667</v>
      </c>
      <c r="DV39">
        <v>1499.989</v>
      </c>
      <c r="DW39">
        <v>0.97299866666666679</v>
      </c>
      <c r="DX39">
        <v>2.7001223333333321E-2</v>
      </c>
      <c r="DY39">
        <v>0</v>
      </c>
      <c r="DZ39">
        <v>762.79930000000002</v>
      </c>
      <c r="EA39">
        <v>4.9993100000000004</v>
      </c>
      <c r="EB39">
        <v>14777.623333333329</v>
      </c>
      <c r="EC39">
        <v>13259.13</v>
      </c>
      <c r="ED39">
        <v>38.24346666666667</v>
      </c>
      <c r="EE39">
        <v>40.783066666666663</v>
      </c>
      <c r="EF39">
        <v>38.787266666666667</v>
      </c>
      <c r="EG39">
        <v>41.343499999999977</v>
      </c>
      <c r="EH39">
        <v>40.020533333333333</v>
      </c>
      <c r="EI39">
        <v>1454.6210000000001</v>
      </c>
      <c r="EJ39">
        <v>40.368000000000023</v>
      </c>
      <c r="EK39">
        <v>0</v>
      </c>
      <c r="EL39">
        <v>268.29999995231628</v>
      </c>
      <c r="EM39">
        <v>0</v>
      </c>
      <c r="EN39">
        <v>762.77615384615376</v>
      </c>
      <c r="EO39">
        <v>-2.6709743458062669</v>
      </c>
      <c r="EP39">
        <v>508.23247783012528</v>
      </c>
      <c r="EQ39">
        <v>14779.276923076921</v>
      </c>
      <c r="ER39">
        <v>15</v>
      </c>
      <c r="ES39">
        <v>1686775406</v>
      </c>
      <c r="ET39" t="s">
        <v>534</v>
      </c>
      <c r="EU39">
        <v>1686775404.5</v>
      </c>
      <c r="EV39">
        <v>1686775406</v>
      </c>
      <c r="EW39">
        <v>23</v>
      </c>
      <c r="EX39">
        <v>-3.5000000000000003E-2</v>
      </c>
      <c r="EY39">
        <v>5.2999999999999999E-2</v>
      </c>
      <c r="EZ39">
        <v>0.58199999999999996</v>
      </c>
      <c r="FA39">
        <v>0.14199999999999999</v>
      </c>
      <c r="FB39">
        <v>429</v>
      </c>
      <c r="FC39">
        <v>16</v>
      </c>
      <c r="FD39">
        <v>7.0000000000000007E-2</v>
      </c>
      <c r="FE39">
        <v>0.04</v>
      </c>
      <c r="FF39">
        <v>-19.2748575</v>
      </c>
      <c r="FG39">
        <v>0.48943452157602718</v>
      </c>
      <c r="FH39">
        <v>0.29920644368687999</v>
      </c>
      <c r="FI39">
        <v>1</v>
      </c>
      <c r="FJ39">
        <v>409.7951333333333</v>
      </c>
      <c r="FK39">
        <v>-1.871893214683346</v>
      </c>
      <c r="FL39">
        <v>0.1424314415975442</v>
      </c>
      <c r="FM39">
        <v>1</v>
      </c>
      <c r="FN39">
        <v>2.47061025</v>
      </c>
      <c r="FO39">
        <v>-0.1443520075046871</v>
      </c>
      <c r="FP39">
        <v>2.009633753790727E-2</v>
      </c>
      <c r="FQ39">
        <v>1</v>
      </c>
      <c r="FR39">
        <v>18.500889999999998</v>
      </c>
      <c r="FS39">
        <v>-0.3806175750835058</v>
      </c>
      <c r="FT39">
        <v>2.7523339792498609E-2</v>
      </c>
      <c r="FU39">
        <v>1</v>
      </c>
      <c r="FV39">
        <v>4</v>
      </c>
      <c r="FW39">
        <v>4</v>
      </c>
      <c r="FX39" t="s">
        <v>415</v>
      </c>
      <c r="FY39">
        <v>3.1807099999999999</v>
      </c>
      <c r="FZ39">
        <v>2.7969599999999999</v>
      </c>
      <c r="GA39">
        <v>0.103826</v>
      </c>
      <c r="GB39">
        <v>0.108191</v>
      </c>
      <c r="GC39">
        <v>0.100924</v>
      </c>
      <c r="GD39">
        <v>9.1918299999999994E-2</v>
      </c>
      <c r="GE39">
        <v>28206.400000000001</v>
      </c>
      <c r="GF39">
        <v>22280</v>
      </c>
      <c r="GG39">
        <v>29405.5</v>
      </c>
      <c r="GH39">
        <v>24465</v>
      </c>
      <c r="GI39">
        <v>33617.9</v>
      </c>
      <c r="GJ39">
        <v>32423.8</v>
      </c>
      <c r="GK39">
        <v>40553.9</v>
      </c>
      <c r="GL39">
        <v>39914</v>
      </c>
      <c r="GM39">
        <v>2.2024300000000001</v>
      </c>
      <c r="GN39">
        <v>1.87558</v>
      </c>
      <c r="GO39">
        <v>0.100937</v>
      </c>
      <c r="GP39">
        <v>0</v>
      </c>
      <c r="GQ39">
        <v>23.383099999999999</v>
      </c>
      <c r="GR39">
        <v>999.9</v>
      </c>
      <c r="GS39">
        <v>44.4</v>
      </c>
      <c r="GT39">
        <v>33.5</v>
      </c>
      <c r="GU39">
        <v>22.727900000000002</v>
      </c>
      <c r="GV39">
        <v>62.589199999999998</v>
      </c>
      <c r="GW39">
        <v>31.6386</v>
      </c>
      <c r="GX39">
        <v>1</v>
      </c>
      <c r="GY39">
        <v>-0.159217</v>
      </c>
      <c r="GZ39">
        <v>1.2641899999999999</v>
      </c>
      <c r="HA39">
        <v>20.2639</v>
      </c>
      <c r="HB39">
        <v>5.2274700000000003</v>
      </c>
      <c r="HC39">
        <v>11.9054</v>
      </c>
      <c r="HD39">
        <v>4.9639499999999996</v>
      </c>
      <c r="HE39">
        <v>3.2919999999999998</v>
      </c>
      <c r="HF39">
        <v>9999</v>
      </c>
      <c r="HG39">
        <v>9999</v>
      </c>
      <c r="HH39">
        <v>9999</v>
      </c>
      <c r="HI39">
        <v>999.9</v>
      </c>
      <c r="HJ39">
        <v>4.9702299999999999</v>
      </c>
      <c r="HK39">
        <v>1.8750500000000001</v>
      </c>
      <c r="HL39">
        <v>1.8738900000000001</v>
      </c>
      <c r="HM39">
        <v>1.8730199999999999</v>
      </c>
      <c r="HN39">
        <v>1.87453</v>
      </c>
      <c r="HO39">
        <v>1.86951</v>
      </c>
      <c r="HP39">
        <v>1.87364</v>
      </c>
      <c r="HQ39">
        <v>1.8787199999999999</v>
      </c>
      <c r="HR39">
        <v>0</v>
      </c>
      <c r="HS39">
        <v>0</v>
      </c>
      <c r="HT39">
        <v>0</v>
      </c>
      <c r="HU39">
        <v>0</v>
      </c>
      <c r="HV39" t="s">
        <v>416</v>
      </c>
      <c r="HW39" t="s">
        <v>417</v>
      </c>
      <c r="HX39" t="s">
        <v>418</v>
      </c>
      <c r="HY39" t="s">
        <v>418</v>
      </c>
      <c r="HZ39" t="s">
        <v>418</v>
      </c>
      <c r="IA39" t="s">
        <v>418</v>
      </c>
      <c r="IB39">
        <v>0</v>
      </c>
      <c r="IC39">
        <v>100</v>
      </c>
      <c r="ID39">
        <v>100</v>
      </c>
      <c r="IE39">
        <v>0.58199999999999996</v>
      </c>
      <c r="IF39">
        <v>0.14230000000000001</v>
      </c>
      <c r="IG39">
        <v>0.58190476190475238</v>
      </c>
      <c r="IH39">
        <v>0</v>
      </c>
      <c r="II39">
        <v>0</v>
      </c>
      <c r="IJ39">
        <v>0</v>
      </c>
      <c r="IK39">
        <v>0.14227500000000151</v>
      </c>
      <c r="IL39">
        <v>0</v>
      </c>
      <c r="IM39">
        <v>0</v>
      </c>
      <c r="IN39">
        <v>0</v>
      </c>
      <c r="IO39">
        <v>-1</v>
      </c>
      <c r="IP39">
        <v>-1</v>
      </c>
      <c r="IQ39">
        <v>-1</v>
      </c>
      <c r="IR39">
        <v>-1</v>
      </c>
      <c r="IS39">
        <v>0.7</v>
      </c>
      <c r="IT39">
        <v>0.7</v>
      </c>
      <c r="IU39">
        <v>1.11572</v>
      </c>
      <c r="IV39">
        <v>2.4389599999999998</v>
      </c>
      <c r="IW39">
        <v>1.42578</v>
      </c>
      <c r="IX39">
        <v>2.2644000000000002</v>
      </c>
      <c r="IY39">
        <v>1.5478499999999999</v>
      </c>
      <c r="IZ39">
        <v>2.36816</v>
      </c>
      <c r="JA39">
        <v>35.059399999999997</v>
      </c>
      <c r="JB39">
        <v>14.097</v>
      </c>
      <c r="JC39">
        <v>18</v>
      </c>
      <c r="JD39">
        <v>632.10500000000002</v>
      </c>
      <c r="JE39">
        <v>410.524</v>
      </c>
      <c r="JF39">
        <v>22.284800000000001</v>
      </c>
      <c r="JG39">
        <v>25.281400000000001</v>
      </c>
      <c r="JH39">
        <v>29.9999</v>
      </c>
      <c r="JI39">
        <v>25.2255</v>
      </c>
      <c r="JJ39">
        <v>25.167300000000001</v>
      </c>
      <c r="JK39">
        <v>22.3626</v>
      </c>
      <c r="JL39">
        <v>33.650799999999997</v>
      </c>
      <c r="JM39">
        <v>54.688200000000002</v>
      </c>
      <c r="JN39">
        <v>22.250699999999998</v>
      </c>
      <c r="JO39">
        <v>429.274</v>
      </c>
      <c r="JP39">
        <v>16.0932</v>
      </c>
      <c r="JQ39">
        <v>95.799899999999994</v>
      </c>
      <c r="JR39">
        <v>101.55</v>
      </c>
    </row>
    <row r="40" spans="1:278" x14ac:dyDescent="0.2">
      <c r="A40">
        <v>24</v>
      </c>
      <c r="B40">
        <v>1686775538.5</v>
      </c>
      <c r="C40">
        <v>4138.5</v>
      </c>
      <c r="D40" t="s">
        <v>535</v>
      </c>
      <c r="E40" t="s">
        <v>536</v>
      </c>
      <c r="F40">
        <v>15</v>
      </c>
      <c r="I40" t="s">
        <v>489</v>
      </c>
      <c r="J40" t="s">
        <v>490</v>
      </c>
      <c r="M40" t="s">
        <v>491</v>
      </c>
      <c r="N40" t="s">
        <v>492</v>
      </c>
      <c r="O40">
        <v>1686775530.75</v>
      </c>
      <c r="P40">
        <f t="shared" si="0"/>
        <v>2.6049374849723517E-3</v>
      </c>
      <c r="Q40">
        <f t="shared" si="1"/>
        <v>2.6049374849723517</v>
      </c>
      <c r="R40">
        <f t="shared" si="2"/>
        <v>13.298238100837892</v>
      </c>
      <c r="S40">
        <f t="shared" si="3"/>
        <v>301.24663333333342</v>
      </c>
      <c r="T40">
        <f t="shared" si="4"/>
        <v>190.47107130671418</v>
      </c>
      <c r="U40">
        <f t="shared" si="5"/>
        <v>19.351825740308822</v>
      </c>
      <c r="V40">
        <f t="shared" si="6"/>
        <v>30.606602425908005</v>
      </c>
      <c r="W40">
        <f t="shared" si="7"/>
        <v>0.20804746402671956</v>
      </c>
      <c r="X40">
        <f t="shared" si="8"/>
        <v>2.9561677642230517</v>
      </c>
      <c r="Y40">
        <f t="shared" si="9"/>
        <v>0.20024203341376565</v>
      </c>
      <c r="Z40">
        <f t="shared" si="10"/>
        <v>0.12582815908358158</v>
      </c>
      <c r="AA40">
        <f t="shared" si="11"/>
        <v>241.74279993636671</v>
      </c>
      <c r="AB40">
        <f t="shared" si="12"/>
        <v>25.779996178534617</v>
      </c>
      <c r="AC40">
        <f t="shared" si="13"/>
        <v>24.903406666666669</v>
      </c>
      <c r="AD40">
        <f t="shared" si="14"/>
        <v>3.1614124510352006</v>
      </c>
      <c r="AE40">
        <f t="shared" si="15"/>
        <v>58.757763006865972</v>
      </c>
      <c r="AF40">
        <f t="shared" si="16"/>
        <v>1.8724487046880203</v>
      </c>
      <c r="AG40">
        <f t="shared" si="17"/>
        <v>3.1867256492886238</v>
      </c>
      <c r="AH40">
        <f t="shared" si="18"/>
        <v>1.2889637463471804</v>
      </c>
      <c r="AI40">
        <f t="shared" si="19"/>
        <v>-114.87774308728071</v>
      </c>
      <c r="AJ40">
        <f t="shared" si="20"/>
        <v>21.314002610295024</v>
      </c>
      <c r="AK40">
        <f t="shared" si="21"/>
        <v>1.5246353769912657</v>
      </c>
      <c r="AL40">
        <f t="shared" si="22"/>
        <v>149.70369483637231</v>
      </c>
      <c r="AM40">
        <v>0</v>
      </c>
      <c r="AN40">
        <v>0</v>
      </c>
      <c r="AO40">
        <f t="shared" si="23"/>
        <v>1</v>
      </c>
      <c r="AP40">
        <f t="shared" si="24"/>
        <v>0</v>
      </c>
      <c r="AQ40">
        <f t="shared" si="25"/>
        <v>54036.705236453759</v>
      </c>
      <c r="AR40" t="s">
        <v>528</v>
      </c>
      <c r="AS40">
        <v>12490</v>
      </c>
      <c r="AT40">
        <v>621.43999999999994</v>
      </c>
      <c r="AU40">
        <v>2858.75</v>
      </c>
      <c r="AV40">
        <f t="shared" si="26"/>
        <v>0.7826182772190643</v>
      </c>
      <c r="AW40">
        <v>-1.226258601200839</v>
      </c>
      <c r="AX40" t="s">
        <v>537</v>
      </c>
      <c r="AY40">
        <v>12495.8</v>
      </c>
      <c r="AZ40">
        <v>759.24463999999989</v>
      </c>
      <c r="BA40">
        <v>998.71500000000003</v>
      </c>
      <c r="BB40">
        <f t="shared" si="27"/>
        <v>0.23977847534081309</v>
      </c>
      <c r="BC40">
        <v>0.5</v>
      </c>
      <c r="BD40">
        <f t="shared" si="28"/>
        <v>1261.2371100188432</v>
      </c>
      <c r="BE40">
        <f t="shared" si="29"/>
        <v>13.298238100837892</v>
      </c>
      <c r="BF40">
        <f t="shared" si="30"/>
        <v>151.20875564178579</v>
      </c>
      <c r="BG40">
        <f t="shared" si="31"/>
        <v>1.1516071471938954E-2</v>
      </c>
      <c r="BH40">
        <f t="shared" si="32"/>
        <v>1.8624282202630378</v>
      </c>
      <c r="BI40">
        <f t="shared" si="33"/>
        <v>442.35080279072855</v>
      </c>
      <c r="BJ40" t="s">
        <v>538</v>
      </c>
      <c r="BK40">
        <v>532.54999999999995</v>
      </c>
      <c r="BL40">
        <f t="shared" si="34"/>
        <v>532.54999999999995</v>
      </c>
      <c r="BM40">
        <f t="shared" si="35"/>
        <v>0.46676479275869498</v>
      </c>
      <c r="BN40">
        <f t="shared" si="36"/>
        <v>0.51370300215588927</v>
      </c>
      <c r="BO40">
        <f t="shared" si="37"/>
        <v>0.79960235577336425</v>
      </c>
      <c r="BP40">
        <f t="shared" si="38"/>
        <v>0.63473688953681029</v>
      </c>
      <c r="BQ40">
        <f t="shared" si="39"/>
        <v>0.83137115553946472</v>
      </c>
      <c r="BR40">
        <f t="shared" si="40"/>
        <v>0.36032198238254121</v>
      </c>
      <c r="BS40">
        <f t="shared" si="41"/>
        <v>0.63967801761745879</v>
      </c>
      <c r="BT40">
        <v>1109</v>
      </c>
      <c r="BU40">
        <v>300</v>
      </c>
      <c r="BV40">
        <v>300</v>
      </c>
      <c r="BW40">
        <v>300</v>
      </c>
      <c r="BX40">
        <v>12495.8</v>
      </c>
      <c r="BY40">
        <v>960.14</v>
      </c>
      <c r="BZ40">
        <v>-9.0536699999999998E-3</v>
      </c>
      <c r="CA40">
        <v>-1.03</v>
      </c>
      <c r="CB40" t="s">
        <v>412</v>
      </c>
      <c r="CC40" t="s">
        <v>412</v>
      </c>
      <c r="CD40" t="s">
        <v>412</v>
      </c>
      <c r="CE40" t="s">
        <v>412</v>
      </c>
      <c r="CF40" t="s">
        <v>412</v>
      </c>
      <c r="CG40" t="s">
        <v>412</v>
      </c>
      <c r="CH40" t="s">
        <v>412</v>
      </c>
      <c r="CI40" t="s">
        <v>412</v>
      </c>
      <c r="CJ40" t="s">
        <v>412</v>
      </c>
      <c r="CK40" t="s">
        <v>412</v>
      </c>
      <c r="CL40">
        <f t="shared" si="42"/>
        <v>1500.030666666667</v>
      </c>
      <c r="CM40">
        <f t="shared" si="43"/>
        <v>1261.2371100188432</v>
      </c>
      <c r="CN40">
        <f t="shared" si="44"/>
        <v>0.84080755016931397</v>
      </c>
      <c r="CO40">
        <f t="shared" si="45"/>
        <v>0.16115857182677598</v>
      </c>
      <c r="CP40">
        <v>6</v>
      </c>
      <c r="CQ40">
        <v>0.5</v>
      </c>
      <c r="CR40" t="s">
        <v>413</v>
      </c>
      <c r="CS40">
        <v>2</v>
      </c>
      <c r="CT40">
        <v>1686775530.75</v>
      </c>
      <c r="CU40">
        <v>301.24663333333342</v>
      </c>
      <c r="CV40">
        <v>315.32486666666671</v>
      </c>
      <c r="CW40">
        <v>18.42964666666666</v>
      </c>
      <c r="CX40">
        <v>15.87357666666666</v>
      </c>
      <c r="CY40">
        <v>300.57463333333328</v>
      </c>
      <c r="CZ40">
        <v>18.287383333333331</v>
      </c>
      <c r="DA40">
        <v>600.20173333333344</v>
      </c>
      <c r="DB40">
        <v>101.49996666666669</v>
      </c>
      <c r="DC40">
        <v>9.9849029999999991E-2</v>
      </c>
      <c r="DD40">
        <v>25.037143333333329</v>
      </c>
      <c r="DE40">
        <v>24.903406666666669</v>
      </c>
      <c r="DF40">
        <v>999.9000000000002</v>
      </c>
      <c r="DG40">
        <v>0</v>
      </c>
      <c r="DH40">
        <v>0</v>
      </c>
      <c r="DI40">
        <v>10002.49433333333</v>
      </c>
      <c r="DJ40">
        <v>0</v>
      </c>
      <c r="DK40">
        <v>1206.6953333333331</v>
      </c>
      <c r="DL40">
        <v>-14.16821666666667</v>
      </c>
      <c r="DM40">
        <v>306.81113333333332</v>
      </c>
      <c r="DN40">
        <v>320.41086666666672</v>
      </c>
      <c r="DO40">
        <v>2.5560756666666671</v>
      </c>
      <c r="DP40">
        <v>315.32486666666671</v>
      </c>
      <c r="DQ40">
        <v>15.87357666666666</v>
      </c>
      <c r="DR40">
        <v>1.870608333333333</v>
      </c>
      <c r="DS40">
        <v>1.611167666666667</v>
      </c>
      <c r="DT40">
        <v>16.389636666666672</v>
      </c>
      <c r="DU40">
        <v>14.066003333333329</v>
      </c>
      <c r="DV40">
        <v>1500.030666666667</v>
      </c>
      <c r="DW40">
        <v>0.9729918333333335</v>
      </c>
      <c r="DX40">
        <v>2.7008149999999991E-2</v>
      </c>
      <c r="DY40">
        <v>0</v>
      </c>
      <c r="DZ40">
        <v>759.28710000000001</v>
      </c>
      <c r="EA40">
        <v>4.9993100000000004</v>
      </c>
      <c r="EB40">
        <v>15483.22</v>
      </c>
      <c r="EC40">
        <v>13259.486666666669</v>
      </c>
      <c r="ED40">
        <v>38.408066666666649</v>
      </c>
      <c r="EE40">
        <v>40.141466666666673</v>
      </c>
      <c r="EF40">
        <v>38.920666666666648</v>
      </c>
      <c r="EG40">
        <v>39.77473333333333</v>
      </c>
      <c r="EH40">
        <v>39.724799999999988</v>
      </c>
      <c r="EI40">
        <v>1454.653</v>
      </c>
      <c r="EJ40">
        <v>40.378333333333352</v>
      </c>
      <c r="EK40">
        <v>0</v>
      </c>
      <c r="EL40">
        <v>91</v>
      </c>
      <c r="EM40">
        <v>0</v>
      </c>
      <c r="EN40">
        <v>759.24463999999989</v>
      </c>
      <c r="EO40">
        <v>-1.091615380067624</v>
      </c>
      <c r="EP40">
        <v>1098.430773663001</v>
      </c>
      <c r="EQ40">
        <v>15480.62</v>
      </c>
      <c r="ER40">
        <v>15</v>
      </c>
      <c r="ES40">
        <v>1686775573</v>
      </c>
      <c r="ET40" t="s">
        <v>539</v>
      </c>
      <c r="EU40">
        <v>1686775573</v>
      </c>
      <c r="EV40">
        <v>1686775406</v>
      </c>
      <c r="EW40">
        <v>24</v>
      </c>
      <c r="EX40">
        <v>8.8999999999999996E-2</v>
      </c>
      <c r="EY40">
        <v>5.2999999999999999E-2</v>
      </c>
      <c r="EZ40">
        <v>0.67200000000000004</v>
      </c>
      <c r="FA40">
        <v>0.14199999999999999</v>
      </c>
      <c r="FB40">
        <v>316</v>
      </c>
      <c r="FC40">
        <v>16</v>
      </c>
      <c r="FD40">
        <v>0.11</v>
      </c>
      <c r="FE40">
        <v>0.04</v>
      </c>
      <c r="FF40">
        <v>-14.064917073170729</v>
      </c>
      <c r="FG40">
        <v>-2.103497560975613</v>
      </c>
      <c r="FH40">
        <v>0.2143817007371337</v>
      </c>
      <c r="FI40">
        <v>1</v>
      </c>
      <c r="FJ40">
        <v>301.21483870967728</v>
      </c>
      <c r="FK40">
        <v>-4.7292096774199166</v>
      </c>
      <c r="FL40">
        <v>0.35628496177278168</v>
      </c>
      <c r="FM40">
        <v>1</v>
      </c>
      <c r="FN40">
        <v>2.5542475609756101</v>
      </c>
      <c r="FO40">
        <v>-3.9651846689888463E-2</v>
      </c>
      <c r="FP40">
        <v>2.4841623192369041E-2</v>
      </c>
      <c r="FQ40">
        <v>1</v>
      </c>
      <c r="FR40">
        <v>18.431170967741931</v>
      </c>
      <c r="FS40">
        <v>-0.17529193548395081</v>
      </c>
      <c r="FT40">
        <v>1.470659701758607E-2</v>
      </c>
      <c r="FU40">
        <v>1</v>
      </c>
      <c r="FV40">
        <v>4</v>
      </c>
      <c r="FW40">
        <v>4</v>
      </c>
      <c r="FX40" t="s">
        <v>415</v>
      </c>
      <c r="FY40">
        <v>3.1803699999999999</v>
      </c>
      <c r="FZ40">
        <v>2.7967399999999998</v>
      </c>
      <c r="GA40">
        <v>8.1276100000000004E-2</v>
      </c>
      <c r="GB40">
        <v>8.5006100000000001E-2</v>
      </c>
      <c r="GC40">
        <v>0.100845</v>
      </c>
      <c r="GD40">
        <v>9.15242E-2</v>
      </c>
      <c r="GE40">
        <v>28918.2</v>
      </c>
      <c r="GF40">
        <v>22860.799999999999</v>
      </c>
      <c r="GG40">
        <v>29407.599999999999</v>
      </c>
      <c r="GH40">
        <v>24466.9</v>
      </c>
      <c r="GI40">
        <v>33622.5</v>
      </c>
      <c r="GJ40">
        <v>32439.4</v>
      </c>
      <c r="GK40">
        <v>40556.9</v>
      </c>
      <c r="GL40">
        <v>39916.800000000003</v>
      </c>
      <c r="GM40">
        <v>2.2038799999999998</v>
      </c>
      <c r="GN40">
        <v>1.8756999999999999</v>
      </c>
      <c r="GO40">
        <v>8.5622100000000007E-2</v>
      </c>
      <c r="GP40">
        <v>0</v>
      </c>
      <c r="GQ40">
        <v>23.471599999999999</v>
      </c>
      <c r="GR40">
        <v>999.9</v>
      </c>
      <c r="GS40">
        <v>43.8</v>
      </c>
      <c r="GT40">
        <v>33.5</v>
      </c>
      <c r="GU40">
        <v>22.420999999999999</v>
      </c>
      <c r="GV40">
        <v>62.099200000000003</v>
      </c>
      <c r="GW40">
        <v>32.736400000000003</v>
      </c>
      <c r="GX40">
        <v>1</v>
      </c>
      <c r="GY40">
        <v>-0.163633</v>
      </c>
      <c r="GZ40">
        <v>0.32232300000000003</v>
      </c>
      <c r="HA40">
        <v>20.2669</v>
      </c>
      <c r="HB40">
        <v>5.2268699999999999</v>
      </c>
      <c r="HC40">
        <v>11.9024</v>
      </c>
      <c r="HD40">
        <v>4.9638</v>
      </c>
      <c r="HE40">
        <v>3.2919999999999998</v>
      </c>
      <c r="HF40">
        <v>9999</v>
      </c>
      <c r="HG40">
        <v>9999</v>
      </c>
      <c r="HH40">
        <v>9999</v>
      </c>
      <c r="HI40">
        <v>999.9</v>
      </c>
      <c r="HJ40">
        <v>4.9702400000000004</v>
      </c>
      <c r="HK40">
        <v>1.8750100000000001</v>
      </c>
      <c r="HL40">
        <v>1.87384</v>
      </c>
      <c r="HM40">
        <v>1.8730199999999999</v>
      </c>
      <c r="HN40">
        <v>1.87453</v>
      </c>
      <c r="HO40">
        <v>1.86951</v>
      </c>
      <c r="HP40">
        <v>1.87365</v>
      </c>
      <c r="HQ40">
        <v>1.87869</v>
      </c>
      <c r="HR40">
        <v>0</v>
      </c>
      <c r="HS40">
        <v>0</v>
      </c>
      <c r="HT40">
        <v>0</v>
      </c>
      <c r="HU40">
        <v>0</v>
      </c>
      <c r="HV40" t="s">
        <v>416</v>
      </c>
      <c r="HW40" t="s">
        <v>417</v>
      </c>
      <c r="HX40" t="s">
        <v>418</v>
      </c>
      <c r="HY40" t="s">
        <v>418</v>
      </c>
      <c r="HZ40" t="s">
        <v>418</v>
      </c>
      <c r="IA40" t="s">
        <v>418</v>
      </c>
      <c r="IB40">
        <v>0</v>
      </c>
      <c r="IC40">
        <v>100</v>
      </c>
      <c r="ID40">
        <v>100</v>
      </c>
      <c r="IE40">
        <v>0.67200000000000004</v>
      </c>
      <c r="IF40">
        <v>0.14230000000000001</v>
      </c>
      <c r="IG40">
        <v>0.58190476190475238</v>
      </c>
      <c r="IH40">
        <v>0</v>
      </c>
      <c r="II40">
        <v>0</v>
      </c>
      <c r="IJ40">
        <v>0</v>
      </c>
      <c r="IK40">
        <v>0.14227500000000151</v>
      </c>
      <c r="IL40">
        <v>0</v>
      </c>
      <c r="IM40">
        <v>0</v>
      </c>
      <c r="IN40">
        <v>0</v>
      </c>
      <c r="IO40">
        <v>-1</v>
      </c>
      <c r="IP40">
        <v>-1</v>
      </c>
      <c r="IQ40">
        <v>-1</v>
      </c>
      <c r="IR40">
        <v>-1</v>
      </c>
      <c r="IS40">
        <v>2.2000000000000002</v>
      </c>
      <c r="IT40">
        <v>2.2000000000000002</v>
      </c>
      <c r="IU40">
        <v>0.87036100000000005</v>
      </c>
      <c r="IV40">
        <v>2.4523899999999998</v>
      </c>
      <c r="IW40">
        <v>1.42578</v>
      </c>
      <c r="IX40">
        <v>2.2631800000000002</v>
      </c>
      <c r="IY40">
        <v>1.5478499999999999</v>
      </c>
      <c r="IZ40">
        <v>2.3974600000000001</v>
      </c>
      <c r="JA40">
        <v>35.082500000000003</v>
      </c>
      <c r="JB40">
        <v>14.061999999999999</v>
      </c>
      <c r="JC40">
        <v>18</v>
      </c>
      <c r="JD40">
        <v>632.74900000000002</v>
      </c>
      <c r="JE40">
        <v>410.34500000000003</v>
      </c>
      <c r="JF40">
        <v>22.639199999999999</v>
      </c>
      <c r="JG40">
        <v>25.243400000000001</v>
      </c>
      <c r="JH40">
        <v>29.9998</v>
      </c>
      <c r="JI40">
        <v>25.1877</v>
      </c>
      <c r="JJ40">
        <v>25.1341</v>
      </c>
      <c r="JK40">
        <v>17.435400000000001</v>
      </c>
      <c r="JL40">
        <v>31.1829</v>
      </c>
      <c r="JM40">
        <v>52.052599999999998</v>
      </c>
      <c r="JN40">
        <v>22.675000000000001</v>
      </c>
      <c r="JO40">
        <v>314.98</v>
      </c>
      <c r="JP40">
        <v>15.8696</v>
      </c>
      <c r="JQ40">
        <v>95.806899999999999</v>
      </c>
      <c r="JR40">
        <v>101.557</v>
      </c>
    </row>
    <row r="41" spans="1:278" x14ac:dyDescent="0.2">
      <c r="A41">
        <v>25</v>
      </c>
      <c r="B41">
        <v>1686775653.5</v>
      </c>
      <c r="C41">
        <v>4253.5</v>
      </c>
      <c r="D41" t="s">
        <v>540</v>
      </c>
      <c r="E41" t="s">
        <v>541</v>
      </c>
      <c r="F41">
        <v>15</v>
      </c>
      <c r="I41" t="s">
        <v>489</v>
      </c>
      <c r="J41" t="s">
        <v>490</v>
      </c>
      <c r="M41" t="s">
        <v>491</v>
      </c>
      <c r="N41" t="s">
        <v>492</v>
      </c>
      <c r="O41">
        <v>1686775645.75</v>
      </c>
      <c r="P41">
        <f t="shared" si="0"/>
        <v>2.9745256406926287E-3</v>
      </c>
      <c r="Q41">
        <f t="shared" si="1"/>
        <v>2.9745256406926286</v>
      </c>
      <c r="R41">
        <f t="shared" si="2"/>
        <v>8.4795192571905584</v>
      </c>
      <c r="S41">
        <f t="shared" si="3"/>
        <v>201.42823333333331</v>
      </c>
      <c r="T41">
        <f t="shared" si="4"/>
        <v>138.82677279995929</v>
      </c>
      <c r="U41">
        <f t="shared" si="5"/>
        <v>14.104265545939718</v>
      </c>
      <c r="V41">
        <f t="shared" si="6"/>
        <v>20.464332881068547</v>
      </c>
      <c r="W41">
        <f t="shared" si="7"/>
        <v>0.23844186558839839</v>
      </c>
      <c r="X41">
        <f t="shared" si="8"/>
        <v>2.9566296527002502</v>
      </c>
      <c r="Y41">
        <f t="shared" si="9"/>
        <v>0.22825079078687663</v>
      </c>
      <c r="Z41">
        <f t="shared" si="10"/>
        <v>0.14353607408981983</v>
      </c>
      <c r="AA41">
        <f t="shared" si="11"/>
        <v>241.73713037495642</v>
      </c>
      <c r="AB41">
        <f t="shared" si="12"/>
        <v>25.768731420480389</v>
      </c>
      <c r="AC41">
        <f t="shared" si="13"/>
        <v>24.976933333333331</v>
      </c>
      <c r="AD41">
        <f t="shared" si="14"/>
        <v>3.1753074803950119</v>
      </c>
      <c r="AE41">
        <f t="shared" si="15"/>
        <v>58.833010285847209</v>
      </c>
      <c r="AF41">
        <f t="shared" si="16"/>
        <v>1.8842915908274658</v>
      </c>
      <c r="AG41">
        <f t="shared" si="17"/>
        <v>3.2027794968715861</v>
      </c>
      <c r="AH41">
        <f t="shared" si="18"/>
        <v>1.2910158895675461</v>
      </c>
      <c r="AI41">
        <f t="shared" si="19"/>
        <v>-131.17658075454491</v>
      </c>
      <c r="AJ41">
        <f t="shared" si="20"/>
        <v>23.040423242188709</v>
      </c>
      <c r="AK41">
        <f t="shared" si="21"/>
        <v>1.6491823122966616</v>
      </c>
      <c r="AL41">
        <f t="shared" si="22"/>
        <v>135.25015517489686</v>
      </c>
      <c r="AM41">
        <v>0</v>
      </c>
      <c r="AN41">
        <v>0</v>
      </c>
      <c r="AO41">
        <f t="shared" si="23"/>
        <v>1</v>
      </c>
      <c r="AP41">
        <f t="shared" si="24"/>
        <v>0</v>
      </c>
      <c r="AQ41">
        <f t="shared" si="25"/>
        <v>54034.916973231448</v>
      </c>
      <c r="AR41" t="s">
        <v>528</v>
      </c>
      <c r="AS41">
        <v>12490</v>
      </c>
      <c r="AT41">
        <v>621.43999999999994</v>
      </c>
      <c r="AU41">
        <v>2858.75</v>
      </c>
      <c r="AV41">
        <f t="shared" si="26"/>
        <v>0.7826182772190643</v>
      </c>
      <c r="AW41">
        <v>-1.226258601200839</v>
      </c>
      <c r="AX41" t="s">
        <v>542</v>
      </c>
      <c r="AY41">
        <v>12502.7</v>
      </c>
      <c r="AZ41">
        <v>760.48100000000011</v>
      </c>
      <c r="BA41">
        <v>977.91399999999999</v>
      </c>
      <c r="BB41">
        <f t="shared" si="27"/>
        <v>0.22234368257331405</v>
      </c>
      <c r="BC41">
        <v>0.5</v>
      </c>
      <c r="BD41">
        <f t="shared" si="28"/>
        <v>1261.2122105569724</v>
      </c>
      <c r="BE41">
        <f t="shared" si="29"/>
        <v>8.4795192571905584</v>
      </c>
      <c r="BF41">
        <f t="shared" si="30"/>
        <v>140.2112837008336</v>
      </c>
      <c r="BG41">
        <f t="shared" si="31"/>
        <v>7.6955945852325378E-3</v>
      </c>
      <c r="BH41">
        <f t="shared" si="32"/>
        <v>1.9233143200731353</v>
      </c>
      <c r="BI41">
        <f t="shared" si="33"/>
        <v>438.22219933644271</v>
      </c>
      <c r="BJ41" t="s">
        <v>543</v>
      </c>
      <c r="BK41">
        <v>536.99</v>
      </c>
      <c r="BL41">
        <f t="shared" si="34"/>
        <v>536.99</v>
      </c>
      <c r="BM41">
        <f t="shared" si="35"/>
        <v>0.45088218391392287</v>
      </c>
      <c r="BN41">
        <f t="shared" si="36"/>
        <v>0.49313033538659701</v>
      </c>
      <c r="BO41">
        <f t="shared" si="37"/>
        <v>0.81009062090827644</v>
      </c>
      <c r="BP41">
        <f t="shared" si="38"/>
        <v>0.60995472320561905</v>
      </c>
      <c r="BQ41">
        <f t="shared" si="39"/>
        <v>0.840668481345902</v>
      </c>
      <c r="BR41">
        <f t="shared" si="40"/>
        <v>0.34820864531690954</v>
      </c>
      <c r="BS41">
        <f t="shared" si="41"/>
        <v>0.65179135468309046</v>
      </c>
      <c r="BT41">
        <v>1111</v>
      </c>
      <c r="BU41">
        <v>300</v>
      </c>
      <c r="BV41">
        <v>300</v>
      </c>
      <c r="BW41">
        <v>300</v>
      </c>
      <c r="BX41">
        <v>12502.7</v>
      </c>
      <c r="BY41">
        <v>940.6</v>
      </c>
      <c r="BZ41">
        <v>-9.0591100000000004E-3</v>
      </c>
      <c r="CA41">
        <v>-1.97</v>
      </c>
      <c r="CB41" t="s">
        <v>412</v>
      </c>
      <c r="CC41" t="s">
        <v>412</v>
      </c>
      <c r="CD41" t="s">
        <v>412</v>
      </c>
      <c r="CE41" t="s">
        <v>412</v>
      </c>
      <c r="CF41" t="s">
        <v>412</v>
      </c>
      <c r="CG41" t="s">
        <v>412</v>
      </c>
      <c r="CH41" t="s">
        <v>412</v>
      </c>
      <c r="CI41" t="s">
        <v>412</v>
      </c>
      <c r="CJ41" t="s">
        <v>412</v>
      </c>
      <c r="CK41" t="s">
        <v>412</v>
      </c>
      <c r="CL41">
        <f t="shared" si="42"/>
        <v>1500.001666666667</v>
      </c>
      <c r="CM41">
        <f t="shared" si="43"/>
        <v>1261.2122105569724</v>
      </c>
      <c r="CN41">
        <f t="shared" si="44"/>
        <v>0.84080720614108573</v>
      </c>
      <c r="CO41">
        <f t="shared" si="45"/>
        <v>0.16115790785229553</v>
      </c>
      <c r="CP41">
        <v>6</v>
      </c>
      <c r="CQ41">
        <v>0.5</v>
      </c>
      <c r="CR41" t="s">
        <v>413</v>
      </c>
      <c r="CS41">
        <v>2</v>
      </c>
      <c r="CT41">
        <v>1686775645.75</v>
      </c>
      <c r="CU41">
        <v>201.42823333333331</v>
      </c>
      <c r="CV41">
        <v>210.50293333333329</v>
      </c>
      <c r="CW41">
        <v>18.546880000000002</v>
      </c>
      <c r="CX41">
        <v>15.6288</v>
      </c>
      <c r="CY41">
        <v>200.69223333333329</v>
      </c>
      <c r="CZ41">
        <v>18.404589999999999</v>
      </c>
      <c r="DA41">
        <v>600.26266666666663</v>
      </c>
      <c r="DB41">
        <v>101.49630000000001</v>
      </c>
      <c r="DC41">
        <v>9.9849370000000007E-2</v>
      </c>
      <c r="DD41">
        <v>25.121479999999998</v>
      </c>
      <c r="DE41">
        <v>24.976933333333331</v>
      </c>
      <c r="DF41">
        <v>999.9000000000002</v>
      </c>
      <c r="DG41">
        <v>0</v>
      </c>
      <c r="DH41">
        <v>0</v>
      </c>
      <c r="DI41">
        <v>10005.477333333331</v>
      </c>
      <c r="DJ41">
        <v>0</v>
      </c>
      <c r="DK41">
        <v>1097.9983666666669</v>
      </c>
      <c r="DL41">
        <v>-9.1392723333333326</v>
      </c>
      <c r="DM41">
        <v>205.16896666666671</v>
      </c>
      <c r="DN41">
        <v>213.8451666666667</v>
      </c>
      <c r="DO41">
        <v>2.9180859999999988</v>
      </c>
      <c r="DP41">
        <v>210.50293333333329</v>
      </c>
      <c r="DQ41">
        <v>15.6288</v>
      </c>
      <c r="DR41">
        <v>1.882439666666667</v>
      </c>
      <c r="DS41">
        <v>1.586265</v>
      </c>
      <c r="DT41">
        <v>16.48869333333333</v>
      </c>
      <c r="DU41">
        <v>13.82601</v>
      </c>
      <c r="DV41">
        <v>1500.001666666667</v>
      </c>
      <c r="DW41">
        <v>0.97300116666666669</v>
      </c>
      <c r="DX41">
        <v>2.6998629999999999E-2</v>
      </c>
      <c r="DY41">
        <v>0</v>
      </c>
      <c r="DZ41">
        <v>760.49310000000003</v>
      </c>
      <c r="EA41">
        <v>4.9993100000000004</v>
      </c>
      <c r="EB41">
        <v>14943.03</v>
      </c>
      <c r="EC41">
        <v>13259.236666666669</v>
      </c>
      <c r="ED41">
        <v>36.96436666666667</v>
      </c>
      <c r="EE41">
        <v>38.422666666666657</v>
      </c>
      <c r="EF41">
        <v>37.514366666666653</v>
      </c>
      <c r="EG41">
        <v>37.314399999999992</v>
      </c>
      <c r="EH41">
        <v>38.168599999999998</v>
      </c>
      <c r="EI41">
        <v>1454.641333333333</v>
      </c>
      <c r="EJ41">
        <v>40.360333333333323</v>
      </c>
      <c r="EK41">
        <v>0</v>
      </c>
      <c r="EL41">
        <v>114.2000000476837</v>
      </c>
      <c r="EM41">
        <v>0</v>
      </c>
      <c r="EN41">
        <v>760.48100000000011</v>
      </c>
      <c r="EO41">
        <v>0.75615384677453845</v>
      </c>
      <c r="EP41">
        <v>1350.253844466373</v>
      </c>
      <c r="EQ41">
        <v>14951.772000000001</v>
      </c>
      <c r="ER41">
        <v>15</v>
      </c>
      <c r="ES41">
        <v>1686775684.5</v>
      </c>
      <c r="ET41" t="s">
        <v>544</v>
      </c>
      <c r="EU41">
        <v>1686775684.5</v>
      </c>
      <c r="EV41">
        <v>1686775406</v>
      </c>
      <c r="EW41">
        <v>25</v>
      </c>
      <c r="EX41">
        <v>6.4000000000000001E-2</v>
      </c>
      <c r="EY41">
        <v>5.2999999999999999E-2</v>
      </c>
      <c r="EZ41">
        <v>0.73599999999999999</v>
      </c>
      <c r="FA41">
        <v>0.14199999999999999</v>
      </c>
      <c r="FB41">
        <v>211</v>
      </c>
      <c r="FC41">
        <v>16</v>
      </c>
      <c r="FD41">
        <v>0.28999999999999998</v>
      </c>
      <c r="FE41">
        <v>0.04</v>
      </c>
      <c r="FF41">
        <v>-9.1026385365853653</v>
      </c>
      <c r="FG41">
        <v>-0.792053519163744</v>
      </c>
      <c r="FH41">
        <v>8.8262515993856233E-2</v>
      </c>
      <c r="FI41">
        <v>1</v>
      </c>
      <c r="FJ41">
        <v>201.42309677419351</v>
      </c>
      <c r="FK41">
        <v>-4.8475161290322291</v>
      </c>
      <c r="FL41">
        <v>0.36219655640752008</v>
      </c>
      <c r="FM41">
        <v>1</v>
      </c>
      <c r="FN41">
        <v>2.9127109756097558</v>
      </c>
      <c r="FO41">
        <v>4.9911637630654787E-2</v>
      </c>
      <c r="FP41">
        <v>2.30664300265589E-2</v>
      </c>
      <c r="FQ41">
        <v>1</v>
      </c>
      <c r="FR41">
        <v>18.55205483870968</v>
      </c>
      <c r="FS41">
        <v>-0.34858064516134668</v>
      </c>
      <c r="FT41">
        <v>2.735787718973863E-2</v>
      </c>
      <c r="FU41">
        <v>1</v>
      </c>
      <c r="FV41">
        <v>4</v>
      </c>
      <c r="FW41">
        <v>4</v>
      </c>
      <c r="FX41" t="s">
        <v>415</v>
      </c>
      <c r="FY41">
        <v>3.18038</v>
      </c>
      <c r="FZ41">
        <v>2.7965100000000001</v>
      </c>
      <c r="GA41">
        <v>5.7473200000000002E-2</v>
      </c>
      <c r="GB41">
        <v>6.0340699999999997E-2</v>
      </c>
      <c r="GC41">
        <v>0.101158</v>
      </c>
      <c r="GD41">
        <v>9.0159900000000001E-2</v>
      </c>
      <c r="GE41">
        <v>29663.7</v>
      </c>
      <c r="GF41">
        <v>23474.5</v>
      </c>
      <c r="GG41">
        <v>29404.1</v>
      </c>
      <c r="GH41">
        <v>24464.3</v>
      </c>
      <c r="GI41">
        <v>33605.5</v>
      </c>
      <c r="GJ41">
        <v>32484.400000000001</v>
      </c>
      <c r="GK41">
        <v>40552</v>
      </c>
      <c r="GL41">
        <v>39912.300000000003</v>
      </c>
      <c r="GM41">
        <v>2.2035499999999999</v>
      </c>
      <c r="GN41">
        <v>1.87507</v>
      </c>
      <c r="GO41">
        <v>9.5769800000000002E-2</v>
      </c>
      <c r="GP41">
        <v>0</v>
      </c>
      <c r="GQ41">
        <v>23.412800000000001</v>
      </c>
      <c r="GR41">
        <v>999.9</v>
      </c>
      <c r="GS41">
        <v>43.2</v>
      </c>
      <c r="GT41">
        <v>33.5</v>
      </c>
      <c r="GU41">
        <v>22.1128</v>
      </c>
      <c r="GV41">
        <v>62.089199999999998</v>
      </c>
      <c r="GW41">
        <v>31.899000000000001</v>
      </c>
      <c r="GX41">
        <v>1</v>
      </c>
      <c r="GY41">
        <v>-0.16073699999999999</v>
      </c>
      <c r="GZ41">
        <v>0.36398200000000003</v>
      </c>
      <c r="HA41">
        <v>20.266100000000002</v>
      </c>
      <c r="HB41">
        <v>5.2202799999999998</v>
      </c>
      <c r="HC41">
        <v>11.902100000000001</v>
      </c>
      <c r="HD41">
        <v>4.9629500000000002</v>
      </c>
      <c r="HE41">
        <v>3.2906499999999999</v>
      </c>
      <c r="HF41">
        <v>9999</v>
      </c>
      <c r="HG41">
        <v>9999</v>
      </c>
      <c r="HH41">
        <v>9999</v>
      </c>
      <c r="HI41">
        <v>999.9</v>
      </c>
      <c r="HJ41">
        <v>4.9702400000000004</v>
      </c>
      <c r="HK41">
        <v>1.8750500000000001</v>
      </c>
      <c r="HL41">
        <v>1.8737900000000001</v>
      </c>
      <c r="HM41">
        <v>1.8730100000000001</v>
      </c>
      <c r="HN41">
        <v>1.87449</v>
      </c>
      <c r="HO41">
        <v>1.86951</v>
      </c>
      <c r="HP41">
        <v>1.87365</v>
      </c>
      <c r="HQ41">
        <v>1.8786799999999999</v>
      </c>
      <c r="HR41">
        <v>0</v>
      </c>
      <c r="HS41">
        <v>0</v>
      </c>
      <c r="HT41">
        <v>0</v>
      </c>
      <c r="HU41">
        <v>0</v>
      </c>
      <c r="HV41" t="s">
        <v>416</v>
      </c>
      <c r="HW41" t="s">
        <v>417</v>
      </c>
      <c r="HX41" t="s">
        <v>418</v>
      </c>
      <c r="HY41" t="s">
        <v>418</v>
      </c>
      <c r="HZ41" t="s">
        <v>418</v>
      </c>
      <c r="IA41" t="s">
        <v>418</v>
      </c>
      <c r="IB41">
        <v>0</v>
      </c>
      <c r="IC41">
        <v>100</v>
      </c>
      <c r="ID41">
        <v>100</v>
      </c>
      <c r="IE41">
        <v>0.73599999999999999</v>
      </c>
      <c r="IF41">
        <v>0.14230000000000001</v>
      </c>
      <c r="IG41">
        <v>0.67152380952376234</v>
      </c>
      <c r="IH41">
        <v>0</v>
      </c>
      <c r="II41">
        <v>0</v>
      </c>
      <c r="IJ41">
        <v>0</v>
      </c>
      <c r="IK41">
        <v>0.14227500000000151</v>
      </c>
      <c r="IL41">
        <v>0</v>
      </c>
      <c r="IM41">
        <v>0</v>
      </c>
      <c r="IN41">
        <v>0</v>
      </c>
      <c r="IO41">
        <v>-1</v>
      </c>
      <c r="IP41">
        <v>-1</v>
      </c>
      <c r="IQ41">
        <v>-1</v>
      </c>
      <c r="IR41">
        <v>-1</v>
      </c>
      <c r="IS41">
        <v>1.3</v>
      </c>
      <c r="IT41">
        <v>4.0999999999999996</v>
      </c>
      <c r="IU41">
        <v>0.63354500000000002</v>
      </c>
      <c r="IV41">
        <v>2.4536099999999998</v>
      </c>
      <c r="IW41">
        <v>1.42578</v>
      </c>
      <c r="IX41">
        <v>2.2644000000000002</v>
      </c>
      <c r="IY41">
        <v>1.5478499999999999</v>
      </c>
      <c r="IZ41">
        <v>2.4426299999999999</v>
      </c>
      <c r="JA41">
        <v>35.128599999999999</v>
      </c>
      <c r="JB41">
        <v>14.044499999999999</v>
      </c>
      <c r="JC41">
        <v>18</v>
      </c>
      <c r="JD41">
        <v>632.61400000000003</v>
      </c>
      <c r="JE41">
        <v>410.08199999999999</v>
      </c>
      <c r="JF41">
        <v>23.084499999999998</v>
      </c>
      <c r="JG41">
        <v>25.251200000000001</v>
      </c>
      <c r="JH41">
        <v>30.0002</v>
      </c>
      <c r="JI41">
        <v>25.196999999999999</v>
      </c>
      <c r="JJ41">
        <v>25.144600000000001</v>
      </c>
      <c r="JK41">
        <v>12.696400000000001</v>
      </c>
      <c r="JL41">
        <v>34.265700000000002</v>
      </c>
      <c r="JM41">
        <v>53.362400000000001</v>
      </c>
      <c r="JN41">
        <v>23.087900000000001</v>
      </c>
      <c r="JO41">
        <v>210.02099999999999</v>
      </c>
      <c r="JP41">
        <v>15.618499999999999</v>
      </c>
      <c r="JQ41">
        <v>95.795400000000001</v>
      </c>
      <c r="JR41">
        <v>101.54600000000001</v>
      </c>
    </row>
    <row r="42" spans="1:278" x14ac:dyDescent="0.2">
      <c r="A42">
        <v>26</v>
      </c>
      <c r="B42">
        <v>1686775765</v>
      </c>
      <c r="C42">
        <v>4365</v>
      </c>
      <c r="D42" t="s">
        <v>545</v>
      </c>
      <c r="E42" t="s">
        <v>546</v>
      </c>
      <c r="F42">
        <v>15</v>
      </c>
      <c r="I42" t="s">
        <v>489</v>
      </c>
      <c r="J42" t="s">
        <v>490</v>
      </c>
      <c r="M42" t="s">
        <v>491</v>
      </c>
      <c r="N42" t="s">
        <v>492</v>
      </c>
      <c r="O42">
        <v>1686775757.25</v>
      </c>
      <c r="P42">
        <f t="shared" si="0"/>
        <v>3.3531515586832901E-3</v>
      </c>
      <c r="Q42">
        <f t="shared" si="1"/>
        <v>3.3531515586832903</v>
      </c>
      <c r="R42">
        <f t="shared" si="2"/>
        <v>2.8053556190154203</v>
      </c>
      <c r="S42">
        <f t="shared" si="3"/>
        <v>101.3538666666667</v>
      </c>
      <c r="T42">
        <f t="shared" si="4"/>
        <v>82.376654365548958</v>
      </c>
      <c r="U42">
        <f t="shared" si="5"/>
        <v>8.3688468207796571</v>
      </c>
      <c r="V42">
        <f t="shared" si="6"/>
        <v>10.296788469498635</v>
      </c>
      <c r="W42">
        <f t="shared" si="7"/>
        <v>0.27403083021026026</v>
      </c>
      <c r="X42">
        <f t="shared" si="8"/>
        <v>2.9561818237073876</v>
      </c>
      <c r="Y42">
        <f t="shared" si="9"/>
        <v>0.26066029462950402</v>
      </c>
      <c r="Z42">
        <f t="shared" si="10"/>
        <v>0.1640595947973072</v>
      </c>
      <c r="AA42">
        <f t="shared" si="11"/>
        <v>241.74150587521461</v>
      </c>
      <c r="AB42">
        <f t="shared" si="12"/>
        <v>25.695267983233421</v>
      </c>
      <c r="AC42">
        <f t="shared" si="13"/>
        <v>24.981030000000001</v>
      </c>
      <c r="AD42">
        <f t="shared" si="14"/>
        <v>3.1760832333772373</v>
      </c>
      <c r="AE42">
        <f t="shared" si="15"/>
        <v>59.29580845928465</v>
      </c>
      <c r="AF42">
        <f t="shared" si="16"/>
        <v>1.9018524716598895</v>
      </c>
      <c r="AG42">
        <f t="shared" si="17"/>
        <v>3.2073978263839558</v>
      </c>
      <c r="AH42">
        <f t="shared" si="18"/>
        <v>1.2742307617173478</v>
      </c>
      <c r="AI42">
        <f t="shared" si="19"/>
        <v>-147.87398373793309</v>
      </c>
      <c r="AJ42">
        <f t="shared" si="20"/>
        <v>26.239813011921058</v>
      </c>
      <c r="AK42">
        <f t="shared" si="21"/>
        <v>1.8787395439546826</v>
      </c>
      <c r="AL42">
        <f t="shared" si="22"/>
        <v>121.98607469315726</v>
      </c>
      <c r="AM42">
        <v>0</v>
      </c>
      <c r="AN42">
        <v>0</v>
      </c>
      <c r="AO42">
        <f t="shared" si="23"/>
        <v>1</v>
      </c>
      <c r="AP42">
        <f t="shared" si="24"/>
        <v>0</v>
      </c>
      <c r="AQ42">
        <f t="shared" si="25"/>
        <v>54017.285531163587</v>
      </c>
      <c r="AR42" t="s">
        <v>528</v>
      </c>
      <c r="AS42">
        <v>12490</v>
      </c>
      <c r="AT42">
        <v>621.43999999999994</v>
      </c>
      <c r="AU42">
        <v>2858.75</v>
      </c>
      <c r="AV42">
        <f t="shared" si="26"/>
        <v>0.7826182772190643</v>
      </c>
      <c r="AW42">
        <v>-1.226258601200839</v>
      </c>
      <c r="AX42" t="s">
        <v>547</v>
      </c>
      <c r="AY42">
        <v>12508.9</v>
      </c>
      <c r="AZ42">
        <v>763.38496153846131</v>
      </c>
      <c r="BA42">
        <v>943.45799999999997</v>
      </c>
      <c r="BB42">
        <f t="shared" si="27"/>
        <v>0.19086492293407731</v>
      </c>
      <c r="BC42">
        <v>0.5</v>
      </c>
      <c r="BD42">
        <f t="shared" si="28"/>
        <v>1261.2324005571056</v>
      </c>
      <c r="BE42">
        <f t="shared" si="29"/>
        <v>2.8053556190154203</v>
      </c>
      <c r="BF42">
        <f t="shared" si="30"/>
        <v>120.36251246714664</v>
      </c>
      <c r="BG42">
        <f t="shared" si="31"/>
        <v>3.1965672769232959E-3</v>
      </c>
      <c r="BH42">
        <f t="shared" si="32"/>
        <v>2.0300765905848484</v>
      </c>
      <c r="BI42">
        <f t="shared" si="33"/>
        <v>431.16584551603955</v>
      </c>
      <c r="BJ42" t="s">
        <v>548</v>
      </c>
      <c r="BK42">
        <v>539.37</v>
      </c>
      <c r="BL42">
        <f t="shared" si="34"/>
        <v>539.37</v>
      </c>
      <c r="BM42">
        <f t="shared" si="35"/>
        <v>0.4283052345732401</v>
      </c>
      <c r="BN42">
        <f t="shared" si="36"/>
        <v>0.44562827518149184</v>
      </c>
      <c r="BO42">
        <f t="shared" si="37"/>
        <v>0.82577757849080347</v>
      </c>
      <c r="BP42">
        <f t="shared" si="38"/>
        <v>0.55920177897365564</v>
      </c>
      <c r="BQ42">
        <f t="shared" si="39"/>
        <v>0.85606911871846103</v>
      </c>
      <c r="BR42">
        <f t="shared" si="40"/>
        <v>0.31485886530989959</v>
      </c>
      <c r="BS42">
        <f t="shared" si="41"/>
        <v>0.68514113469010041</v>
      </c>
      <c r="BT42">
        <v>1113</v>
      </c>
      <c r="BU42">
        <v>300</v>
      </c>
      <c r="BV42">
        <v>300</v>
      </c>
      <c r="BW42">
        <v>300</v>
      </c>
      <c r="BX42">
        <v>12508.9</v>
      </c>
      <c r="BY42">
        <v>911.12</v>
      </c>
      <c r="BZ42">
        <v>-9.0643400000000006E-3</v>
      </c>
      <c r="CA42">
        <v>-1.91</v>
      </c>
      <c r="CB42" t="s">
        <v>412</v>
      </c>
      <c r="CC42" t="s">
        <v>412</v>
      </c>
      <c r="CD42" t="s">
        <v>412</v>
      </c>
      <c r="CE42" t="s">
        <v>412</v>
      </c>
      <c r="CF42" t="s">
        <v>412</v>
      </c>
      <c r="CG42" t="s">
        <v>412</v>
      </c>
      <c r="CH42" t="s">
        <v>412</v>
      </c>
      <c r="CI42" t="s">
        <v>412</v>
      </c>
      <c r="CJ42" t="s">
        <v>412</v>
      </c>
      <c r="CK42" t="s">
        <v>412</v>
      </c>
      <c r="CL42">
        <f t="shared" si="42"/>
        <v>1500.025333333333</v>
      </c>
      <c r="CM42">
        <f t="shared" si="43"/>
        <v>1261.2324005571056</v>
      </c>
      <c r="CN42">
        <f t="shared" si="44"/>
        <v>0.84080740006864718</v>
      </c>
      <c r="CO42">
        <f t="shared" si="45"/>
        <v>0.16115828213248931</v>
      </c>
      <c r="CP42">
        <v>6</v>
      </c>
      <c r="CQ42">
        <v>0.5</v>
      </c>
      <c r="CR42" t="s">
        <v>413</v>
      </c>
      <c r="CS42">
        <v>2</v>
      </c>
      <c r="CT42">
        <v>1686775757.25</v>
      </c>
      <c r="CU42">
        <v>101.3538666666667</v>
      </c>
      <c r="CV42">
        <v>104.4977333333333</v>
      </c>
      <c r="CW42">
        <v>18.720410000000001</v>
      </c>
      <c r="CX42">
        <v>15.431436666666659</v>
      </c>
      <c r="CY42">
        <v>100.60786666666669</v>
      </c>
      <c r="CZ42">
        <v>18.57813333333333</v>
      </c>
      <c r="DA42">
        <v>600.25646666666648</v>
      </c>
      <c r="DB42">
        <v>101.49250000000001</v>
      </c>
      <c r="DC42">
        <v>9.995826666666667E-2</v>
      </c>
      <c r="DD42">
        <v>25.145673333333331</v>
      </c>
      <c r="DE42">
        <v>24.981030000000001</v>
      </c>
      <c r="DF42">
        <v>999.9000000000002</v>
      </c>
      <c r="DG42">
        <v>0</v>
      </c>
      <c r="DH42">
        <v>0</v>
      </c>
      <c r="DI42">
        <v>10003.31</v>
      </c>
      <c r="DJ42">
        <v>0</v>
      </c>
      <c r="DK42">
        <v>1862.799666666667</v>
      </c>
      <c r="DL42">
        <v>-3.1540673333333338</v>
      </c>
      <c r="DM42">
        <v>103.2771333333333</v>
      </c>
      <c r="DN42">
        <v>106.1356333333333</v>
      </c>
      <c r="DO42">
        <v>3.2889689999999998</v>
      </c>
      <c r="DP42">
        <v>104.4977333333333</v>
      </c>
      <c r="DQ42">
        <v>15.431436666666659</v>
      </c>
      <c r="DR42">
        <v>1.8999820000000009</v>
      </c>
      <c r="DS42">
        <v>1.5661756666666671</v>
      </c>
      <c r="DT42">
        <v>16.63453333333333</v>
      </c>
      <c r="DU42">
        <v>13.629949999999999</v>
      </c>
      <c r="DV42">
        <v>1500.025333333333</v>
      </c>
      <c r="DW42">
        <v>0.97299466666666645</v>
      </c>
      <c r="DX42">
        <v>2.7005163333333339E-2</v>
      </c>
      <c r="DY42">
        <v>0</v>
      </c>
      <c r="DZ42">
        <v>763.41763333333336</v>
      </c>
      <c r="EA42">
        <v>4.9993100000000004</v>
      </c>
      <c r="EB42">
        <v>17572.25333333333</v>
      </c>
      <c r="EC42">
        <v>13259.45</v>
      </c>
      <c r="ED42">
        <v>36.68719999999999</v>
      </c>
      <c r="EE42">
        <v>38.828933333333318</v>
      </c>
      <c r="EF42">
        <v>37.337266666666657</v>
      </c>
      <c r="EG42">
        <v>37.341466666666648</v>
      </c>
      <c r="EH42">
        <v>38.26639999999999</v>
      </c>
      <c r="EI42">
        <v>1454.6546666666659</v>
      </c>
      <c r="EJ42">
        <v>40.370666666666651</v>
      </c>
      <c r="EK42">
        <v>0</v>
      </c>
      <c r="EL42">
        <v>110.7999999523163</v>
      </c>
      <c r="EM42">
        <v>0</v>
      </c>
      <c r="EN42">
        <v>763.38496153846131</v>
      </c>
      <c r="EO42">
        <v>-5.7077265160369546</v>
      </c>
      <c r="EP42">
        <v>8780.6598315267038</v>
      </c>
      <c r="EQ42">
        <v>17561.034615384611</v>
      </c>
      <c r="ER42">
        <v>15</v>
      </c>
      <c r="ES42">
        <v>1686775790</v>
      </c>
      <c r="ET42" t="s">
        <v>549</v>
      </c>
      <c r="EU42">
        <v>1686775790</v>
      </c>
      <c r="EV42">
        <v>1686775406</v>
      </c>
      <c r="EW42">
        <v>26</v>
      </c>
      <c r="EX42">
        <v>0.01</v>
      </c>
      <c r="EY42">
        <v>5.2999999999999999E-2</v>
      </c>
      <c r="EZ42">
        <v>0.746</v>
      </c>
      <c r="FA42">
        <v>0.14199999999999999</v>
      </c>
      <c r="FB42">
        <v>104</v>
      </c>
      <c r="FC42">
        <v>16</v>
      </c>
      <c r="FD42">
        <v>0.81</v>
      </c>
      <c r="FE42">
        <v>0.04</v>
      </c>
      <c r="FF42">
        <v>-3.10222475</v>
      </c>
      <c r="FG42">
        <v>-1.222197861163222</v>
      </c>
      <c r="FH42">
        <v>0.1232331164701173</v>
      </c>
      <c r="FI42">
        <v>1</v>
      </c>
      <c r="FJ42">
        <v>101.38086666666671</v>
      </c>
      <c r="FK42">
        <v>-4.8498687430479892</v>
      </c>
      <c r="FL42">
        <v>0.35158344038870032</v>
      </c>
      <c r="FM42">
        <v>1</v>
      </c>
      <c r="FN42">
        <v>3.2757814999999999</v>
      </c>
      <c r="FO42">
        <v>0.17391962476547571</v>
      </c>
      <c r="FP42">
        <v>3.7442148345814767E-2</v>
      </c>
      <c r="FQ42">
        <v>1</v>
      </c>
      <c r="FR42">
        <v>18.725539999999999</v>
      </c>
      <c r="FS42">
        <v>-0.58429721913232813</v>
      </c>
      <c r="FT42">
        <v>4.4841897075540427E-2</v>
      </c>
      <c r="FU42">
        <v>1</v>
      </c>
      <c r="FV42">
        <v>4</v>
      </c>
      <c r="FW42">
        <v>4</v>
      </c>
      <c r="FX42" t="s">
        <v>415</v>
      </c>
      <c r="FY42">
        <v>3.18031</v>
      </c>
      <c r="FZ42">
        <v>2.79684</v>
      </c>
      <c r="GA42">
        <v>3.0045100000000002E-2</v>
      </c>
      <c r="GB42">
        <v>3.1401800000000001E-2</v>
      </c>
      <c r="GC42">
        <v>0.101771</v>
      </c>
      <c r="GD42">
        <v>8.9235999999999996E-2</v>
      </c>
      <c r="GE42">
        <v>30522.6</v>
      </c>
      <c r="GF42">
        <v>24194.3</v>
      </c>
      <c r="GG42">
        <v>29400.3</v>
      </c>
      <c r="GH42">
        <v>24461.3</v>
      </c>
      <c r="GI42">
        <v>33577.1</v>
      </c>
      <c r="GJ42">
        <v>32512.799999999999</v>
      </c>
      <c r="GK42">
        <v>40547.1</v>
      </c>
      <c r="GL42">
        <v>39907.300000000003</v>
      </c>
      <c r="GM42">
        <v>2.2033800000000001</v>
      </c>
      <c r="GN42">
        <v>1.8733500000000001</v>
      </c>
      <c r="GO42">
        <v>7.7940499999999996E-2</v>
      </c>
      <c r="GP42">
        <v>0</v>
      </c>
      <c r="GQ42">
        <v>23.7422</v>
      </c>
      <c r="GR42">
        <v>999.9</v>
      </c>
      <c r="GS42">
        <v>43.3</v>
      </c>
      <c r="GT42">
        <v>33.5</v>
      </c>
      <c r="GU42">
        <v>22.167999999999999</v>
      </c>
      <c r="GV42">
        <v>62.2592</v>
      </c>
      <c r="GW42">
        <v>32.508000000000003</v>
      </c>
      <c r="GX42">
        <v>1</v>
      </c>
      <c r="GY42">
        <v>-0.155948</v>
      </c>
      <c r="GZ42">
        <v>0.35214899999999999</v>
      </c>
      <c r="HA42">
        <v>20.268899999999999</v>
      </c>
      <c r="HB42">
        <v>5.2259799999999998</v>
      </c>
      <c r="HC42">
        <v>11.904400000000001</v>
      </c>
      <c r="HD42">
        <v>4.9639499999999996</v>
      </c>
      <c r="HE42">
        <v>3.2919999999999998</v>
      </c>
      <c r="HF42">
        <v>9999</v>
      </c>
      <c r="HG42">
        <v>9999</v>
      </c>
      <c r="HH42">
        <v>9999</v>
      </c>
      <c r="HI42">
        <v>999.9</v>
      </c>
      <c r="HJ42">
        <v>4.9702700000000002</v>
      </c>
      <c r="HK42">
        <v>1.87504</v>
      </c>
      <c r="HL42">
        <v>1.87388</v>
      </c>
      <c r="HM42">
        <v>1.8730199999999999</v>
      </c>
      <c r="HN42">
        <v>1.8745400000000001</v>
      </c>
      <c r="HO42">
        <v>1.86951</v>
      </c>
      <c r="HP42">
        <v>1.87365</v>
      </c>
      <c r="HQ42">
        <v>1.8787400000000001</v>
      </c>
      <c r="HR42">
        <v>0</v>
      </c>
      <c r="HS42">
        <v>0</v>
      </c>
      <c r="HT42">
        <v>0</v>
      </c>
      <c r="HU42">
        <v>0</v>
      </c>
      <c r="HV42" t="s">
        <v>416</v>
      </c>
      <c r="HW42" t="s">
        <v>417</v>
      </c>
      <c r="HX42" t="s">
        <v>418</v>
      </c>
      <c r="HY42" t="s">
        <v>418</v>
      </c>
      <c r="HZ42" t="s">
        <v>418</v>
      </c>
      <c r="IA42" t="s">
        <v>418</v>
      </c>
      <c r="IB42">
        <v>0</v>
      </c>
      <c r="IC42">
        <v>100</v>
      </c>
      <c r="ID42">
        <v>100</v>
      </c>
      <c r="IE42">
        <v>0.746</v>
      </c>
      <c r="IF42">
        <v>0.14230000000000001</v>
      </c>
      <c r="IG42">
        <v>0.73589999999998668</v>
      </c>
      <c r="IH42">
        <v>0</v>
      </c>
      <c r="II42">
        <v>0</v>
      </c>
      <c r="IJ42">
        <v>0</v>
      </c>
      <c r="IK42">
        <v>0.14227500000000151</v>
      </c>
      <c r="IL42">
        <v>0</v>
      </c>
      <c r="IM42">
        <v>0</v>
      </c>
      <c r="IN42">
        <v>0</v>
      </c>
      <c r="IO42">
        <v>-1</v>
      </c>
      <c r="IP42">
        <v>-1</v>
      </c>
      <c r="IQ42">
        <v>-1</v>
      </c>
      <c r="IR42">
        <v>-1</v>
      </c>
      <c r="IS42">
        <v>1.3</v>
      </c>
      <c r="IT42">
        <v>6</v>
      </c>
      <c r="IU42">
        <v>0.384521</v>
      </c>
      <c r="IV42">
        <v>2.48169</v>
      </c>
      <c r="IW42">
        <v>1.42578</v>
      </c>
      <c r="IX42">
        <v>2.2644000000000002</v>
      </c>
      <c r="IY42">
        <v>1.5478499999999999</v>
      </c>
      <c r="IZ42">
        <v>2.4560499999999998</v>
      </c>
      <c r="JA42">
        <v>35.174700000000001</v>
      </c>
      <c r="JB42">
        <v>14.0182</v>
      </c>
      <c r="JC42">
        <v>18</v>
      </c>
      <c r="JD42">
        <v>633.01499999999999</v>
      </c>
      <c r="JE42">
        <v>409.51</v>
      </c>
      <c r="JF42">
        <v>22.7776</v>
      </c>
      <c r="JG42">
        <v>25.323599999999999</v>
      </c>
      <c r="JH42">
        <v>30.0001</v>
      </c>
      <c r="JI42">
        <v>25.244599999999998</v>
      </c>
      <c r="JJ42">
        <v>25.194500000000001</v>
      </c>
      <c r="JK42">
        <v>7.7366900000000003</v>
      </c>
      <c r="JL42">
        <v>35.555399999999999</v>
      </c>
      <c r="JM42">
        <v>54.137999999999998</v>
      </c>
      <c r="JN42">
        <v>22.7287</v>
      </c>
      <c r="JO42">
        <v>103.979</v>
      </c>
      <c r="JP42">
        <v>15.3323</v>
      </c>
      <c r="JQ42">
        <v>95.7834</v>
      </c>
      <c r="JR42">
        <v>101.53400000000001</v>
      </c>
    </row>
    <row r="43" spans="1:278" x14ac:dyDescent="0.2">
      <c r="A43">
        <v>27</v>
      </c>
      <c r="B43">
        <v>1686775876.0999999</v>
      </c>
      <c r="C43">
        <v>4476.0999999046326</v>
      </c>
      <c r="D43" t="s">
        <v>550</v>
      </c>
      <c r="E43" t="s">
        <v>551</v>
      </c>
      <c r="F43">
        <v>15</v>
      </c>
      <c r="I43" t="s">
        <v>489</v>
      </c>
      <c r="J43" t="s">
        <v>490</v>
      </c>
      <c r="M43" t="s">
        <v>491</v>
      </c>
      <c r="N43" t="s">
        <v>492</v>
      </c>
      <c r="O43">
        <v>1686775868.099999</v>
      </c>
      <c r="P43">
        <f t="shared" si="0"/>
        <v>3.7246842486606114E-3</v>
      </c>
      <c r="Q43">
        <f t="shared" si="1"/>
        <v>3.7246842486606115</v>
      </c>
      <c r="R43">
        <f t="shared" si="2"/>
        <v>-0.10051629076545926</v>
      </c>
      <c r="S43">
        <f t="shared" si="3"/>
        <v>50.564880645161288</v>
      </c>
      <c r="T43">
        <f t="shared" si="4"/>
        <v>50.089867757598746</v>
      </c>
      <c r="U43">
        <f t="shared" si="5"/>
        <v>5.0888609940764997</v>
      </c>
      <c r="V43">
        <f t="shared" si="6"/>
        <v>5.137119747062207</v>
      </c>
      <c r="W43">
        <f t="shared" si="7"/>
        <v>0.3072622676509944</v>
      </c>
      <c r="X43">
        <f t="shared" si="8"/>
        <v>2.95509081325807</v>
      </c>
      <c r="Y43">
        <f t="shared" si="9"/>
        <v>0.29055258973869108</v>
      </c>
      <c r="Z43">
        <f t="shared" si="10"/>
        <v>0.18302090211694377</v>
      </c>
      <c r="AA43">
        <f t="shared" si="11"/>
        <v>241.73716106471628</v>
      </c>
      <c r="AB43">
        <f t="shared" si="12"/>
        <v>25.554555758877818</v>
      </c>
      <c r="AC43">
        <f t="shared" si="13"/>
        <v>24.918670967741939</v>
      </c>
      <c r="AD43">
        <f t="shared" si="14"/>
        <v>3.1642927115274864</v>
      </c>
      <c r="AE43">
        <f t="shared" si="15"/>
        <v>59.219956918197482</v>
      </c>
      <c r="AF43">
        <f t="shared" si="16"/>
        <v>1.8943437394668667</v>
      </c>
      <c r="AG43">
        <f t="shared" si="17"/>
        <v>3.1988266085427712</v>
      </c>
      <c r="AH43">
        <f t="shared" si="18"/>
        <v>1.2699489720606196</v>
      </c>
      <c r="AI43">
        <f t="shared" si="19"/>
        <v>-164.25857536593296</v>
      </c>
      <c r="AJ43">
        <f t="shared" si="20"/>
        <v>29.007637831597304</v>
      </c>
      <c r="AK43">
        <f t="shared" si="21"/>
        <v>2.0765578009810328</v>
      </c>
      <c r="AL43">
        <f t="shared" si="22"/>
        <v>108.56278133136165</v>
      </c>
      <c r="AM43">
        <v>0</v>
      </c>
      <c r="AN43">
        <v>0</v>
      </c>
      <c r="AO43">
        <f t="shared" si="23"/>
        <v>1</v>
      </c>
      <c r="AP43">
        <f t="shared" si="24"/>
        <v>0</v>
      </c>
      <c r="AQ43">
        <f t="shared" si="25"/>
        <v>53993.40232424689</v>
      </c>
      <c r="AR43" t="s">
        <v>528</v>
      </c>
      <c r="AS43">
        <v>12490</v>
      </c>
      <c r="AT43">
        <v>621.43999999999994</v>
      </c>
      <c r="AU43">
        <v>2858.75</v>
      </c>
      <c r="AV43">
        <f t="shared" si="26"/>
        <v>0.7826182772190643</v>
      </c>
      <c r="AW43">
        <v>-1.226258601200839</v>
      </c>
      <c r="AX43" t="s">
        <v>552</v>
      </c>
      <c r="AY43">
        <v>12499.8</v>
      </c>
      <c r="AZ43">
        <v>761.39407692307691</v>
      </c>
      <c r="BA43">
        <v>916.92100000000005</v>
      </c>
      <c r="BB43">
        <f t="shared" si="27"/>
        <v>0.16961867279397369</v>
      </c>
      <c r="BC43">
        <v>0.5</v>
      </c>
      <c r="BD43">
        <f t="shared" si="28"/>
        <v>1261.2119414508813</v>
      </c>
      <c r="BE43">
        <f t="shared" si="29"/>
        <v>-0.10051629076545926</v>
      </c>
      <c r="BF43">
        <f t="shared" si="30"/>
        <v>106.96254781040467</v>
      </c>
      <c r="BG43">
        <f t="shared" si="31"/>
        <v>8.925877352067732E-4</v>
      </c>
      <c r="BH43">
        <f t="shared" si="32"/>
        <v>2.1177713238108842</v>
      </c>
      <c r="BI43">
        <f t="shared" si="33"/>
        <v>425.53751570176189</v>
      </c>
      <c r="BJ43" t="s">
        <v>553</v>
      </c>
      <c r="BK43">
        <v>533.07000000000005</v>
      </c>
      <c r="BL43">
        <f t="shared" si="34"/>
        <v>533.07000000000005</v>
      </c>
      <c r="BM43">
        <f t="shared" si="35"/>
        <v>0.41863039454871243</v>
      </c>
      <c r="BN43">
        <f t="shared" si="36"/>
        <v>0.40517524528247456</v>
      </c>
      <c r="BO43">
        <f t="shared" si="37"/>
        <v>0.83495106807471364</v>
      </c>
      <c r="BP43">
        <f t="shared" si="38"/>
        <v>0.52635168784768926</v>
      </c>
      <c r="BQ43">
        <f t="shared" si="39"/>
        <v>0.86793023765146537</v>
      </c>
      <c r="BR43">
        <f t="shared" si="40"/>
        <v>0.28367277149773484</v>
      </c>
      <c r="BS43">
        <f t="shared" si="41"/>
        <v>0.71632722850226516</v>
      </c>
      <c r="BT43">
        <v>1115</v>
      </c>
      <c r="BU43">
        <v>300</v>
      </c>
      <c r="BV43">
        <v>300</v>
      </c>
      <c r="BW43">
        <v>300</v>
      </c>
      <c r="BX43">
        <v>12499.8</v>
      </c>
      <c r="BY43">
        <v>888.53</v>
      </c>
      <c r="BZ43">
        <v>-9.0572299999999994E-3</v>
      </c>
      <c r="CA43">
        <v>-2.0299999999999998</v>
      </c>
      <c r="CB43" t="s">
        <v>412</v>
      </c>
      <c r="CC43" t="s">
        <v>412</v>
      </c>
      <c r="CD43" t="s">
        <v>412</v>
      </c>
      <c r="CE43" t="s">
        <v>412</v>
      </c>
      <c r="CF43" t="s">
        <v>412</v>
      </c>
      <c r="CG43" t="s">
        <v>412</v>
      </c>
      <c r="CH43" t="s">
        <v>412</v>
      </c>
      <c r="CI43" t="s">
        <v>412</v>
      </c>
      <c r="CJ43" t="s">
        <v>412</v>
      </c>
      <c r="CK43" t="s">
        <v>412</v>
      </c>
      <c r="CL43">
        <f t="shared" si="42"/>
        <v>1500.0012903225811</v>
      </c>
      <c r="CM43">
        <f t="shared" si="43"/>
        <v>1261.2119414508813</v>
      </c>
      <c r="CN43">
        <f t="shared" si="44"/>
        <v>0.84080723769221077</v>
      </c>
      <c r="CO43">
        <f t="shared" si="45"/>
        <v>0.16115796874596672</v>
      </c>
      <c r="CP43">
        <v>6</v>
      </c>
      <c r="CQ43">
        <v>0.5</v>
      </c>
      <c r="CR43" t="s">
        <v>413</v>
      </c>
      <c r="CS43">
        <v>2</v>
      </c>
      <c r="CT43">
        <v>1686775868.099999</v>
      </c>
      <c r="CU43">
        <v>50.564880645161288</v>
      </c>
      <c r="CV43">
        <v>50.652667741935467</v>
      </c>
      <c r="CW43">
        <v>18.646103225806449</v>
      </c>
      <c r="CX43">
        <v>14.99231935483871</v>
      </c>
      <c r="CY43">
        <v>49.788880645161292</v>
      </c>
      <c r="CZ43">
        <v>18.50382258064516</v>
      </c>
      <c r="DA43">
        <v>600.23803225806455</v>
      </c>
      <c r="DB43">
        <v>101.49458064516131</v>
      </c>
      <c r="DC43">
        <v>0.1000376258064516</v>
      </c>
      <c r="DD43">
        <v>25.100748387096779</v>
      </c>
      <c r="DE43">
        <v>24.918670967741939</v>
      </c>
      <c r="DF43">
        <v>999.90000000000032</v>
      </c>
      <c r="DG43">
        <v>0</v>
      </c>
      <c r="DH43">
        <v>0</v>
      </c>
      <c r="DI43">
        <v>9996.9141935483858</v>
      </c>
      <c r="DJ43">
        <v>0</v>
      </c>
      <c r="DK43">
        <v>617.61680645161289</v>
      </c>
      <c r="DL43">
        <v>-0.1182401225806452</v>
      </c>
      <c r="DM43">
        <v>51.494603225806443</v>
      </c>
      <c r="DN43">
        <v>51.423629032258063</v>
      </c>
      <c r="DO43">
        <v>3.6537845161290319</v>
      </c>
      <c r="DP43">
        <v>50.652667741935467</v>
      </c>
      <c r="DQ43">
        <v>14.99231935483871</v>
      </c>
      <c r="DR43">
        <v>1.89247935483871</v>
      </c>
      <c r="DS43">
        <v>1.5216380645161289</v>
      </c>
      <c r="DT43">
        <v>16.572238709677421</v>
      </c>
      <c r="DU43">
        <v>13.187112903225801</v>
      </c>
      <c r="DV43">
        <v>1500.0012903225811</v>
      </c>
      <c r="DW43">
        <v>0.97300083870967735</v>
      </c>
      <c r="DX43">
        <v>2.6998964516129029E-2</v>
      </c>
      <c r="DY43">
        <v>0</v>
      </c>
      <c r="DZ43">
        <v>761.42967741935479</v>
      </c>
      <c r="EA43">
        <v>4.9993100000000013</v>
      </c>
      <c r="EB43">
        <v>13751.335483870969</v>
      </c>
      <c r="EC43">
        <v>13259.248387096781</v>
      </c>
      <c r="ED43">
        <v>38.67716129032258</v>
      </c>
      <c r="EE43">
        <v>41.449419354838703</v>
      </c>
      <c r="EF43">
        <v>39.00167741935482</v>
      </c>
      <c r="EG43">
        <v>40.695258064516118</v>
      </c>
      <c r="EH43">
        <v>40.394903225806452</v>
      </c>
      <c r="EI43">
        <v>1454.64064516129</v>
      </c>
      <c r="EJ43">
        <v>40.361935483870951</v>
      </c>
      <c r="EK43">
        <v>0</v>
      </c>
      <c r="EL43">
        <v>110.1000001430511</v>
      </c>
      <c r="EM43">
        <v>0</v>
      </c>
      <c r="EN43">
        <v>761.39407692307691</v>
      </c>
      <c r="EO43">
        <v>-6.2675555584012947</v>
      </c>
      <c r="EP43">
        <v>-1055.217094626352</v>
      </c>
      <c r="EQ43">
        <v>13746.20384615385</v>
      </c>
      <c r="ER43">
        <v>15</v>
      </c>
      <c r="ES43">
        <v>1686775891.0999999</v>
      </c>
      <c r="ET43" t="s">
        <v>554</v>
      </c>
      <c r="EU43">
        <v>1686775891.0999999</v>
      </c>
      <c r="EV43">
        <v>1686775406</v>
      </c>
      <c r="EW43">
        <v>27</v>
      </c>
      <c r="EX43">
        <v>0.03</v>
      </c>
      <c r="EY43">
        <v>5.2999999999999999E-2</v>
      </c>
      <c r="EZ43">
        <v>0.77600000000000002</v>
      </c>
      <c r="FA43">
        <v>0.14199999999999999</v>
      </c>
      <c r="FB43">
        <v>50</v>
      </c>
      <c r="FC43">
        <v>16</v>
      </c>
      <c r="FD43">
        <v>0.26</v>
      </c>
      <c r="FE43">
        <v>0.04</v>
      </c>
      <c r="FF43">
        <v>-9.675417750000001E-2</v>
      </c>
      <c r="FG43">
        <v>-0.56654903977485938</v>
      </c>
      <c r="FH43">
        <v>5.8491812483421501E-2</v>
      </c>
      <c r="FI43">
        <v>1</v>
      </c>
      <c r="FJ43">
        <v>50.540033333333326</v>
      </c>
      <c r="FK43">
        <v>-1.741038487207959</v>
      </c>
      <c r="FL43">
        <v>0.12942106560456931</v>
      </c>
      <c r="FM43">
        <v>1</v>
      </c>
      <c r="FN43">
        <v>3.63013925</v>
      </c>
      <c r="FO43">
        <v>0.44477257035645618</v>
      </c>
      <c r="FP43">
        <v>4.8083731572513173E-2</v>
      </c>
      <c r="FQ43">
        <v>1</v>
      </c>
      <c r="FR43">
        <v>18.649973333333332</v>
      </c>
      <c r="FS43">
        <v>-0.87789276974415342</v>
      </c>
      <c r="FT43">
        <v>6.3580368738226936E-2</v>
      </c>
      <c r="FU43">
        <v>1</v>
      </c>
      <c r="FV43">
        <v>4</v>
      </c>
      <c r="FW43">
        <v>4</v>
      </c>
      <c r="FX43" t="s">
        <v>415</v>
      </c>
      <c r="FY43">
        <v>3.1801599999999999</v>
      </c>
      <c r="FZ43">
        <v>2.79697</v>
      </c>
      <c r="GA43">
        <v>1.5010799999999999E-2</v>
      </c>
      <c r="GB43">
        <v>1.53819E-2</v>
      </c>
      <c r="GC43">
        <v>0.101136</v>
      </c>
      <c r="GD43">
        <v>8.6964700000000006E-2</v>
      </c>
      <c r="GE43">
        <v>30985.1</v>
      </c>
      <c r="GF43">
        <v>24585.7</v>
      </c>
      <c r="GG43">
        <v>29391.200000000001</v>
      </c>
      <c r="GH43">
        <v>24453.4</v>
      </c>
      <c r="GI43">
        <v>33591.599999999999</v>
      </c>
      <c r="GJ43">
        <v>32584.400000000001</v>
      </c>
      <c r="GK43">
        <v>40535.599999999999</v>
      </c>
      <c r="GL43">
        <v>39894.800000000003</v>
      </c>
      <c r="GM43">
        <v>2.2006199999999998</v>
      </c>
      <c r="GN43">
        <v>1.8687</v>
      </c>
      <c r="GO43">
        <v>4.5064800000000002E-2</v>
      </c>
      <c r="GP43">
        <v>0</v>
      </c>
      <c r="GQ43">
        <v>24.152699999999999</v>
      </c>
      <c r="GR43">
        <v>999.9</v>
      </c>
      <c r="GS43">
        <v>43.7</v>
      </c>
      <c r="GT43">
        <v>33.6</v>
      </c>
      <c r="GU43">
        <v>22.495999999999999</v>
      </c>
      <c r="GV43">
        <v>62.504600000000003</v>
      </c>
      <c r="GW43">
        <v>32.4679</v>
      </c>
      <c r="GX43">
        <v>1</v>
      </c>
      <c r="GY43">
        <v>-0.13750499999999999</v>
      </c>
      <c r="GZ43">
        <v>1.19929</v>
      </c>
      <c r="HA43">
        <v>20.264299999999999</v>
      </c>
      <c r="HB43">
        <v>5.2246300000000003</v>
      </c>
      <c r="HC43">
        <v>11.907999999999999</v>
      </c>
      <c r="HD43">
        <v>4.9637500000000001</v>
      </c>
      <c r="HE43">
        <v>3.2919999999999998</v>
      </c>
      <c r="HF43">
        <v>9999</v>
      </c>
      <c r="HG43">
        <v>9999</v>
      </c>
      <c r="HH43">
        <v>9999</v>
      </c>
      <c r="HI43">
        <v>999.9</v>
      </c>
      <c r="HJ43">
        <v>4.9702999999999999</v>
      </c>
      <c r="HK43">
        <v>1.87507</v>
      </c>
      <c r="HL43">
        <v>1.87392</v>
      </c>
      <c r="HM43">
        <v>1.8730199999999999</v>
      </c>
      <c r="HN43">
        <v>1.8745400000000001</v>
      </c>
      <c r="HO43">
        <v>1.86951</v>
      </c>
      <c r="HP43">
        <v>1.8736999999999999</v>
      </c>
      <c r="HQ43">
        <v>1.8787400000000001</v>
      </c>
      <c r="HR43">
        <v>0</v>
      </c>
      <c r="HS43">
        <v>0</v>
      </c>
      <c r="HT43">
        <v>0</v>
      </c>
      <c r="HU43">
        <v>0</v>
      </c>
      <c r="HV43" t="s">
        <v>416</v>
      </c>
      <c r="HW43" t="s">
        <v>417</v>
      </c>
      <c r="HX43" t="s">
        <v>418</v>
      </c>
      <c r="HY43" t="s">
        <v>418</v>
      </c>
      <c r="HZ43" t="s">
        <v>418</v>
      </c>
      <c r="IA43" t="s">
        <v>418</v>
      </c>
      <c r="IB43">
        <v>0</v>
      </c>
      <c r="IC43">
        <v>100</v>
      </c>
      <c r="ID43">
        <v>100</v>
      </c>
      <c r="IE43">
        <v>0.77600000000000002</v>
      </c>
      <c r="IF43">
        <v>0.14230000000000001</v>
      </c>
      <c r="IG43">
        <v>0.74554999999999438</v>
      </c>
      <c r="IH43">
        <v>0</v>
      </c>
      <c r="II43">
        <v>0</v>
      </c>
      <c r="IJ43">
        <v>0</v>
      </c>
      <c r="IK43">
        <v>0.14227500000000151</v>
      </c>
      <c r="IL43">
        <v>0</v>
      </c>
      <c r="IM43">
        <v>0</v>
      </c>
      <c r="IN43">
        <v>0</v>
      </c>
      <c r="IO43">
        <v>-1</v>
      </c>
      <c r="IP43">
        <v>-1</v>
      </c>
      <c r="IQ43">
        <v>-1</v>
      </c>
      <c r="IR43">
        <v>-1</v>
      </c>
      <c r="IS43">
        <v>1.4</v>
      </c>
      <c r="IT43">
        <v>7.8</v>
      </c>
      <c r="IU43">
        <v>0.26001000000000002</v>
      </c>
      <c r="IV43">
        <v>2.50366</v>
      </c>
      <c r="IW43">
        <v>1.42578</v>
      </c>
      <c r="IX43">
        <v>2.2644000000000002</v>
      </c>
      <c r="IY43">
        <v>1.5478499999999999</v>
      </c>
      <c r="IZ43">
        <v>2.4621599999999999</v>
      </c>
      <c r="JA43">
        <v>35.3827</v>
      </c>
      <c r="JB43">
        <v>13.974399999999999</v>
      </c>
      <c r="JC43">
        <v>18</v>
      </c>
      <c r="JD43">
        <v>632.69200000000001</v>
      </c>
      <c r="JE43">
        <v>408.11900000000003</v>
      </c>
      <c r="JF43">
        <v>22.0077</v>
      </c>
      <c r="JG43">
        <v>25.525300000000001</v>
      </c>
      <c r="JH43">
        <v>30.001300000000001</v>
      </c>
      <c r="JI43">
        <v>25.3977</v>
      </c>
      <c r="JJ43">
        <v>25.349699999999999</v>
      </c>
      <c r="JK43">
        <v>5.2391100000000002</v>
      </c>
      <c r="JL43">
        <v>38.115900000000003</v>
      </c>
      <c r="JM43">
        <v>53.503999999999998</v>
      </c>
      <c r="JN43">
        <v>21.9877</v>
      </c>
      <c r="JO43">
        <v>50.389600000000002</v>
      </c>
      <c r="JP43">
        <v>14.882899999999999</v>
      </c>
      <c r="JQ43">
        <v>95.755200000000002</v>
      </c>
      <c r="JR43">
        <v>101.501</v>
      </c>
    </row>
    <row r="44" spans="1:278" x14ac:dyDescent="0.2">
      <c r="A44">
        <v>28</v>
      </c>
      <c r="B44">
        <v>1686775988.0999999</v>
      </c>
      <c r="C44">
        <v>4588.0999999046326</v>
      </c>
      <c r="D44" t="s">
        <v>555</v>
      </c>
      <c r="E44" t="s">
        <v>556</v>
      </c>
      <c r="F44">
        <v>15</v>
      </c>
      <c r="I44" t="s">
        <v>489</v>
      </c>
      <c r="J44" t="s">
        <v>490</v>
      </c>
      <c r="M44" t="s">
        <v>491</v>
      </c>
      <c r="N44" t="s">
        <v>492</v>
      </c>
      <c r="O44">
        <v>1686775980.099999</v>
      </c>
      <c r="P44">
        <f t="shared" si="0"/>
        <v>3.8033221461255874E-3</v>
      </c>
      <c r="Q44">
        <f t="shared" si="1"/>
        <v>3.8033221461255873</v>
      </c>
      <c r="R44">
        <f t="shared" si="2"/>
        <v>-3.2916879384609281</v>
      </c>
      <c r="S44">
        <f t="shared" si="3"/>
        <v>3.254539677419356</v>
      </c>
      <c r="T44">
        <f t="shared" si="4"/>
        <v>21.027271614415842</v>
      </c>
      <c r="U44">
        <f t="shared" si="5"/>
        <v>2.1362146139976668</v>
      </c>
      <c r="V44">
        <f t="shared" si="6"/>
        <v>0.33063705782789565</v>
      </c>
      <c r="W44">
        <f t="shared" si="7"/>
        <v>0.30653570044368089</v>
      </c>
      <c r="X44">
        <f t="shared" si="8"/>
        <v>2.9563270389387331</v>
      </c>
      <c r="Y44">
        <f t="shared" si="9"/>
        <v>0.28990920768986755</v>
      </c>
      <c r="Z44">
        <f t="shared" si="10"/>
        <v>0.18261188964358316</v>
      </c>
      <c r="AA44">
        <f t="shared" si="11"/>
        <v>241.74301665592182</v>
      </c>
      <c r="AB44">
        <f t="shared" si="12"/>
        <v>25.644402167460655</v>
      </c>
      <c r="AC44">
        <f t="shared" si="13"/>
        <v>24.962199999999989</v>
      </c>
      <c r="AD44">
        <f t="shared" si="14"/>
        <v>3.1725189153708095</v>
      </c>
      <c r="AE44">
        <f t="shared" si="15"/>
        <v>58.163702347359994</v>
      </c>
      <c r="AF44">
        <f t="shared" si="16"/>
        <v>1.8728197461558749</v>
      </c>
      <c r="AG44">
        <f t="shared" si="17"/>
        <v>3.2199115093657391</v>
      </c>
      <c r="AH44">
        <f t="shared" si="18"/>
        <v>1.2996991692149347</v>
      </c>
      <c r="AI44">
        <f t="shared" si="19"/>
        <v>-167.7265066441384</v>
      </c>
      <c r="AJ44">
        <f t="shared" si="20"/>
        <v>39.665943106109665</v>
      </c>
      <c r="AK44">
        <f t="shared" si="21"/>
        <v>2.8405609681074786</v>
      </c>
      <c r="AL44">
        <f t="shared" si="22"/>
        <v>116.52301408600056</v>
      </c>
      <c r="AM44">
        <v>0</v>
      </c>
      <c r="AN44">
        <v>0</v>
      </c>
      <c r="AO44">
        <f t="shared" si="23"/>
        <v>1</v>
      </c>
      <c r="AP44">
        <f t="shared" si="24"/>
        <v>0</v>
      </c>
      <c r="AQ44">
        <f t="shared" si="25"/>
        <v>54009.715923074938</v>
      </c>
      <c r="AR44" t="s">
        <v>528</v>
      </c>
      <c r="AS44">
        <v>12490</v>
      </c>
      <c r="AT44">
        <v>621.43999999999994</v>
      </c>
      <c r="AU44">
        <v>2858.75</v>
      </c>
      <c r="AV44">
        <f t="shared" si="26"/>
        <v>0.7826182772190643</v>
      </c>
      <c r="AW44">
        <v>-1.226258601200839</v>
      </c>
      <c r="AX44" t="s">
        <v>557</v>
      </c>
      <c r="AY44">
        <v>12505.7</v>
      </c>
      <c r="AZ44">
        <v>767.42831999999999</v>
      </c>
      <c r="BA44">
        <v>896.94500000000005</v>
      </c>
      <c r="BB44">
        <f t="shared" si="27"/>
        <v>0.1443975717574657</v>
      </c>
      <c r="BC44">
        <v>0.5</v>
      </c>
      <c r="BD44">
        <f t="shared" si="28"/>
        <v>1261.2396489442347</v>
      </c>
      <c r="BE44">
        <f t="shared" si="29"/>
        <v>-3.2916879384609281</v>
      </c>
      <c r="BF44">
        <f t="shared" si="30"/>
        <v>91.059971355892984</v>
      </c>
      <c r="BG44">
        <f t="shared" si="31"/>
        <v>-1.6376184644916849E-3</v>
      </c>
      <c r="BH44">
        <f t="shared" si="32"/>
        <v>2.1872076883197962</v>
      </c>
      <c r="BI44">
        <f t="shared" si="33"/>
        <v>421.18419446095834</v>
      </c>
      <c r="BJ44" t="s">
        <v>558</v>
      </c>
      <c r="BK44">
        <v>530.19000000000005</v>
      </c>
      <c r="BL44">
        <f t="shared" si="34"/>
        <v>530.19000000000005</v>
      </c>
      <c r="BM44">
        <f t="shared" si="35"/>
        <v>0.40889352189933603</v>
      </c>
      <c r="BN44">
        <f t="shared" si="36"/>
        <v>0.35314223391637489</v>
      </c>
      <c r="BO44">
        <f t="shared" si="37"/>
        <v>0.84249707974026866</v>
      </c>
      <c r="BP44">
        <f t="shared" si="38"/>
        <v>0.47010645904793019</v>
      </c>
      <c r="BQ44">
        <f t="shared" si="39"/>
        <v>0.87685881706156044</v>
      </c>
      <c r="BR44">
        <f t="shared" si="40"/>
        <v>0.24397390104149769</v>
      </c>
      <c r="BS44">
        <f t="shared" si="41"/>
        <v>0.75602609895850237</v>
      </c>
      <c r="BT44">
        <v>1117</v>
      </c>
      <c r="BU44">
        <v>300</v>
      </c>
      <c r="BV44">
        <v>300</v>
      </c>
      <c r="BW44">
        <v>300</v>
      </c>
      <c r="BX44">
        <v>12505.7</v>
      </c>
      <c r="BY44">
        <v>874.32</v>
      </c>
      <c r="BZ44">
        <v>-9.0606000000000003E-3</v>
      </c>
      <c r="CA44">
        <v>-0.56999999999999995</v>
      </c>
      <c r="CB44" t="s">
        <v>412</v>
      </c>
      <c r="CC44" t="s">
        <v>412</v>
      </c>
      <c r="CD44" t="s">
        <v>412</v>
      </c>
      <c r="CE44" t="s">
        <v>412</v>
      </c>
      <c r="CF44" t="s">
        <v>412</v>
      </c>
      <c r="CG44" t="s">
        <v>412</v>
      </c>
      <c r="CH44" t="s">
        <v>412</v>
      </c>
      <c r="CI44" t="s">
        <v>412</v>
      </c>
      <c r="CJ44" t="s">
        <v>412</v>
      </c>
      <c r="CK44" t="s">
        <v>412</v>
      </c>
      <c r="CL44">
        <f t="shared" si="42"/>
        <v>1500.0338709677419</v>
      </c>
      <c r="CM44">
        <f t="shared" si="43"/>
        <v>1261.2396489442347</v>
      </c>
      <c r="CN44">
        <f t="shared" si="44"/>
        <v>0.84080744665488794</v>
      </c>
      <c r="CO44">
        <f t="shared" si="45"/>
        <v>0.16115837204393399</v>
      </c>
      <c r="CP44">
        <v>6</v>
      </c>
      <c r="CQ44">
        <v>0.5</v>
      </c>
      <c r="CR44" t="s">
        <v>413</v>
      </c>
      <c r="CS44">
        <v>2</v>
      </c>
      <c r="CT44">
        <v>1686775980.099999</v>
      </c>
      <c r="CU44">
        <v>3.254539677419356</v>
      </c>
      <c r="CV44">
        <v>-2.3654026129032259E-2</v>
      </c>
      <c r="CW44">
        <v>18.434612903225801</v>
      </c>
      <c r="CX44">
        <v>14.70267419354839</v>
      </c>
      <c r="CY44">
        <v>2.3734796774193549</v>
      </c>
      <c r="CZ44">
        <v>18.32788064516129</v>
      </c>
      <c r="DA44">
        <v>600.20429032258062</v>
      </c>
      <c r="DB44">
        <v>101.49293548387099</v>
      </c>
      <c r="DC44">
        <v>9.9636922580645174E-2</v>
      </c>
      <c r="DD44">
        <v>25.211074193548392</v>
      </c>
      <c r="DE44">
        <v>24.962199999999989</v>
      </c>
      <c r="DF44">
        <v>999.90000000000032</v>
      </c>
      <c r="DG44">
        <v>0</v>
      </c>
      <c r="DH44">
        <v>0</v>
      </c>
      <c r="DI44">
        <v>10004.09129032258</v>
      </c>
      <c r="DJ44">
        <v>0</v>
      </c>
      <c r="DK44">
        <v>732.71900000000005</v>
      </c>
      <c r="DL44">
        <v>3.2781941935483871</v>
      </c>
      <c r="DM44">
        <v>3.3156629032258058</v>
      </c>
      <c r="DN44">
        <v>-2.4006786129032259E-2</v>
      </c>
      <c r="DO44">
        <v>3.7319261290322578</v>
      </c>
      <c r="DP44">
        <v>-2.3654026129032259E-2</v>
      </c>
      <c r="DQ44">
        <v>14.70267419354839</v>
      </c>
      <c r="DR44">
        <v>1.870980322580645</v>
      </c>
      <c r="DS44">
        <v>1.4922164516129031</v>
      </c>
      <c r="DT44">
        <v>16.392670967741939</v>
      </c>
      <c r="DU44">
        <v>12.88856451612903</v>
      </c>
      <c r="DV44">
        <v>1500.0338709677419</v>
      </c>
      <c r="DW44">
        <v>0.97299438709677422</v>
      </c>
      <c r="DX44">
        <v>2.7005445161290321E-2</v>
      </c>
      <c r="DY44">
        <v>0</v>
      </c>
      <c r="DZ44">
        <v>767.34032258064519</v>
      </c>
      <c r="EA44">
        <v>4.9993100000000013</v>
      </c>
      <c r="EB44">
        <v>14251.132258064519</v>
      </c>
      <c r="EC44">
        <v>13259.51290322581</v>
      </c>
      <c r="ED44">
        <v>38.382838709677422</v>
      </c>
      <c r="EE44">
        <v>39.943322580645152</v>
      </c>
      <c r="EF44">
        <v>38.76790322580645</v>
      </c>
      <c r="EG44">
        <v>39.402999999999999</v>
      </c>
      <c r="EH44">
        <v>39.578354838709657</v>
      </c>
      <c r="EI44">
        <v>1454.6606451612899</v>
      </c>
      <c r="EJ44">
        <v>40.373225806451643</v>
      </c>
      <c r="EK44">
        <v>0</v>
      </c>
      <c r="EL44">
        <v>111.3999998569489</v>
      </c>
      <c r="EM44">
        <v>0</v>
      </c>
      <c r="EN44">
        <v>767.42831999999999</v>
      </c>
      <c r="EO44">
        <v>4.4057692336220518</v>
      </c>
      <c r="EP44">
        <v>926.09230887428032</v>
      </c>
      <c r="EQ44">
        <v>14261.216</v>
      </c>
      <c r="ER44">
        <v>15</v>
      </c>
      <c r="ES44">
        <v>1686775954.5999999</v>
      </c>
      <c r="ET44" t="s">
        <v>559</v>
      </c>
      <c r="EU44">
        <v>1686775945.0999999</v>
      </c>
      <c r="EV44">
        <v>1686775954.5999999</v>
      </c>
      <c r="EW44">
        <v>28</v>
      </c>
      <c r="EX44">
        <v>0.105</v>
      </c>
      <c r="EY44">
        <v>-3.5999999999999997E-2</v>
      </c>
      <c r="EZ44">
        <v>0.88100000000000001</v>
      </c>
      <c r="FA44">
        <v>0.107</v>
      </c>
      <c r="FB44">
        <v>0</v>
      </c>
      <c r="FC44">
        <v>15</v>
      </c>
      <c r="FD44">
        <v>0.24</v>
      </c>
      <c r="FE44">
        <v>0.02</v>
      </c>
      <c r="FF44">
        <v>3.28395875</v>
      </c>
      <c r="FG44">
        <v>-9.9632983114451248E-2</v>
      </c>
      <c r="FH44">
        <v>2.1912221040722921E-2</v>
      </c>
      <c r="FI44">
        <v>1</v>
      </c>
      <c r="FJ44">
        <v>3.2550876666666668</v>
      </c>
      <c r="FK44">
        <v>-8.5740333704114852E-2</v>
      </c>
      <c r="FL44">
        <v>1.683143956674206E-2</v>
      </c>
      <c r="FM44">
        <v>1</v>
      </c>
      <c r="FN44">
        <v>3.721025</v>
      </c>
      <c r="FO44">
        <v>9.5960375234511189E-2</v>
      </c>
      <c r="FP44">
        <v>3.4577044914220173E-2</v>
      </c>
      <c r="FQ44">
        <v>1</v>
      </c>
      <c r="FR44">
        <v>18.437586666666661</v>
      </c>
      <c r="FS44">
        <v>-0.85954171301445759</v>
      </c>
      <c r="FT44">
        <v>6.3007791758021514E-2</v>
      </c>
      <c r="FU44">
        <v>1</v>
      </c>
      <c r="FV44">
        <v>4</v>
      </c>
      <c r="FW44">
        <v>4</v>
      </c>
      <c r="FX44" t="s">
        <v>415</v>
      </c>
      <c r="FY44">
        <v>3.17991</v>
      </c>
      <c r="FZ44">
        <v>2.79664</v>
      </c>
      <c r="GA44">
        <v>7.1214599999999998E-4</v>
      </c>
      <c r="GB44">
        <v>-5.2329899999999999E-6</v>
      </c>
      <c r="GC44">
        <v>0.100548</v>
      </c>
      <c r="GD44">
        <v>8.6172700000000005E-2</v>
      </c>
      <c r="GE44">
        <v>31427.599999999999</v>
      </c>
      <c r="GF44">
        <v>24966.7</v>
      </c>
      <c r="GG44">
        <v>29384.6</v>
      </c>
      <c r="GH44">
        <v>24450.400000000001</v>
      </c>
      <c r="GI44">
        <v>33606.9</v>
      </c>
      <c r="GJ44">
        <v>32608.5</v>
      </c>
      <c r="GK44">
        <v>40527.5</v>
      </c>
      <c r="GL44">
        <v>39889.9</v>
      </c>
      <c r="GM44">
        <v>2.1984499999999998</v>
      </c>
      <c r="GN44">
        <v>1.8668</v>
      </c>
      <c r="GO44">
        <v>9.88618E-2</v>
      </c>
      <c r="GP44">
        <v>0</v>
      </c>
      <c r="GQ44">
        <v>23.319500000000001</v>
      </c>
      <c r="GR44">
        <v>999.9</v>
      </c>
      <c r="GS44">
        <v>42.9</v>
      </c>
      <c r="GT44">
        <v>33.6</v>
      </c>
      <c r="GU44">
        <v>22.084499999999998</v>
      </c>
      <c r="GV44">
        <v>62.314599999999999</v>
      </c>
      <c r="GW44">
        <v>32.1434</v>
      </c>
      <c r="GX44">
        <v>1</v>
      </c>
      <c r="GY44">
        <v>-0.13173299999999999</v>
      </c>
      <c r="GZ44">
        <v>-0.11162</v>
      </c>
      <c r="HA44">
        <v>20.267099999999999</v>
      </c>
      <c r="HB44">
        <v>5.2232799999999999</v>
      </c>
      <c r="HC44">
        <v>11.9024</v>
      </c>
      <c r="HD44">
        <v>4.9634</v>
      </c>
      <c r="HE44">
        <v>3.2913999999999999</v>
      </c>
      <c r="HF44">
        <v>9999</v>
      </c>
      <c r="HG44">
        <v>9999</v>
      </c>
      <c r="HH44">
        <v>9999</v>
      </c>
      <c r="HI44">
        <v>999.9</v>
      </c>
      <c r="HJ44">
        <v>4.9703200000000001</v>
      </c>
      <c r="HK44">
        <v>1.8751100000000001</v>
      </c>
      <c r="HL44">
        <v>1.8739300000000001</v>
      </c>
      <c r="HM44">
        <v>1.87304</v>
      </c>
      <c r="HN44">
        <v>1.8745400000000001</v>
      </c>
      <c r="HO44">
        <v>1.86951</v>
      </c>
      <c r="HP44">
        <v>1.8737600000000001</v>
      </c>
      <c r="HQ44">
        <v>1.8787700000000001</v>
      </c>
      <c r="HR44">
        <v>0</v>
      </c>
      <c r="HS44">
        <v>0</v>
      </c>
      <c r="HT44">
        <v>0</v>
      </c>
      <c r="HU44">
        <v>0</v>
      </c>
      <c r="HV44" t="s">
        <v>416</v>
      </c>
      <c r="HW44" t="s">
        <v>417</v>
      </c>
      <c r="HX44" t="s">
        <v>418</v>
      </c>
      <c r="HY44" t="s">
        <v>418</v>
      </c>
      <c r="HZ44" t="s">
        <v>418</v>
      </c>
      <c r="IA44" t="s">
        <v>418</v>
      </c>
      <c r="IB44">
        <v>0</v>
      </c>
      <c r="IC44">
        <v>100</v>
      </c>
      <c r="ID44">
        <v>100</v>
      </c>
      <c r="IE44">
        <v>0.88100000000000001</v>
      </c>
      <c r="IF44">
        <v>0.10680000000000001</v>
      </c>
      <c r="IG44">
        <v>0.88105985999999992</v>
      </c>
      <c r="IH44">
        <v>0</v>
      </c>
      <c r="II44">
        <v>0</v>
      </c>
      <c r="IJ44">
        <v>0</v>
      </c>
      <c r="IK44">
        <v>0.10672380952380681</v>
      </c>
      <c r="IL44">
        <v>0</v>
      </c>
      <c r="IM44">
        <v>0</v>
      </c>
      <c r="IN44">
        <v>0</v>
      </c>
      <c r="IO44">
        <v>-1</v>
      </c>
      <c r="IP44">
        <v>-1</v>
      </c>
      <c r="IQ44">
        <v>-1</v>
      </c>
      <c r="IR44">
        <v>-1</v>
      </c>
      <c r="IS44">
        <v>0.7</v>
      </c>
      <c r="IT44">
        <v>0.6</v>
      </c>
      <c r="IU44">
        <v>3.1738299999999997E-2</v>
      </c>
      <c r="IV44">
        <v>4.99756</v>
      </c>
      <c r="IW44">
        <v>1.42578</v>
      </c>
      <c r="IX44">
        <v>2.2631800000000002</v>
      </c>
      <c r="IY44">
        <v>1.5478499999999999</v>
      </c>
      <c r="IZ44">
        <v>2.4377399999999998</v>
      </c>
      <c r="JA44">
        <v>35.429099999999998</v>
      </c>
      <c r="JB44">
        <v>13.9131</v>
      </c>
      <c r="JC44">
        <v>18</v>
      </c>
      <c r="JD44">
        <v>632.06799999999998</v>
      </c>
      <c r="JE44">
        <v>407.59699999999998</v>
      </c>
      <c r="JF44">
        <v>24.0107</v>
      </c>
      <c r="JG44">
        <v>25.607399999999998</v>
      </c>
      <c r="JH44">
        <v>29.9999</v>
      </c>
      <c r="JI44">
        <v>25.485499999999998</v>
      </c>
      <c r="JJ44">
        <v>25.419499999999999</v>
      </c>
      <c r="JK44">
        <v>0</v>
      </c>
      <c r="JL44">
        <v>36.162199999999999</v>
      </c>
      <c r="JM44">
        <v>51.853000000000002</v>
      </c>
      <c r="JN44">
        <v>24.014600000000002</v>
      </c>
      <c r="JO44">
        <v>50.326099999999997</v>
      </c>
      <c r="JP44">
        <v>14.783099999999999</v>
      </c>
      <c r="JQ44">
        <v>95.735100000000003</v>
      </c>
      <c r="JR44">
        <v>101.489</v>
      </c>
    </row>
    <row r="45" spans="1:278" x14ac:dyDescent="0.2">
      <c r="A45">
        <v>29</v>
      </c>
      <c r="B45">
        <v>1686776106.5999999</v>
      </c>
      <c r="C45">
        <v>4706.5999999046326</v>
      </c>
      <c r="D45" t="s">
        <v>560</v>
      </c>
      <c r="E45" t="s">
        <v>561</v>
      </c>
      <c r="F45">
        <v>15</v>
      </c>
      <c r="I45" t="s">
        <v>489</v>
      </c>
      <c r="J45" t="s">
        <v>490</v>
      </c>
      <c r="M45" t="s">
        <v>491</v>
      </c>
      <c r="N45" t="s">
        <v>492</v>
      </c>
      <c r="O45">
        <v>1686776098.849999</v>
      </c>
      <c r="P45">
        <f t="shared" si="0"/>
        <v>3.8152689176937735E-3</v>
      </c>
      <c r="Q45">
        <f t="shared" si="1"/>
        <v>3.8152689176937735</v>
      </c>
      <c r="R45">
        <f t="shared" si="2"/>
        <v>21.492157376251157</v>
      </c>
      <c r="S45">
        <f t="shared" si="3"/>
        <v>398.43753333333331</v>
      </c>
      <c r="T45">
        <f t="shared" si="4"/>
        <v>273.95080771960727</v>
      </c>
      <c r="U45">
        <f t="shared" si="5"/>
        <v>27.831100536915091</v>
      </c>
      <c r="V45">
        <f t="shared" si="6"/>
        <v>40.477906015996012</v>
      </c>
      <c r="W45">
        <f t="shared" si="7"/>
        <v>0.30713842950376785</v>
      </c>
      <c r="X45">
        <f t="shared" si="8"/>
        <v>2.9548381730530089</v>
      </c>
      <c r="Y45">
        <f t="shared" si="9"/>
        <v>0.29044048094491282</v>
      </c>
      <c r="Z45">
        <f t="shared" si="10"/>
        <v>0.18294985616409748</v>
      </c>
      <c r="AA45">
        <f t="shared" si="11"/>
        <v>241.7299676749974</v>
      </c>
      <c r="AB45">
        <f t="shared" si="12"/>
        <v>25.88218620790839</v>
      </c>
      <c r="AC45">
        <f t="shared" si="13"/>
        <v>25.18811333333333</v>
      </c>
      <c r="AD45">
        <f t="shared" si="14"/>
        <v>3.2155133689473487</v>
      </c>
      <c r="AE45">
        <f t="shared" si="15"/>
        <v>58.618421772307507</v>
      </c>
      <c r="AF45">
        <f t="shared" si="16"/>
        <v>1.9146867026070218</v>
      </c>
      <c r="AG45">
        <f t="shared" si="17"/>
        <v>3.2663566242780648</v>
      </c>
      <c r="AH45">
        <f t="shared" si="18"/>
        <v>1.300826666340327</v>
      </c>
      <c r="AI45">
        <f t="shared" si="19"/>
        <v>-168.25335927029542</v>
      </c>
      <c r="AJ45">
        <f t="shared" si="20"/>
        <v>42.019417914542323</v>
      </c>
      <c r="AK45">
        <f t="shared" si="21"/>
        <v>3.0176907713602428</v>
      </c>
      <c r="AL45">
        <f t="shared" si="22"/>
        <v>118.51371709060453</v>
      </c>
      <c r="AM45">
        <v>0</v>
      </c>
      <c r="AN45">
        <v>0</v>
      </c>
      <c r="AO45">
        <f t="shared" si="23"/>
        <v>1</v>
      </c>
      <c r="AP45">
        <f t="shared" si="24"/>
        <v>0</v>
      </c>
      <c r="AQ45">
        <f t="shared" si="25"/>
        <v>53922.398004540199</v>
      </c>
      <c r="AR45" t="s">
        <v>528</v>
      </c>
      <c r="AS45">
        <v>12490</v>
      </c>
      <c r="AT45">
        <v>621.43999999999994</v>
      </c>
      <c r="AU45">
        <v>2858.75</v>
      </c>
      <c r="AV45">
        <f t="shared" si="26"/>
        <v>0.7826182772190643</v>
      </c>
      <c r="AW45">
        <v>-1.226258601200839</v>
      </c>
      <c r="AX45" t="s">
        <v>562</v>
      </c>
      <c r="AY45">
        <v>12510.8</v>
      </c>
      <c r="AZ45">
        <v>718.86907692307693</v>
      </c>
      <c r="BA45">
        <v>984.11500000000001</v>
      </c>
      <c r="BB45">
        <f t="shared" si="27"/>
        <v>0.26952736527430543</v>
      </c>
      <c r="BC45">
        <v>0.5</v>
      </c>
      <c r="BD45">
        <f t="shared" si="28"/>
        <v>1261.1744205569928</v>
      </c>
      <c r="BE45">
        <f t="shared" si="29"/>
        <v>21.492157376251157</v>
      </c>
      <c r="BF45">
        <f t="shared" si="30"/>
        <v>169.96050936203756</v>
      </c>
      <c r="BG45">
        <f t="shared" si="31"/>
        <v>1.8013698666215015E-2</v>
      </c>
      <c r="BH45">
        <f t="shared" si="32"/>
        <v>1.9048942450831456</v>
      </c>
      <c r="BI45">
        <f t="shared" si="33"/>
        <v>439.46308564053425</v>
      </c>
      <c r="BJ45" t="s">
        <v>563</v>
      </c>
      <c r="BK45">
        <v>497.01</v>
      </c>
      <c r="BL45">
        <f t="shared" si="34"/>
        <v>497.01</v>
      </c>
      <c r="BM45">
        <f t="shared" si="35"/>
        <v>0.49496755968560591</v>
      </c>
      <c r="BN45">
        <f t="shared" si="36"/>
        <v>0.54453541449363707</v>
      </c>
      <c r="BO45">
        <f t="shared" si="37"/>
        <v>0.79375164073945492</v>
      </c>
      <c r="BP45">
        <f t="shared" si="38"/>
        <v>0.73135982098827612</v>
      </c>
      <c r="BQ45">
        <f t="shared" si="39"/>
        <v>0.83789684934139663</v>
      </c>
      <c r="BR45">
        <f t="shared" si="40"/>
        <v>0.37647960532101526</v>
      </c>
      <c r="BS45">
        <f t="shared" si="41"/>
        <v>0.62352039467898468</v>
      </c>
      <c r="BT45">
        <v>1119</v>
      </c>
      <c r="BU45">
        <v>300</v>
      </c>
      <c r="BV45">
        <v>300</v>
      </c>
      <c r="BW45">
        <v>300</v>
      </c>
      <c r="BX45">
        <v>12510.8</v>
      </c>
      <c r="BY45">
        <v>940.67</v>
      </c>
      <c r="BZ45">
        <v>-9.0654099999999994E-3</v>
      </c>
      <c r="CA45">
        <v>-0.21</v>
      </c>
      <c r="CB45" t="s">
        <v>412</v>
      </c>
      <c r="CC45" t="s">
        <v>412</v>
      </c>
      <c r="CD45" t="s">
        <v>412</v>
      </c>
      <c r="CE45" t="s">
        <v>412</v>
      </c>
      <c r="CF45" t="s">
        <v>412</v>
      </c>
      <c r="CG45" t="s">
        <v>412</v>
      </c>
      <c r="CH45" t="s">
        <v>412</v>
      </c>
      <c r="CI45" t="s">
        <v>412</v>
      </c>
      <c r="CJ45" t="s">
        <v>412</v>
      </c>
      <c r="CK45" t="s">
        <v>412</v>
      </c>
      <c r="CL45">
        <f t="shared" si="42"/>
        <v>1499.956666666666</v>
      </c>
      <c r="CM45">
        <f t="shared" si="43"/>
        <v>1261.1744205569928</v>
      </c>
      <c r="CN45">
        <f t="shared" si="44"/>
        <v>0.84080723702484295</v>
      </c>
      <c r="CO45">
        <f t="shared" si="45"/>
        <v>0.16115796745794711</v>
      </c>
      <c r="CP45">
        <v>6</v>
      </c>
      <c r="CQ45">
        <v>0.5</v>
      </c>
      <c r="CR45" t="s">
        <v>413</v>
      </c>
      <c r="CS45">
        <v>2</v>
      </c>
      <c r="CT45">
        <v>1686776098.849999</v>
      </c>
      <c r="CU45">
        <v>398.43753333333331</v>
      </c>
      <c r="CV45">
        <v>421.44096666666672</v>
      </c>
      <c r="CW45">
        <v>18.846900000000002</v>
      </c>
      <c r="CX45">
        <v>15.104979999999999</v>
      </c>
      <c r="CY45">
        <v>397.80853333333329</v>
      </c>
      <c r="CZ45">
        <v>18.740173333333331</v>
      </c>
      <c r="DA45">
        <v>600.23136666666664</v>
      </c>
      <c r="DB45">
        <v>101.4916666666667</v>
      </c>
      <c r="DC45">
        <v>9.9932090000000001E-2</v>
      </c>
      <c r="DD45">
        <v>25.45188666666667</v>
      </c>
      <c r="DE45">
        <v>25.18811333333333</v>
      </c>
      <c r="DF45">
        <v>999.9000000000002</v>
      </c>
      <c r="DG45">
        <v>0</v>
      </c>
      <c r="DH45">
        <v>0</v>
      </c>
      <c r="DI45">
        <v>9995.7679999999982</v>
      </c>
      <c r="DJ45">
        <v>0</v>
      </c>
      <c r="DK45">
        <v>1988.579666666667</v>
      </c>
      <c r="DL45">
        <v>-22.75122</v>
      </c>
      <c r="DM45">
        <v>406.34803333333349</v>
      </c>
      <c r="DN45">
        <v>427.90429999999998</v>
      </c>
      <c r="DO45">
        <v>3.741918333333333</v>
      </c>
      <c r="DP45">
        <v>421.44096666666672</v>
      </c>
      <c r="DQ45">
        <v>15.104979999999999</v>
      </c>
      <c r="DR45">
        <v>1.912803</v>
      </c>
      <c r="DS45">
        <v>1.5330306666666671</v>
      </c>
      <c r="DT45">
        <v>16.740443333333339</v>
      </c>
      <c r="DU45">
        <v>13.301629999999999</v>
      </c>
      <c r="DV45">
        <v>1499.956666666666</v>
      </c>
      <c r="DW45">
        <v>0.97300166666666676</v>
      </c>
      <c r="DX45">
        <v>2.6998033333333341E-2</v>
      </c>
      <c r="DY45">
        <v>0</v>
      </c>
      <c r="DZ45">
        <v>718.74733333333324</v>
      </c>
      <c r="EA45">
        <v>4.9993100000000004</v>
      </c>
      <c r="EB45">
        <v>16426.126666666671</v>
      </c>
      <c r="EC45">
        <v>13258.876666666671</v>
      </c>
      <c r="ED45">
        <v>37.066433333333329</v>
      </c>
      <c r="EE45">
        <v>38.65186666666667</v>
      </c>
      <c r="EF45">
        <v>37.526866666666663</v>
      </c>
      <c r="EG45">
        <v>37.676666666666662</v>
      </c>
      <c r="EH45">
        <v>38.307966666666658</v>
      </c>
      <c r="EI45">
        <v>1454.596</v>
      </c>
      <c r="EJ45">
        <v>40.36066666666666</v>
      </c>
      <c r="EK45">
        <v>0</v>
      </c>
      <c r="EL45">
        <v>118</v>
      </c>
      <c r="EM45">
        <v>0</v>
      </c>
      <c r="EN45">
        <v>718.86907692307693</v>
      </c>
      <c r="EO45">
        <v>27.159658122668979</v>
      </c>
      <c r="EP45">
        <v>-5846.9675237392994</v>
      </c>
      <c r="EQ45">
        <v>16385.584615384611</v>
      </c>
      <c r="ER45">
        <v>15</v>
      </c>
      <c r="ES45">
        <v>1686776141.0999999</v>
      </c>
      <c r="ET45" t="s">
        <v>564</v>
      </c>
      <c r="EU45">
        <v>1686776141.0999999</v>
      </c>
      <c r="EV45">
        <v>1686775954.5999999</v>
      </c>
      <c r="EW45">
        <v>29</v>
      </c>
      <c r="EX45">
        <v>-0.253</v>
      </c>
      <c r="EY45">
        <v>-3.5999999999999997E-2</v>
      </c>
      <c r="EZ45">
        <v>0.629</v>
      </c>
      <c r="FA45">
        <v>0.107</v>
      </c>
      <c r="FB45">
        <v>424</v>
      </c>
      <c r="FC45">
        <v>15</v>
      </c>
      <c r="FD45">
        <v>0.08</v>
      </c>
      <c r="FE45">
        <v>0.02</v>
      </c>
      <c r="FF45">
        <v>-22.879973170731709</v>
      </c>
      <c r="FG45">
        <v>2.3673512195121198</v>
      </c>
      <c r="FH45">
        <v>0.23578646708553511</v>
      </c>
      <c r="FI45">
        <v>1</v>
      </c>
      <c r="FJ45">
        <v>398.6294838709677</v>
      </c>
      <c r="FK45">
        <v>4.9698387096768801</v>
      </c>
      <c r="FL45">
        <v>0.37162406177243451</v>
      </c>
      <c r="FM45">
        <v>1</v>
      </c>
      <c r="FN45">
        <v>3.7424051219512191</v>
      </c>
      <c r="FO45">
        <v>7.4474216027879472E-2</v>
      </c>
      <c r="FP45">
        <v>1.9303762949474869E-2</v>
      </c>
      <c r="FQ45">
        <v>1</v>
      </c>
      <c r="FR45">
        <v>18.84522258064516</v>
      </c>
      <c r="FS45">
        <v>0.10713387096771571</v>
      </c>
      <c r="FT45">
        <v>1.0948315813253069E-2</v>
      </c>
      <c r="FU45">
        <v>1</v>
      </c>
      <c r="FV45">
        <v>4</v>
      </c>
      <c r="FW45">
        <v>4</v>
      </c>
      <c r="FX45" t="s">
        <v>415</v>
      </c>
      <c r="FY45">
        <v>3.1798299999999999</v>
      </c>
      <c r="FZ45">
        <v>2.7969900000000001</v>
      </c>
      <c r="GA45">
        <v>0.101644</v>
      </c>
      <c r="GB45">
        <v>0.10664899999999999</v>
      </c>
      <c r="GC45">
        <v>0.102533</v>
      </c>
      <c r="GD45">
        <v>8.8052099999999994E-2</v>
      </c>
      <c r="GE45">
        <v>28254.5</v>
      </c>
      <c r="GF45">
        <v>22303.8</v>
      </c>
      <c r="GG45">
        <v>29385.9</v>
      </c>
      <c r="GH45">
        <v>24450.3</v>
      </c>
      <c r="GI45">
        <v>33535</v>
      </c>
      <c r="GJ45">
        <v>32544.9</v>
      </c>
      <c r="GK45">
        <v>40527.699999999997</v>
      </c>
      <c r="GL45">
        <v>39890.6</v>
      </c>
      <c r="GM45">
        <v>2.1999</v>
      </c>
      <c r="GN45">
        <v>1.87073</v>
      </c>
      <c r="GO45">
        <v>8.4936600000000001E-2</v>
      </c>
      <c r="GP45">
        <v>0</v>
      </c>
      <c r="GQ45">
        <v>23.7821</v>
      </c>
      <c r="GR45">
        <v>999.9</v>
      </c>
      <c r="GS45">
        <v>42.2</v>
      </c>
      <c r="GT45">
        <v>33.6</v>
      </c>
      <c r="GU45">
        <v>21.727</v>
      </c>
      <c r="GV45">
        <v>62.064599999999999</v>
      </c>
      <c r="GW45">
        <v>32.484000000000002</v>
      </c>
      <c r="GX45">
        <v>1</v>
      </c>
      <c r="GY45">
        <v>-0.12562799999999999</v>
      </c>
      <c r="GZ45">
        <v>2.49797</v>
      </c>
      <c r="HA45">
        <v>20.2468</v>
      </c>
      <c r="HB45">
        <v>5.22553</v>
      </c>
      <c r="HC45">
        <v>11.906499999999999</v>
      </c>
      <c r="HD45">
        <v>4.9638999999999998</v>
      </c>
      <c r="HE45">
        <v>3.2919999999999998</v>
      </c>
      <c r="HF45">
        <v>9999</v>
      </c>
      <c r="HG45">
        <v>9999</v>
      </c>
      <c r="HH45">
        <v>9999</v>
      </c>
      <c r="HI45">
        <v>999.9</v>
      </c>
      <c r="HJ45">
        <v>4.9702200000000003</v>
      </c>
      <c r="HK45">
        <v>1.8750599999999999</v>
      </c>
      <c r="HL45">
        <v>1.87391</v>
      </c>
      <c r="HM45">
        <v>1.8730199999999999</v>
      </c>
      <c r="HN45">
        <v>1.87453</v>
      </c>
      <c r="HO45">
        <v>1.86951</v>
      </c>
      <c r="HP45">
        <v>1.87368</v>
      </c>
      <c r="HQ45">
        <v>1.8787</v>
      </c>
      <c r="HR45">
        <v>0</v>
      </c>
      <c r="HS45">
        <v>0</v>
      </c>
      <c r="HT45">
        <v>0</v>
      </c>
      <c r="HU45">
        <v>0</v>
      </c>
      <c r="HV45" t="s">
        <v>416</v>
      </c>
      <c r="HW45" t="s">
        <v>417</v>
      </c>
      <c r="HX45" t="s">
        <v>418</v>
      </c>
      <c r="HY45" t="s">
        <v>418</v>
      </c>
      <c r="HZ45" t="s">
        <v>418</v>
      </c>
      <c r="IA45" t="s">
        <v>418</v>
      </c>
      <c r="IB45">
        <v>0</v>
      </c>
      <c r="IC45">
        <v>100</v>
      </c>
      <c r="ID45">
        <v>100</v>
      </c>
      <c r="IE45">
        <v>0.629</v>
      </c>
      <c r="IF45">
        <v>0.10680000000000001</v>
      </c>
      <c r="IG45">
        <v>0.88105985999999992</v>
      </c>
      <c r="IH45">
        <v>0</v>
      </c>
      <c r="II45">
        <v>0</v>
      </c>
      <c r="IJ45">
        <v>0</v>
      </c>
      <c r="IK45">
        <v>0.10672380952380681</v>
      </c>
      <c r="IL45">
        <v>0</v>
      </c>
      <c r="IM45">
        <v>0</v>
      </c>
      <c r="IN45">
        <v>0</v>
      </c>
      <c r="IO45">
        <v>-1</v>
      </c>
      <c r="IP45">
        <v>-1</v>
      </c>
      <c r="IQ45">
        <v>-1</v>
      </c>
      <c r="IR45">
        <v>-1</v>
      </c>
      <c r="IS45">
        <v>2.7</v>
      </c>
      <c r="IT45">
        <v>2.5</v>
      </c>
      <c r="IU45">
        <v>1.1035200000000001</v>
      </c>
      <c r="IV45">
        <v>2.4719199999999999</v>
      </c>
      <c r="IW45">
        <v>1.42578</v>
      </c>
      <c r="IX45">
        <v>2.2644000000000002</v>
      </c>
      <c r="IY45">
        <v>1.5478499999999999</v>
      </c>
      <c r="IZ45">
        <v>2.3999000000000001</v>
      </c>
      <c r="JA45">
        <v>35.405900000000003</v>
      </c>
      <c r="JB45">
        <v>13.851800000000001</v>
      </c>
      <c r="JC45">
        <v>18</v>
      </c>
      <c r="JD45">
        <v>633.33799999999997</v>
      </c>
      <c r="JE45">
        <v>409.95299999999997</v>
      </c>
      <c r="JF45">
        <v>21.779</v>
      </c>
      <c r="JG45">
        <v>25.609300000000001</v>
      </c>
      <c r="JH45">
        <v>30.000800000000002</v>
      </c>
      <c r="JI45">
        <v>25.504000000000001</v>
      </c>
      <c r="JJ45">
        <v>25.449200000000001</v>
      </c>
      <c r="JK45">
        <v>22.103000000000002</v>
      </c>
      <c r="JL45">
        <v>32.619500000000002</v>
      </c>
      <c r="JM45">
        <v>48.457299999999996</v>
      </c>
      <c r="JN45">
        <v>21.6113</v>
      </c>
      <c r="JO45">
        <v>421.74</v>
      </c>
      <c r="JP45">
        <v>15.1534</v>
      </c>
      <c r="JQ45">
        <v>95.737099999999998</v>
      </c>
      <c r="JR45">
        <v>101.49</v>
      </c>
    </row>
    <row r="46" spans="1:278" x14ac:dyDescent="0.2">
      <c r="A46">
        <v>30</v>
      </c>
      <c r="B46">
        <v>1686776217.0999999</v>
      </c>
      <c r="C46">
        <v>4817.0999999046326</v>
      </c>
      <c r="D46" t="s">
        <v>565</v>
      </c>
      <c r="E46" t="s">
        <v>566</v>
      </c>
      <c r="F46">
        <v>15</v>
      </c>
      <c r="I46" t="s">
        <v>489</v>
      </c>
      <c r="J46" t="s">
        <v>490</v>
      </c>
      <c r="M46" t="s">
        <v>491</v>
      </c>
      <c r="N46" t="s">
        <v>492</v>
      </c>
      <c r="O46">
        <v>1686776209.099999</v>
      </c>
      <c r="P46">
        <f t="shared" si="0"/>
        <v>4.0158682715297619E-3</v>
      </c>
      <c r="Q46">
        <f t="shared" si="1"/>
        <v>4.0158682715297616</v>
      </c>
      <c r="R46">
        <f t="shared" si="2"/>
        <v>19.873985060936608</v>
      </c>
      <c r="S46">
        <f t="shared" si="3"/>
        <v>400.03322580645158</v>
      </c>
      <c r="T46">
        <f t="shared" si="4"/>
        <v>291.08537908551187</v>
      </c>
      <c r="U46">
        <f t="shared" si="5"/>
        <v>29.570023856331247</v>
      </c>
      <c r="V46">
        <f t="shared" si="6"/>
        <v>40.637534140616957</v>
      </c>
      <c r="W46">
        <f t="shared" si="7"/>
        <v>0.32869712735987477</v>
      </c>
      <c r="X46">
        <f t="shared" si="8"/>
        <v>2.9560340150273339</v>
      </c>
      <c r="Y46">
        <f t="shared" si="9"/>
        <v>0.30965803319455004</v>
      </c>
      <c r="Z46">
        <f t="shared" si="10"/>
        <v>0.19515489603040403</v>
      </c>
      <c r="AA46">
        <f t="shared" si="11"/>
        <v>241.73279503760401</v>
      </c>
      <c r="AB46">
        <f t="shared" si="12"/>
        <v>25.374820829578667</v>
      </c>
      <c r="AC46">
        <f t="shared" si="13"/>
        <v>24.654474193548388</v>
      </c>
      <c r="AD46">
        <f t="shared" si="14"/>
        <v>3.1147630247505105</v>
      </c>
      <c r="AE46">
        <f t="shared" si="15"/>
        <v>57.54638516406019</v>
      </c>
      <c r="AF46">
        <f t="shared" si="16"/>
        <v>1.8293901394159247</v>
      </c>
      <c r="AG46">
        <f t="shared" si="17"/>
        <v>3.1789835872409333</v>
      </c>
      <c r="AH46">
        <f t="shared" si="18"/>
        <v>1.2853728853345858</v>
      </c>
      <c r="AI46">
        <f t="shared" si="19"/>
        <v>-177.09979077446249</v>
      </c>
      <c r="AJ46">
        <f t="shared" si="20"/>
        <v>54.481479907084768</v>
      </c>
      <c r="AK46">
        <f t="shared" si="21"/>
        <v>3.8916703823085568</v>
      </c>
      <c r="AL46">
        <f t="shared" si="22"/>
        <v>123.00615455253484</v>
      </c>
      <c r="AM46">
        <v>0</v>
      </c>
      <c r="AN46">
        <v>0</v>
      </c>
      <c r="AO46">
        <f t="shared" si="23"/>
        <v>1</v>
      </c>
      <c r="AP46">
        <f t="shared" si="24"/>
        <v>0</v>
      </c>
      <c r="AQ46">
        <f t="shared" si="25"/>
        <v>54039.854850606891</v>
      </c>
      <c r="AR46" t="s">
        <v>528</v>
      </c>
      <c r="AS46">
        <v>12490</v>
      </c>
      <c r="AT46">
        <v>621.43999999999994</v>
      </c>
      <c r="AU46">
        <v>2858.75</v>
      </c>
      <c r="AV46">
        <f t="shared" si="26"/>
        <v>0.7826182772190643</v>
      </c>
      <c r="AW46">
        <v>-1.226258601200839</v>
      </c>
      <c r="AX46" t="s">
        <v>567</v>
      </c>
      <c r="AY46">
        <v>12558.1</v>
      </c>
      <c r="AZ46">
        <v>732.19542307692313</v>
      </c>
      <c r="BA46">
        <v>990.18499999999995</v>
      </c>
      <c r="BB46">
        <f t="shared" si="27"/>
        <v>0.26054684419888896</v>
      </c>
      <c r="BC46">
        <v>0.5</v>
      </c>
      <c r="BD46">
        <f t="shared" si="28"/>
        <v>1261.1884258426498</v>
      </c>
      <c r="BE46">
        <f t="shared" si="29"/>
        <v>19.873985060936608</v>
      </c>
      <c r="BF46">
        <f t="shared" si="30"/>
        <v>164.29933214673346</v>
      </c>
      <c r="BG46">
        <f t="shared" si="31"/>
        <v>1.6730445054663059E-2</v>
      </c>
      <c r="BH46">
        <f t="shared" si="32"/>
        <v>1.8870867565151968</v>
      </c>
      <c r="BI46">
        <f t="shared" si="33"/>
        <v>440.66940360427219</v>
      </c>
      <c r="BJ46" t="s">
        <v>568</v>
      </c>
      <c r="BK46">
        <v>495.17</v>
      </c>
      <c r="BL46">
        <f t="shared" si="34"/>
        <v>495.17</v>
      </c>
      <c r="BM46">
        <f t="shared" si="35"/>
        <v>0.49992173179759336</v>
      </c>
      <c r="BN46">
        <f t="shared" si="36"/>
        <v>0.52117527130102492</v>
      </c>
      <c r="BO46">
        <f t="shared" si="37"/>
        <v>0.7905655827177418</v>
      </c>
      <c r="BP46">
        <f t="shared" si="38"/>
        <v>0.6996422376522442</v>
      </c>
      <c r="BQ46">
        <f t="shared" si="39"/>
        <v>0.83518376979497699</v>
      </c>
      <c r="BR46">
        <f t="shared" si="40"/>
        <v>0.35246103834633796</v>
      </c>
      <c r="BS46">
        <f t="shared" si="41"/>
        <v>0.64753896165366198</v>
      </c>
      <c r="BT46">
        <v>1121</v>
      </c>
      <c r="BU46">
        <v>300</v>
      </c>
      <c r="BV46">
        <v>300</v>
      </c>
      <c r="BW46">
        <v>300</v>
      </c>
      <c r="BX46">
        <v>12558.1</v>
      </c>
      <c r="BY46">
        <v>951.34</v>
      </c>
      <c r="BZ46">
        <v>-9.1040600000000006E-3</v>
      </c>
      <c r="CA46">
        <v>1.1299999999999999</v>
      </c>
      <c r="CB46" t="s">
        <v>412</v>
      </c>
      <c r="CC46" t="s">
        <v>412</v>
      </c>
      <c r="CD46" t="s">
        <v>412</v>
      </c>
      <c r="CE46" t="s">
        <v>412</v>
      </c>
      <c r="CF46" t="s">
        <v>412</v>
      </c>
      <c r="CG46" t="s">
        <v>412</v>
      </c>
      <c r="CH46" t="s">
        <v>412</v>
      </c>
      <c r="CI46" t="s">
        <v>412</v>
      </c>
      <c r="CJ46" t="s">
        <v>412</v>
      </c>
      <c r="CK46" t="s">
        <v>412</v>
      </c>
      <c r="CL46">
        <f t="shared" si="42"/>
        <v>1499.9732258064521</v>
      </c>
      <c r="CM46">
        <f t="shared" si="43"/>
        <v>1261.1884258426498</v>
      </c>
      <c r="CN46">
        <f t="shared" si="44"/>
        <v>0.84080729185321235</v>
      </c>
      <c r="CO46">
        <f t="shared" si="45"/>
        <v>0.16115807327669981</v>
      </c>
      <c r="CP46">
        <v>6</v>
      </c>
      <c r="CQ46">
        <v>0.5</v>
      </c>
      <c r="CR46" t="s">
        <v>413</v>
      </c>
      <c r="CS46">
        <v>2</v>
      </c>
      <c r="CT46">
        <v>1686776209.099999</v>
      </c>
      <c r="CU46">
        <v>400.03322580645158</v>
      </c>
      <c r="CV46">
        <v>421.50490322580652</v>
      </c>
      <c r="CW46">
        <v>18.00839677419355</v>
      </c>
      <c r="CX46">
        <v>14.066461290322581</v>
      </c>
      <c r="CY46">
        <v>399.42522580645158</v>
      </c>
      <c r="CZ46">
        <v>17.901664516129031</v>
      </c>
      <c r="DA46">
        <v>600.24558064516134</v>
      </c>
      <c r="DB46">
        <v>101.4854516129032</v>
      </c>
      <c r="DC46">
        <v>9.9945596774193554E-2</v>
      </c>
      <c r="DD46">
        <v>24.996338709677421</v>
      </c>
      <c r="DE46">
        <v>24.654474193548388</v>
      </c>
      <c r="DF46">
        <v>999.90000000000032</v>
      </c>
      <c r="DG46">
        <v>0</v>
      </c>
      <c r="DH46">
        <v>0</v>
      </c>
      <c r="DI46">
        <v>10003.16580645161</v>
      </c>
      <c r="DJ46">
        <v>0</v>
      </c>
      <c r="DK46">
        <v>567.26487096774201</v>
      </c>
      <c r="DL46">
        <v>-21.451141935483871</v>
      </c>
      <c r="DM46">
        <v>407.39022580645172</v>
      </c>
      <c r="DN46">
        <v>427.51858064516131</v>
      </c>
      <c r="DO46">
        <v>3.941924838709677</v>
      </c>
      <c r="DP46">
        <v>421.50490322580652</v>
      </c>
      <c r="DQ46">
        <v>14.066461290322581</v>
      </c>
      <c r="DR46">
        <v>1.82759</v>
      </c>
      <c r="DS46">
        <v>1.4275422580645161</v>
      </c>
      <c r="DT46">
        <v>16.024770967741929</v>
      </c>
      <c r="DU46">
        <v>12.21334516129032</v>
      </c>
      <c r="DV46">
        <v>1499.9732258064521</v>
      </c>
      <c r="DW46">
        <v>0.97299987096774199</v>
      </c>
      <c r="DX46">
        <v>2.699975161290322E-2</v>
      </c>
      <c r="DY46">
        <v>0</v>
      </c>
      <c r="DZ46">
        <v>732.31735483870989</v>
      </c>
      <c r="EA46">
        <v>4.9993100000000013</v>
      </c>
      <c r="EB46">
        <v>12952.42258064516</v>
      </c>
      <c r="EC46">
        <v>13258.996774193551</v>
      </c>
      <c r="ED46">
        <v>36.63683870967742</v>
      </c>
      <c r="EE46">
        <v>38.661064516129017</v>
      </c>
      <c r="EF46">
        <v>37.273967741935479</v>
      </c>
      <c r="EG46">
        <v>36.967580645161277</v>
      </c>
      <c r="EH46">
        <v>38.237645161290317</v>
      </c>
      <c r="EI46">
        <v>1454.61</v>
      </c>
      <c r="EJ46">
        <v>40.363870967741917</v>
      </c>
      <c r="EK46">
        <v>0</v>
      </c>
      <c r="EL46">
        <v>110</v>
      </c>
      <c r="EM46">
        <v>0</v>
      </c>
      <c r="EN46">
        <v>732.19542307692313</v>
      </c>
      <c r="EO46">
        <v>-8.7234529749751637</v>
      </c>
      <c r="EP46">
        <v>-386.42393036336489</v>
      </c>
      <c r="EQ46">
        <v>12946.311538461539</v>
      </c>
      <c r="ER46">
        <v>15</v>
      </c>
      <c r="ES46">
        <v>1686776243.0999999</v>
      </c>
      <c r="ET46" t="s">
        <v>569</v>
      </c>
      <c r="EU46">
        <v>1686776243.0999999</v>
      </c>
      <c r="EV46">
        <v>1686775954.5999999</v>
      </c>
      <c r="EW46">
        <v>30</v>
      </c>
      <c r="EX46">
        <v>-2.1000000000000001E-2</v>
      </c>
      <c r="EY46">
        <v>-3.5999999999999997E-2</v>
      </c>
      <c r="EZ46">
        <v>0.60799999999999998</v>
      </c>
      <c r="FA46">
        <v>0.107</v>
      </c>
      <c r="FB46">
        <v>423</v>
      </c>
      <c r="FC46">
        <v>15</v>
      </c>
      <c r="FD46">
        <v>0.09</v>
      </c>
      <c r="FE46">
        <v>0.02</v>
      </c>
      <c r="FF46">
        <v>-21.416914999999999</v>
      </c>
      <c r="FG46">
        <v>-1.639067166979326</v>
      </c>
      <c r="FH46">
        <v>0.28045159435275069</v>
      </c>
      <c r="FI46">
        <v>1</v>
      </c>
      <c r="FJ46">
        <v>400.05686666666662</v>
      </c>
      <c r="FK46">
        <v>-1.84824026696254</v>
      </c>
      <c r="FL46">
        <v>0.16705103677884969</v>
      </c>
      <c r="FM46">
        <v>1</v>
      </c>
      <c r="FN46">
        <v>3.9432010000000002</v>
      </c>
      <c r="FO46">
        <v>2.1558799249522011E-2</v>
      </c>
      <c r="FP46">
        <v>1.6103992020614011E-2</v>
      </c>
      <c r="FQ46">
        <v>1</v>
      </c>
      <c r="FR46">
        <v>18.009773333333332</v>
      </c>
      <c r="FS46">
        <v>-0.35361423804220249</v>
      </c>
      <c r="FT46">
        <v>2.570800048406888E-2</v>
      </c>
      <c r="FU46">
        <v>1</v>
      </c>
      <c r="FV46">
        <v>4</v>
      </c>
      <c r="FW46">
        <v>4</v>
      </c>
      <c r="FX46" t="s">
        <v>415</v>
      </c>
      <c r="FY46">
        <v>3.1799300000000001</v>
      </c>
      <c r="FZ46">
        <v>2.7967599999999999</v>
      </c>
      <c r="GA46">
        <v>0.101815</v>
      </c>
      <c r="GB46">
        <v>0.106632</v>
      </c>
      <c r="GC46">
        <v>9.9021799999999993E-2</v>
      </c>
      <c r="GD46">
        <v>8.3254800000000004E-2</v>
      </c>
      <c r="GE46">
        <v>28246.400000000001</v>
      </c>
      <c r="GF46">
        <v>22303</v>
      </c>
      <c r="GG46">
        <v>29383.1</v>
      </c>
      <c r="GH46">
        <v>24449.1</v>
      </c>
      <c r="GI46">
        <v>33666.9</v>
      </c>
      <c r="GJ46">
        <v>32717.1</v>
      </c>
      <c r="GK46">
        <v>40524.699999999997</v>
      </c>
      <c r="GL46">
        <v>39888.800000000003</v>
      </c>
      <c r="GM46">
        <v>2.1962199999999998</v>
      </c>
      <c r="GN46">
        <v>1.86625</v>
      </c>
      <c r="GO46">
        <v>8.6411799999999997E-2</v>
      </c>
      <c r="GP46">
        <v>0</v>
      </c>
      <c r="GQ46">
        <v>23.2715</v>
      </c>
      <c r="GR46">
        <v>999.9</v>
      </c>
      <c r="GS46">
        <v>40.799999999999997</v>
      </c>
      <c r="GT46">
        <v>33.6</v>
      </c>
      <c r="GU46">
        <v>21.005500000000001</v>
      </c>
      <c r="GV46">
        <v>61.9146</v>
      </c>
      <c r="GW46">
        <v>32.247599999999998</v>
      </c>
      <c r="GX46">
        <v>1</v>
      </c>
      <c r="GY46">
        <v>-0.12740599999999999</v>
      </c>
      <c r="GZ46">
        <v>-1.7030400000000001</v>
      </c>
      <c r="HA46">
        <v>20.258800000000001</v>
      </c>
      <c r="HB46">
        <v>5.2232799999999999</v>
      </c>
      <c r="HC46">
        <v>11.9071</v>
      </c>
      <c r="HD46">
        <v>4.9632500000000004</v>
      </c>
      <c r="HE46">
        <v>3.29122</v>
      </c>
      <c r="HF46">
        <v>9999</v>
      </c>
      <c r="HG46">
        <v>9999</v>
      </c>
      <c r="HH46">
        <v>9999</v>
      </c>
      <c r="HI46">
        <v>999.9</v>
      </c>
      <c r="HJ46">
        <v>4.9702599999999997</v>
      </c>
      <c r="HK46">
        <v>1.87514</v>
      </c>
      <c r="HL46">
        <v>1.8739300000000001</v>
      </c>
      <c r="HM46">
        <v>1.87303</v>
      </c>
      <c r="HN46">
        <v>1.8745400000000001</v>
      </c>
      <c r="HO46">
        <v>1.86951</v>
      </c>
      <c r="HP46">
        <v>1.87375</v>
      </c>
      <c r="HQ46">
        <v>1.8788</v>
      </c>
      <c r="HR46">
        <v>0</v>
      </c>
      <c r="HS46">
        <v>0</v>
      </c>
      <c r="HT46">
        <v>0</v>
      </c>
      <c r="HU46">
        <v>0</v>
      </c>
      <c r="HV46" t="s">
        <v>416</v>
      </c>
      <c r="HW46" t="s">
        <v>417</v>
      </c>
      <c r="HX46" t="s">
        <v>418</v>
      </c>
      <c r="HY46" t="s">
        <v>418</v>
      </c>
      <c r="HZ46" t="s">
        <v>418</v>
      </c>
      <c r="IA46" t="s">
        <v>418</v>
      </c>
      <c r="IB46">
        <v>0</v>
      </c>
      <c r="IC46">
        <v>100</v>
      </c>
      <c r="ID46">
        <v>100</v>
      </c>
      <c r="IE46">
        <v>0.60799999999999998</v>
      </c>
      <c r="IF46">
        <v>0.1067</v>
      </c>
      <c r="IG46">
        <v>0.62857142857143344</v>
      </c>
      <c r="IH46">
        <v>0</v>
      </c>
      <c r="II46">
        <v>0</v>
      </c>
      <c r="IJ46">
        <v>0</v>
      </c>
      <c r="IK46">
        <v>0.10672380952380681</v>
      </c>
      <c r="IL46">
        <v>0</v>
      </c>
      <c r="IM46">
        <v>0</v>
      </c>
      <c r="IN46">
        <v>0</v>
      </c>
      <c r="IO46">
        <v>-1</v>
      </c>
      <c r="IP46">
        <v>-1</v>
      </c>
      <c r="IQ46">
        <v>-1</v>
      </c>
      <c r="IR46">
        <v>-1</v>
      </c>
      <c r="IS46">
        <v>1.3</v>
      </c>
      <c r="IT46">
        <v>4.4000000000000004</v>
      </c>
      <c r="IU46">
        <v>1.09863</v>
      </c>
      <c r="IV46">
        <v>2.4609399999999999</v>
      </c>
      <c r="IW46">
        <v>1.42578</v>
      </c>
      <c r="IX46">
        <v>2.2644000000000002</v>
      </c>
      <c r="IY46">
        <v>1.5478499999999999</v>
      </c>
      <c r="IZ46">
        <v>2.4523899999999998</v>
      </c>
      <c r="JA46">
        <v>35.3827</v>
      </c>
      <c r="JB46">
        <v>13.8606</v>
      </c>
      <c r="JC46">
        <v>18</v>
      </c>
      <c r="JD46">
        <v>631.13499999999999</v>
      </c>
      <c r="JE46">
        <v>407.78100000000001</v>
      </c>
      <c r="JF46">
        <v>24.954999999999998</v>
      </c>
      <c r="JG46">
        <v>25.6418</v>
      </c>
      <c r="JH46">
        <v>30</v>
      </c>
      <c r="JI46">
        <v>25.548300000000001</v>
      </c>
      <c r="JJ46">
        <v>25.485399999999998</v>
      </c>
      <c r="JK46">
        <v>22.01</v>
      </c>
      <c r="JL46">
        <v>36.432299999999998</v>
      </c>
      <c r="JM46">
        <v>47.942100000000003</v>
      </c>
      <c r="JN46">
        <v>25.081</v>
      </c>
      <c r="JO46">
        <v>421.71600000000001</v>
      </c>
      <c r="JP46">
        <v>14.0909</v>
      </c>
      <c r="JQ46">
        <v>95.729299999999995</v>
      </c>
      <c r="JR46">
        <v>101.485</v>
      </c>
    </row>
    <row r="47" spans="1:278" x14ac:dyDescent="0.2">
      <c r="A47">
        <v>31</v>
      </c>
      <c r="B47">
        <v>1686776364.0999999</v>
      </c>
      <c r="C47">
        <v>4964.0999999046326</v>
      </c>
      <c r="D47" t="s">
        <v>570</v>
      </c>
      <c r="E47" t="s">
        <v>571</v>
      </c>
      <c r="F47">
        <v>15</v>
      </c>
      <c r="I47" t="s">
        <v>489</v>
      </c>
      <c r="J47" t="s">
        <v>490</v>
      </c>
      <c r="M47" t="s">
        <v>491</v>
      </c>
      <c r="N47" t="s">
        <v>492</v>
      </c>
      <c r="O47">
        <v>1686776356.099999</v>
      </c>
      <c r="P47">
        <f t="shared" si="0"/>
        <v>2.6621847662800899E-3</v>
      </c>
      <c r="Q47">
        <f t="shared" si="1"/>
        <v>2.6621847662800899</v>
      </c>
      <c r="R47">
        <f t="shared" si="2"/>
        <v>24.001059963490302</v>
      </c>
      <c r="S47">
        <f t="shared" si="3"/>
        <v>600.23561290322596</v>
      </c>
      <c r="T47">
        <f t="shared" si="4"/>
        <v>395.8629004829267</v>
      </c>
      <c r="U47">
        <f t="shared" si="5"/>
        <v>40.213259625543188</v>
      </c>
      <c r="V47">
        <f t="shared" si="6"/>
        <v>60.974217358404601</v>
      </c>
      <c r="W47">
        <f t="shared" si="7"/>
        <v>0.20480000733978548</v>
      </c>
      <c r="X47">
        <f t="shared" si="8"/>
        <v>2.9553549499539122</v>
      </c>
      <c r="Y47">
        <f t="shared" si="9"/>
        <v>0.19722958160820059</v>
      </c>
      <c r="Z47">
        <f t="shared" si="10"/>
        <v>0.12392534603851615</v>
      </c>
      <c r="AA47">
        <f t="shared" si="11"/>
        <v>241.73304030070281</v>
      </c>
      <c r="AB47">
        <f t="shared" si="12"/>
        <v>26.204642384978474</v>
      </c>
      <c r="AC47">
        <f t="shared" si="13"/>
        <v>25.262083870967739</v>
      </c>
      <c r="AD47">
        <f t="shared" si="14"/>
        <v>3.229701200203317</v>
      </c>
      <c r="AE47">
        <f t="shared" si="15"/>
        <v>57.872520043700767</v>
      </c>
      <c r="AF47">
        <f t="shared" si="16"/>
        <v>1.8931069393524826</v>
      </c>
      <c r="AG47">
        <f t="shared" si="17"/>
        <v>3.2711672792595818</v>
      </c>
      <c r="AH47">
        <f t="shared" si="18"/>
        <v>1.3365942608508343</v>
      </c>
      <c r="AI47">
        <f t="shared" si="19"/>
        <v>-117.40234819295196</v>
      </c>
      <c r="AJ47">
        <f t="shared" si="20"/>
        <v>34.187912296279521</v>
      </c>
      <c r="AK47">
        <f t="shared" si="21"/>
        <v>2.4560483514857259</v>
      </c>
      <c r="AL47">
        <f t="shared" si="22"/>
        <v>160.9746527555161</v>
      </c>
      <c r="AM47">
        <v>1</v>
      </c>
      <c r="AN47">
        <v>0</v>
      </c>
      <c r="AO47">
        <f t="shared" si="23"/>
        <v>1</v>
      </c>
      <c r="AP47">
        <f t="shared" si="24"/>
        <v>0</v>
      </c>
      <c r="AQ47">
        <f t="shared" si="25"/>
        <v>53932.920499915519</v>
      </c>
      <c r="AR47" t="s">
        <v>528</v>
      </c>
      <c r="AS47">
        <v>12490</v>
      </c>
      <c r="AT47">
        <v>621.43999999999994</v>
      </c>
      <c r="AU47">
        <v>2858.75</v>
      </c>
      <c r="AV47">
        <f t="shared" si="26"/>
        <v>0.7826182772190643</v>
      </c>
      <c r="AW47">
        <v>-1.226258601200839</v>
      </c>
      <c r="AX47" t="s">
        <v>572</v>
      </c>
      <c r="AY47">
        <v>12543.4</v>
      </c>
      <c r="AZ47">
        <v>747.99055999999996</v>
      </c>
      <c r="BA47">
        <v>1030.8499999999999</v>
      </c>
      <c r="BB47">
        <f t="shared" si="27"/>
        <v>0.27439437357520491</v>
      </c>
      <c r="BC47">
        <v>0.5</v>
      </c>
      <c r="BD47">
        <f t="shared" si="28"/>
        <v>1261.1914844279083</v>
      </c>
      <c r="BE47">
        <f t="shared" si="29"/>
        <v>24.001059963490302</v>
      </c>
      <c r="BF47">
        <f t="shared" si="30"/>
        <v>173.03192366398935</v>
      </c>
      <c r="BG47">
        <f t="shared" si="31"/>
        <v>2.0002766333404604E-2</v>
      </c>
      <c r="BH47">
        <f t="shared" si="32"/>
        <v>1.7731968763641657</v>
      </c>
      <c r="BI47">
        <f t="shared" si="33"/>
        <v>448.54397423633941</v>
      </c>
      <c r="BJ47" t="s">
        <v>573</v>
      </c>
      <c r="BK47">
        <v>499.04</v>
      </c>
      <c r="BL47">
        <f t="shared" si="34"/>
        <v>499.04</v>
      </c>
      <c r="BM47">
        <f t="shared" si="35"/>
        <v>0.51589465004607837</v>
      </c>
      <c r="BN47">
        <f t="shared" si="36"/>
        <v>0.53188063406103681</v>
      </c>
      <c r="BO47">
        <f t="shared" si="37"/>
        <v>0.77462908577748968</v>
      </c>
      <c r="BP47">
        <f t="shared" si="38"/>
        <v>0.69089528834176006</v>
      </c>
      <c r="BQ47">
        <f t="shared" si="39"/>
        <v>0.8170079246952815</v>
      </c>
      <c r="BR47">
        <f t="shared" si="40"/>
        <v>0.35485703405377178</v>
      </c>
      <c r="BS47">
        <f t="shared" si="41"/>
        <v>0.64514296594622822</v>
      </c>
      <c r="BT47">
        <v>1123</v>
      </c>
      <c r="BU47">
        <v>300</v>
      </c>
      <c r="BV47">
        <v>300</v>
      </c>
      <c r="BW47">
        <v>300</v>
      </c>
      <c r="BX47">
        <v>12543.4</v>
      </c>
      <c r="BY47">
        <v>985.73</v>
      </c>
      <c r="BZ47">
        <v>-9.0893199999999997E-3</v>
      </c>
      <c r="CA47">
        <v>-1.1399999999999999</v>
      </c>
      <c r="CB47" t="s">
        <v>412</v>
      </c>
      <c r="CC47" t="s">
        <v>412</v>
      </c>
      <c r="CD47" t="s">
        <v>412</v>
      </c>
      <c r="CE47" t="s">
        <v>412</v>
      </c>
      <c r="CF47" t="s">
        <v>412</v>
      </c>
      <c r="CG47" t="s">
        <v>412</v>
      </c>
      <c r="CH47" t="s">
        <v>412</v>
      </c>
      <c r="CI47" t="s">
        <v>412</v>
      </c>
      <c r="CJ47" t="s">
        <v>412</v>
      </c>
      <c r="CK47" t="s">
        <v>412</v>
      </c>
      <c r="CL47">
        <f t="shared" si="42"/>
        <v>1499.9770967741929</v>
      </c>
      <c r="CM47">
        <f t="shared" si="43"/>
        <v>1261.1914844279083</v>
      </c>
      <c r="CN47">
        <f t="shared" si="44"/>
        <v>0.84080716108278597</v>
      </c>
      <c r="CO47">
        <f t="shared" si="45"/>
        <v>0.16115782088977681</v>
      </c>
      <c r="CP47">
        <v>6</v>
      </c>
      <c r="CQ47">
        <v>0.5</v>
      </c>
      <c r="CR47" t="s">
        <v>413</v>
      </c>
      <c r="CS47">
        <v>2</v>
      </c>
      <c r="CT47">
        <v>1686776356.099999</v>
      </c>
      <c r="CU47">
        <v>600.23561290322596</v>
      </c>
      <c r="CV47">
        <v>625.82435483870972</v>
      </c>
      <c r="CW47">
        <v>18.635912903225812</v>
      </c>
      <c r="CX47">
        <v>16.024387096774191</v>
      </c>
      <c r="CY47">
        <v>599.57161290322597</v>
      </c>
      <c r="CZ47">
        <v>18.529187096774191</v>
      </c>
      <c r="DA47">
        <v>600.24048387096775</v>
      </c>
      <c r="DB47">
        <v>101.4837741935484</v>
      </c>
      <c r="DC47">
        <v>0.1000306451612903</v>
      </c>
      <c r="DD47">
        <v>25.47665806451613</v>
      </c>
      <c r="DE47">
        <v>25.262083870967739</v>
      </c>
      <c r="DF47">
        <v>999.90000000000032</v>
      </c>
      <c r="DG47">
        <v>0</v>
      </c>
      <c r="DH47">
        <v>0</v>
      </c>
      <c r="DI47">
        <v>9999.4774193548383</v>
      </c>
      <c r="DJ47">
        <v>0</v>
      </c>
      <c r="DK47">
        <v>704.91938709677424</v>
      </c>
      <c r="DL47">
        <v>-25.64473548387096</v>
      </c>
      <c r="DM47">
        <v>611.57699999999988</v>
      </c>
      <c r="DN47">
        <v>636.01619354838715</v>
      </c>
      <c r="DO47">
        <v>2.6115251612903219</v>
      </c>
      <c r="DP47">
        <v>625.82435483870972</v>
      </c>
      <c r="DQ47">
        <v>16.024387096774191</v>
      </c>
      <c r="DR47">
        <v>1.8912425806451609</v>
      </c>
      <c r="DS47">
        <v>1.6262154838709679</v>
      </c>
      <c r="DT47">
        <v>16.562032258064519</v>
      </c>
      <c r="DU47">
        <v>14.20932903225806</v>
      </c>
      <c r="DV47">
        <v>1499.9770967741929</v>
      </c>
      <c r="DW47">
        <v>0.97300500000000012</v>
      </c>
      <c r="DX47">
        <v>2.6995029032258061E-2</v>
      </c>
      <c r="DY47">
        <v>0</v>
      </c>
      <c r="DZ47">
        <v>747.97954838709677</v>
      </c>
      <c r="EA47">
        <v>4.9993100000000013</v>
      </c>
      <c r="EB47">
        <v>13446.677419354841</v>
      </c>
      <c r="EC47">
        <v>13259.061290322579</v>
      </c>
      <c r="ED47">
        <v>38.81229032258063</v>
      </c>
      <c r="EE47">
        <v>40.532032258064497</v>
      </c>
      <c r="EF47">
        <v>39.231548387096758</v>
      </c>
      <c r="EG47">
        <v>39.61864516129031</v>
      </c>
      <c r="EH47">
        <v>40.167096774193553</v>
      </c>
      <c r="EI47">
        <v>1454.619677419355</v>
      </c>
      <c r="EJ47">
        <v>40.357419354838697</v>
      </c>
      <c r="EK47">
        <v>0</v>
      </c>
      <c r="EL47">
        <v>146.5999999046326</v>
      </c>
      <c r="EM47">
        <v>0</v>
      </c>
      <c r="EN47">
        <v>747.99055999999996</v>
      </c>
      <c r="EO47">
        <v>0.55869232805192659</v>
      </c>
      <c r="EP47">
        <v>110.0846152027671</v>
      </c>
      <c r="EQ47">
        <v>13448.56</v>
      </c>
      <c r="ER47">
        <v>15</v>
      </c>
      <c r="ES47">
        <v>1686776401.0999999</v>
      </c>
      <c r="ET47" t="s">
        <v>574</v>
      </c>
      <c r="EU47">
        <v>1686776401.0999999</v>
      </c>
      <c r="EV47">
        <v>1686775954.5999999</v>
      </c>
      <c r="EW47">
        <v>31</v>
      </c>
      <c r="EX47">
        <v>5.6000000000000001E-2</v>
      </c>
      <c r="EY47">
        <v>-3.5999999999999997E-2</v>
      </c>
      <c r="EZ47">
        <v>0.66400000000000003</v>
      </c>
      <c r="FA47">
        <v>0.107</v>
      </c>
      <c r="FB47">
        <v>628</v>
      </c>
      <c r="FC47">
        <v>15</v>
      </c>
      <c r="FD47">
        <v>0.09</v>
      </c>
      <c r="FE47">
        <v>0.02</v>
      </c>
      <c r="FF47">
        <v>-25.791097560975619</v>
      </c>
      <c r="FG47">
        <v>3.231681533100998</v>
      </c>
      <c r="FH47">
        <v>0.32227106337171219</v>
      </c>
      <c r="FI47">
        <v>0</v>
      </c>
      <c r="FJ47">
        <v>600.17961290322603</v>
      </c>
      <c r="FK47">
        <v>1.153403225804734</v>
      </c>
      <c r="FL47">
        <v>9.2354393653223343E-2</v>
      </c>
      <c r="FM47">
        <v>1</v>
      </c>
      <c r="FN47">
        <v>2.6421539024390239</v>
      </c>
      <c r="FO47">
        <v>-0.77978069686411333</v>
      </c>
      <c r="FP47">
        <v>7.7175525498635114E-2</v>
      </c>
      <c r="FQ47">
        <v>0</v>
      </c>
      <c r="FR47">
        <v>18.635912903225812</v>
      </c>
      <c r="FS47">
        <v>0.1822016129031552</v>
      </c>
      <c r="FT47">
        <v>1.3992434405904411E-2</v>
      </c>
      <c r="FU47">
        <v>1</v>
      </c>
      <c r="FV47">
        <v>2</v>
      </c>
      <c r="FW47">
        <v>4</v>
      </c>
      <c r="FX47" t="s">
        <v>481</v>
      </c>
      <c r="FY47">
        <v>3.1804199999999998</v>
      </c>
      <c r="FZ47">
        <v>2.7966899999999999</v>
      </c>
      <c r="GA47">
        <v>0.137237</v>
      </c>
      <c r="GB47">
        <v>0.141981</v>
      </c>
      <c r="GC47">
        <v>0.101814</v>
      </c>
      <c r="GD47">
        <v>9.2452999999999994E-2</v>
      </c>
      <c r="GE47">
        <v>27143.1</v>
      </c>
      <c r="GF47">
        <v>21429.9</v>
      </c>
      <c r="GG47">
        <v>29392.7</v>
      </c>
      <c r="GH47">
        <v>24458.2</v>
      </c>
      <c r="GI47">
        <v>33570.9</v>
      </c>
      <c r="GJ47">
        <v>32397</v>
      </c>
      <c r="GK47">
        <v>40536.6</v>
      </c>
      <c r="GL47">
        <v>39903.4</v>
      </c>
      <c r="GM47">
        <v>2.1761699999999999</v>
      </c>
      <c r="GN47">
        <v>1.8763700000000001</v>
      </c>
      <c r="GO47">
        <v>0.13884199999999999</v>
      </c>
      <c r="GP47">
        <v>0</v>
      </c>
      <c r="GQ47">
        <v>22.9756</v>
      </c>
      <c r="GR47">
        <v>999.9</v>
      </c>
      <c r="GS47">
        <v>40.200000000000003</v>
      </c>
      <c r="GT47">
        <v>33.6</v>
      </c>
      <c r="GU47">
        <v>20.698699999999999</v>
      </c>
      <c r="GV47">
        <v>62.424700000000001</v>
      </c>
      <c r="GW47">
        <v>31.722799999999999</v>
      </c>
      <c r="GX47">
        <v>1</v>
      </c>
      <c r="GY47">
        <v>-0.14641000000000001</v>
      </c>
      <c r="GZ47">
        <v>1.6556</v>
      </c>
      <c r="HA47">
        <v>20.2592</v>
      </c>
      <c r="HB47">
        <v>5.22403</v>
      </c>
      <c r="HC47">
        <v>11.902900000000001</v>
      </c>
      <c r="HD47">
        <v>4.9634499999999999</v>
      </c>
      <c r="HE47">
        <v>3.29135</v>
      </c>
      <c r="HF47">
        <v>9999</v>
      </c>
      <c r="HG47">
        <v>9999</v>
      </c>
      <c r="HH47">
        <v>9999</v>
      </c>
      <c r="HI47">
        <v>999.9</v>
      </c>
      <c r="HJ47">
        <v>4.9702099999999998</v>
      </c>
      <c r="HK47">
        <v>1.8751199999999999</v>
      </c>
      <c r="HL47">
        <v>1.8739300000000001</v>
      </c>
      <c r="HM47">
        <v>1.8730199999999999</v>
      </c>
      <c r="HN47">
        <v>1.8745400000000001</v>
      </c>
      <c r="HO47">
        <v>1.86951</v>
      </c>
      <c r="HP47">
        <v>1.8737200000000001</v>
      </c>
      <c r="HQ47">
        <v>1.87869</v>
      </c>
      <c r="HR47">
        <v>0</v>
      </c>
      <c r="HS47">
        <v>0</v>
      </c>
      <c r="HT47">
        <v>0</v>
      </c>
      <c r="HU47">
        <v>0</v>
      </c>
      <c r="HV47" t="s">
        <v>416</v>
      </c>
      <c r="HW47" t="s">
        <v>417</v>
      </c>
      <c r="HX47" t="s">
        <v>418</v>
      </c>
      <c r="HY47" t="s">
        <v>418</v>
      </c>
      <c r="HZ47" t="s">
        <v>418</v>
      </c>
      <c r="IA47" t="s">
        <v>418</v>
      </c>
      <c r="IB47">
        <v>0</v>
      </c>
      <c r="IC47">
        <v>100</v>
      </c>
      <c r="ID47">
        <v>100</v>
      </c>
      <c r="IE47">
        <v>0.66400000000000003</v>
      </c>
      <c r="IF47">
        <v>0.1067</v>
      </c>
      <c r="IG47">
        <v>0.60804999999999154</v>
      </c>
      <c r="IH47">
        <v>0</v>
      </c>
      <c r="II47">
        <v>0</v>
      </c>
      <c r="IJ47">
        <v>0</v>
      </c>
      <c r="IK47">
        <v>0.10672380952380681</v>
      </c>
      <c r="IL47">
        <v>0</v>
      </c>
      <c r="IM47">
        <v>0</v>
      </c>
      <c r="IN47">
        <v>0</v>
      </c>
      <c r="IO47">
        <v>-1</v>
      </c>
      <c r="IP47">
        <v>-1</v>
      </c>
      <c r="IQ47">
        <v>-1</v>
      </c>
      <c r="IR47">
        <v>-1</v>
      </c>
      <c r="IS47">
        <v>2</v>
      </c>
      <c r="IT47">
        <v>6.8</v>
      </c>
      <c r="IU47">
        <v>1.5136700000000001</v>
      </c>
      <c r="IV47">
        <v>2.4621599999999999</v>
      </c>
      <c r="IW47">
        <v>1.42578</v>
      </c>
      <c r="IX47">
        <v>2.2644000000000002</v>
      </c>
      <c r="IY47">
        <v>1.5478499999999999</v>
      </c>
      <c r="IZ47">
        <v>2.31812</v>
      </c>
      <c r="JA47">
        <v>34.990400000000001</v>
      </c>
      <c r="JB47">
        <v>13.7906</v>
      </c>
      <c r="JC47">
        <v>18</v>
      </c>
      <c r="JD47">
        <v>614.64300000000003</v>
      </c>
      <c r="JE47">
        <v>412.03199999999998</v>
      </c>
      <c r="JF47">
        <v>23.488399999999999</v>
      </c>
      <c r="JG47">
        <v>25.3781</v>
      </c>
      <c r="JH47">
        <v>29.9998</v>
      </c>
      <c r="JI47">
        <v>25.372699999999998</v>
      </c>
      <c r="JJ47">
        <v>25.311800000000002</v>
      </c>
      <c r="JK47">
        <v>30.317</v>
      </c>
      <c r="JL47">
        <v>24.314800000000002</v>
      </c>
      <c r="JM47">
        <v>47.877499999999998</v>
      </c>
      <c r="JN47">
        <v>23.418500000000002</v>
      </c>
      <c r="JO47">
        <v>625.34500000000003</v>
      </c>
      <c r="JP47">
        <v>16.289300000000001</v>
      </c>
      <c r="JQ47">
        <v>95.758600000000001</v>
      </c>
      <c r="JR47">
        <v>101.523</v>
      </c>
    </row>
    <row r="48" spans="1:278" x14ac:dyDescent="0.2">
      <c r="A48">
        <v>32</v>
      </c>
      <c r="B48">
        <v>1686776979.0999999</v>
      </c>
      <c r="C48">
        <v>5579.0999999046326</v>
      </c>
      <c r="D48" t="s">
        <v>575</v>
      </c>
      <c r="E48" t="s">
        <v>576</v>
      </c>
      <c r="F48">
        <v>15</v>
      </c>
      <c r="I48" t="s">
        <v>489</v>
      </c>
      <c r="J48" t="s">
        <v>490</v>
      </c>
      <c r="M48" t="s">
        <v>491</v>
      </c>
      <c r="N48" t="s">
        <v>492</v>
      </c>
      <c r="O48">
        <v>1686776971.349999</v>
      </c>
      <c r="P48">
        <f t="shared" si="0"/>
        <v>3.8885505290198884E-3</v>
      </c>
      <c r="Q48">
        <f t="shared" si="1"/>
        <v>3.8885505290198883</v>
      </c>
      <c r="R48">
        <f t="shared" si="2"/>
        <v>24.980757825679401</v>
      </c>
      <c r="S48">
        <f t="shared" si="3"/>
        <v>409.88609999999989</v>
      </c>
      <c r="T48">
        <f t="shared" si="4"/>
        <v>270.38002788361968</v>
      </c>
      <c r="U48">
        <f t="shared" si="5"/>
        <v>27.466566629116301</v>
      </c>
      <c r="V48">
        <f t="shared" si="6"/>
        <v>41.638296896856971</v>
      </c>
      <c r="W48">
        <f t="shared" si="7"/>
        <v>0.31700295949955726</v>
      </c>
      <c r="X48">
        <f t="shared" si="8"/>
        <v>2.9561237122806925</v>
      </c>
      <c r="Y48">
        <f t="shared" si="9"/>
        <v>0.29925573370600911</v>
      </c>
      <c r="Z48">
        <f t="shared" si="10"/>
        <v>0.18854650577119253</v>
      </c>
      <c r="AA48">
        <f t="shared" si="11"/>
        <v>241.74245405570633</v>
      </c>
      <c r="AB48">
        <f t="shared" si="12"/>
        <v>25.869104907061214</v>
      </c>
      <c r="AC48">
        <f t="shared" si="13"/>
        <v>25.001703333333332</v>
      </c>
      <c r="AD48">
        <f t="shared" si="14"/>
        <v>3.1800005043336976</v>
      </c>
      <c r="AE48">
        <f t="shared" si="15"/>
        <v>57.932693636272518</v>
      </c>
      <c r="AF48">
        <f t="shared" si="16"/>
        <v>1.8929563379429934</v>
      </c>
      <c r="AG48">
        <f t="shared" si="17"/>
        <v>3.2675096204361287</v>
      </c>
      <c r="AH48">
        <f t="shared" si="18"/>
        <v>1.2870441663907042</v>
      </c>
      <c r="AI48">
        <f t="shared" si="19"/>
        <v>-171.48507832977708</v>
      </c>
      <c r="AJ48">
        <f t="shared" si="20"/>
        <v>72.692622659001827</v>
      </c>
      <c r="AK48">
        <f t="shared" si="21"/>
        <v>5.2135333203796117</v>
      </c>
      <c r="AL48">
        <f t="shared" si="22"/>
        <v>148.16353170531067</v>
      </c>
      <c r="AM48">
        <v>0</v>
      </c>
      <c r="AN48">
        <v>0</v>
      </c>
      <c r="AO48">
        <f t="shared" si="23"/>
        <v>1</v>
      </c>
      <c r="AP48">
        <f t="shared" si="24"/>
        <v>0</v>
      </c>
      <c r="AQ48">
        <f t="shared" si="25"/>
        <v>53958.923571679719</v>
      </c>
      <c r="AR48" t="s">
        <v>528</v>
      </c>
      <c r="AS48">
        <v>12490</v>
      </c>
      <c r="AT48">
        <v>621.43999999999994</v>
      </c>
      <c r="AU48">
        <v>2858.75</v>
      </c>
      <c r="AV48">
        <f t="shared" si="26"/>
        <v>0.7826182772190643</v>
      </c>
      <c r="AW48">
        <v>-1.226258601200839</v>
      </c>
      <c r="AX48" t="s">
        <v>577</v>
      </c>
      <c r="AY48">
        <v>12488.9</v>
      </c>
      <c r="AZ48">
        <v>767.49103999999988</v>
      </c>
      <c r="BA48">
        <v>1160.95</v>
      </c>
      <c r="BB48">
        <f t="shared" si="27"/>
        <v>0.3389112020328181</v>
      </c>
      <c r="BC48">
        <v>0.5</v>
      </c>
      <c r="BD48">
        <f t="shared" si="28"/>
        <v>1261.2389502879314</v>
      </c>
      <c r="BE48">
        <f t="shared" si="29"/>
        <v>24.980757825679401</v>
      </c>
      <c r="BF48">
        <f t="shared" si="30"/>
        <v>213.72400434634628</v>
      </c>
      <c r="BG48">
        <f t="shared" si="31"/>
        <v>2.0778787731616895E-2</v>
      </c>
      <c r="BH48">
        <f t="shared" si="32"/>
        <v>1.4624230156337481</v>
      </c>
      <c r="BI48">
        <f t="shared" si="33"/>
        <v>471.53660941736706</v>
      </c>
      <c r="BJ48" t="s">
        <v>578</v>
      </c>
      <c r="BK48">
        <v>534.20000000000005</v>
      </c>
      <c r="BL48">
        <f t="shared" si="34"/>
        <v>534.20000000000005</v>
      </c>
      <c r="BM48">
        <f t="shared" si="35"/>
        <v>0.53985959774322745</v>
      </c>
      <c r="BN48">
        <f t="shared" si="36"/>
        <v>0.62777656162744344</v>
      </c>
      <c r="BO48">
        <f t="shared" si="37"/>
        <v>0.73037792260867684</v>
      </c>
      <c r="BP48">
        <f t="shared" si="38"/>
        <v>0.72928946636763003</v>
      </c>
      <c r="BQ48">
        <f t="shared" si="39"/>
        <v>0.75885773540546464</v>
      </c>
      <c r="BR48">
        <f t="shared" si="40"/>
        <v>0.4369539470081375</v>
      </c>
      <c r="BS48">
        <f t="shared" si="41"/>
        <v>0.5630460529918625</v>
      </c>
      <c r="BT48">
        <v>1125</v>
      </c>
      <c r="BU48">
        <v>300</v>
      </c>
      <c r="BV48">
        <v>300</v>
      </c>
      <c r="BW48">
        <v>300</v>
      </c>
      <c r="BX48">
        <v>12488.9</v>
      </c>
      <c r="BY48">
        <v>1092.6500000000001</v>
      </c>
      <c r="BZ48">
        <v>-9.0494800000000004E-3</v>
      </c>
      <c r="CA48">
        <v>-1.88</v>
      </c>
      <c r="CB48" t="s">
        <v>412</v>
      </c>
      <c r="CC48" t="s">
        <v>412</v>
      </c>
      <c r="CD48" t="s">
        <v>412</v>
      </c>
      <c r="CE48" t="s">
        <v>412</v>
      </c>
      <c r="CF48" t="s">
        <v>412</v>
      </c>
      <c r="CG48" t="s">
        <v>412</v>
      </c>
      <c r="CH48" t="s">
        <v>412</v>
      </c>
      <c r="CI48" t="s">
        <v>412</v>
      </c>
      <c r="CJ48" t="s">
        <v>412</v>
      </c>
      <c r="CK48" t="s">
        <v>412</v>
      </c>
      <c r="CL48">
        <f t="shared" si="42"/>
        <v>1500.033333333334</v>
      </c>
      <c r="CM48">
        <f t="shared" si="43"/>
        <v>1261.2389502879314</v>
      </c>
      <c r="CN48">
        <f t="shared" si="44"/>
        <v>0.84080728225234824</v>
      </c>
      <c r="CO48">
        <f t="shared" si="45"/>
        <v>0.16115805474703199</v>
      </c>
      <c r="CP48">
        <v>6</v>
      </c>
      <c r="CQ48">
        <v>0.5</v>
      </c>
      <c r="CR48" t="s">
        <v>413</v>
      </c>
      <c r="CS48">
        <v>2</v>
      </c>
      <c r="CT48">
        <v>1686776971.349999</v>
      </c>
      <c r="CU48">
        <v>409.88609999999989</v>
      </c>
      <c r="CV48">
        <v>436.45119999999991</v>
      </c>
      <c r="CW48">
        <v>18.634203333333339</v>
      </c>
      <c r="CX48">
        <v>14.81948</v>
      </c>
      <c r="CY48">
        <v>409.28123333333332</v>
      </c>
      <c r="CZ48">
        <v>18.519480000000001</v>
      </c>
      <c r="DA48">
        <v>600.21503333333339</v>
      </c>
      <c r="DB48">
        <v>101.4851666666667</v>
      </c>
      <c r="DC48">
        <v>9.9875853333333334E-2</v>
      </c>
      <c r="DD48">
        <v>25.457826666666669</v>
      </c>
      <c r="DE48">
        <v>25.001703333333332</v>
      </c>
      <c r="DF48">
        <v>999.9000000000002</v>
      </c>
      <c r="DG48">
        <v>0</v>
      </c>
      <c r="DH48">
        <v>0</v>
      </c>
      <c r="DI48">
        <v>10003.703</v>
      </c>
      <c r="DJ48">
        <v>0</v>
      </c>
      <c r="DK48">
        <v>1597.1173333333329</v>
      </c>
      <c r="DL48">
        <v>-26.565143333333332</v>
      </c>
      <c r="DM48">
        <v>417.66899999999998</v>
      </c>
      <c r="DN48">
        <v>443.01656666666668</v>
      </c>
      <c r="DO48">
        <v>3.814726666666667</v>
      </c>
      <c r="DP48">
        <v>436.45119999999991</v>
      </c>
      <c r="DQ48">
        <v>14.81948</v>
      </c>
      <c r="DR48">
        <v>1.891095</v>
      </c>
      <c r="DS48">
        <v>1.5039566666666671</v>
      </c>
      <c r="DT48">
        <v>16.560770000000002</v>
      </c>
      <c r="DU48">
        <v>13.008433333333331</v>
      </c>
      <c r="DV48">
        <v>1500.033333333334</v>
      </c>
      <c r="DW48">
        <v>0.97300033333333313</v>
      </c>
      <c r="DX48">
        <v>2.6999479999999999E-2</v>
      </c>
      <c r="DY48">
        <v>0</v>
      </c>
      <c r="DZ48">
        <v>767.53843333333339</v>
      </c>
      <c r="EA48">
        <v>4.9993100000000004</v>
      </c>
      <c r="EB48">
        <v>16276.506666666661</v>
      </c>
      <c r="EC48">
        <v>13259.546666666671</v>
      </c>
      <c r="ED48">
        <v>38.37466666666667</v>
      </c>
      <c r="EE48">
        <v>41.17886666666665</v>
      </c>
      <c r="EF48">
        <v>38.908066666666663</v>
      </c>
      <c r="EG48">
        <v>40.170666666666662</v>
      </c>
      <c r="EH48">
        <v>40.108066666666652</v>
      </c>
      <c r="EI48">
        <v>1454.668666666666</v>
      </c>
      <c r="EJ48">
        <v>40.364999999999988</v>
      </c>
      <c r="EK48">
        <v>0</v>
      </c>
      <c r="EL48">
        <v>614.59999990463257</v>
      </c>
      <c r="EM48">
        <v>0</v>
      </c>
      <c r="EN48">
        <v>767.49103999999988</v>
      </c>
      <c r="EO48">
        <v>-9.1854615197665819</v>
      </c>
      <c r="EP48">
        <v>-513.45384350913662</v>
      </c>
      <c r="EQ48">
        <v>16276.656000000001</v>
      </c>
      <c r="ER48">
        <v>15</v>
      </c>
      <c r="ES48">
        <v>1686776938.0999999</v>
      </c>
      <c r="ET48" t="s">
        <v>579</v>
      </c>
      <c r="EU48">
        <v>1686776926.5999999</v>
      </c>
      <c r="EV48">
        <v>1686776938.0999999</v>
      </c>
      <c r="EW48">
        <v>32</v>
      </c>
      <c r="EX48">
        <v>-5.8999999999999997E-2</v>
      </c>
      <c r="EY48">
        <v>8.0000000000000002E-3</v>
      </c>
      <c r="EZ48">
        <v>0.60499999999999998</v>
      </c>
      <c r="FA48">
        <v>0.115</v>
      </c>
      <c r="FB48">
        <v>437</v>
      </c>
      <c r="FC48">
        <v>15</v>
      </c>
      <c r="FD48">
        <v>0.09</v>
      </c>
      <c r="FE48">
        <v>0.03</v>
      </c>
      <c r="FF48">
        <v>-26.754455</v>
      </c>
      <c r="FG48">
        <v>2.0294228893059341</v>
      </c>
      <c r="FH48">
        <v>0.47689455802619518</v>
      </c>
      <c r="FI48">
        <v>1</v>
      </c>
      <c r="FJ48">
        <v>409.90440000000001</v>
      </c>
      <c r="FK48">
        <v>-2.411372636263037</v>
      </c>
      <c r="FL48">
        <v>0.18672593106832919</v>
      </c>
      <c r="FM48">
        <v>1</v>
      </c>
      <c r="FN48">
        <v>3.8282755000000002</v>
      </c>
      <c r="FO48">
        <v>-0.3302737711069465</v>
      </c>
      <c r="FP48">
        <v>3.5232247937791332E-2</v>
      </c>
      <c r="FQ48">
        <v>1</v>
      </c>
      <c r="FR48">
        <v>18.639583333333341</v>
      </c>
      <c r="FS48">
        <v>-0.69720400444934949</v>
      </c>
      <c r="FT48">
        <v>5.0805459571017057E-2</v>
      </c>
      <c r="FU48">
        <v>1</v>
      </c>
      <c r="FV48">
        <v>4</v>
      </c>
      <c r="FW48">
        <v>4</v>
      </c>
      <c r="FX48" t="s">
        <v>415</v>
      </c>
      <c r="FY48">
        <v>3.1794099999999998</v>
      </c>
      <c r="FZ48">
        <v>2.7971200000000001</v>
      </c>
      <c r="GA48">
        <v>0.103639</v>
      </c>
      <c r="GB48">
        <v>0.109373</v>
      </c>
      <c r="GC48">
        <v>0.1013</v>
      </c>
      <c r="GD48">
        <v>8.6764900000000006E-2</v>
      </c>
      <c r="GE48">
        <v>28159.9</v>
      </c>
      <c r="GF48">
        <v>22215</v>
      </c>
      <c r="GG48">
        <v>29355.200000000001</v>
      </c>
      <c r="GH48">
        <v>24429.5</v>
      </c>
      <c r="GI48">
        <v>33550</v>
      </c>
      <c r="GJ48">
        <v>32564.5</v>
      </c>
      <c r="GK48">
        <v>40487.9</v>
      </c>
      <c r="GL48">
        <v>39857.4</v>
      </c>
      <c r="GM48">
        <v>2.1930299999999998</v>
      </c>
      <c r="GN48">
        <v>1.8657699999999999</v>
      </c>
      <c r="GO48">
        <v>2.1271399999999999E-2</v>
      </c>
      <c r="GP48">
        <v>0</v>
      </c>
      <c r="GQ48">
        <v>24.6021</v>
      </c>
      <c r="GR48">
        <v>999.9</v>
      </c>
      <c r="GS48">
        <v>40.200000000000003</v>
      </c>
      <c r="GT48">
        <v>33.5</v>
      </c>
      <c r="GU48">
        <v>20.582100000000001</v>
      </c>
      <c r="GV48">
        <v>62.274700000000003</v>
      </c>
      <c r="GW48">
        <v>32.063299999999998</v>
      </c>
      <c r="GX48">
        <v>1</v>
      </c>
      <c r="GY48">
        <v>-8.5223599999999997E-2</v>
      </c>
      <c r="GZ48">
        <v>-0.53389200000000003</v>
      </c>
      <c r="HA48">
        <v>20.258500000000002</v>
      </c>
      <c r="HB48">
        <v>5.2268699999999999</v>
      </c>
      <c r="HC48">
        <v>11.9078</v>
      </c>
      <c r="HD48">
        <v>4.9638</v>
      </c>
      <c r="HE48">
        <v>3.2919200000000002</v>
      </c>
      <c r="HF48">
        <v>9999</v>
      </c>
      <c r="HG48">
        <v>9999</v>
      </c>
      <c r="HH48">
        <v>9999</v>
      </c>
      <c r="HI48">
        <v>999.9</v>
      </c>
      <c r="HJ48">
        <v>4.97018</v>
      </c>
      <c r="HK48">
        <v>1.8751500000000001</v>
      </c>
      <c r="HL48">
        <v>1.8739300000000001</v>
      </c>
      <c r="HM48">
        <v>1.8730599999999999</v>
      </c>
      <c r="HN48">
        <v>1.8745400000000001</v>
      </c>
      <c r="HO48">
        <v>1.86954</v>
      </c>
      <c r="HP48">
        <v>1.8737600000000001</v>
      </c>
      <c r="HQ48">
        <v>1.87879</v>
      </c>
      <c r="HR48">
        <v>0</v>
      </c>
      <c r="HS48">
        <v>0</v>
      </c>
      <c r="HT48">
        <v>0</v>
      </c>
      <c r="HU48">
        <v>0</v>
      </c>
      <c r="HV48" t="s">
        <v>416</v>
      </c>
      <c r="HW48" t="s">
        <v>417</v>
      </c>
      <c r="HX48" t="s">
        <v>418</v>
      </c>
      <c r="HY48" t="s">
        <v>418</v>
      </c>
      <c r="HZ48" t="s">
        <v>418</v>
      </c>
      <c r="IA48" t="s">
        <v>418</v>
      </c>
      <c r="IB48">
        <v>0</v>
      </c>
      <c r="IC48">
        <v>100</v>
      </c>
      <c r="ID48">
        <v>100</v>
      </c>
      <c r="IE48">
        <v>0.60499999999999998</v>
      </c>
      <c r="IF48">
        <v>0.1147</v>
      </c>
      <c r="IG48">
        <v>0.60479999999995471</v>
      </c>
      <c r="IH48">
        <v>0</v>
      </c>
      <c r="II48">
        <v>0</v>
      </c>
      <c r="IJ48">
        <v>0</v>
      </c>
      <c r="IK48">
        <v>0.11471904761904381</v>
      </c>
      <c r="IL48">
        <v>0</v>
      </c>
      <c r="IM48">
        <v>0</v>
      </c>
      <c r="IN48">
        <v>0</v>
      </c>
      <c r="IO48">
        <v>-1</v>
      </c>
      <c r="IP48">
        <v>-1</v>
      </c>
      <c r="IQ48">
        <v>-1</v>
      </c>
      <c r="IR48">
        <v>-1</v>
      </c>
      <c r="IS48">
        <v>0.9</v>
      </c>
      <c r="IT48">
        <v>0.7</v>
      </c>
      <c r="IU48">
        <v>1.1291500000000001</v>
      </c>
      <c r="IV48">
        <v>2.4450699999999999</v>
      </c>
      <c r="IW48">
        <v>1.42578</v>
      </c>
      <c r="IX48">
        <v>2.2644000000000002</v>
      </c>
      <c r="IY48">
        <v>1.5478499999999999</v>
      </c>
      <c r="IZ48">
        <v>2.34863</v>
      </c>
      <c r="JA48">
        <v>35.4754</v>
      </c>
      <c r="JB48">
        <v>13.650499999999999</v>
      </c>
      <c r="JC48">
        <v>18</v>
      </c>
      <c r="JD48">
        <v>632.58600000000001</v>
      </c>
      <c r="JE48">
        <v>410.07900000000001</v>
      </c>
      <c r="JF48">
        <v>21.899100000000001</v>
      </c>
      <c r="JG48">
        <v>26.1113</v>
      </c>
      <c r="JH48">
        <v>30.0002</v>
      </c>
      <c r="JI48">
        <v>25.895</v>
      </c>
      <c r="JJ48">
        <v>25.836099999999998</v>
      </c>
      <c r="JK48">
        <v>22.622499999999999</v>
      </c>
      <c r="JL48">
        <v>30.631699999999999</v>
      </c>
      <c r="JM48">
        <v>42.348300000000002</v>
      </c>
      <c r="JN48">
        <v>22.469799999999999</v>
      </c>
      <c r="JO48">
        <v>436.80200000000002</v>
      </c>
      <c r="JP48">
        <v>14.815899999999999</v>
      </c>
      <c r="JQ48">
        <v>95.640600000000006</v>
      </c>
      <c r="JR48">
        <v>101.405</v>
      </c>
    </row>
    <row r="49" spans="1:278" x14ac:dyDescent="0.2">
      <c r="A49">
        <v>33</v>
      </c>
      <c r="B49">
        <v>1686777067.5999999</v>
      </c>
      <c r="C49">
        <v>5667.5999999046326</v>
      </c>
      <c r="D49" t="s">
        <v>580</v>
      </c>
      <c r="E49" t="s">
        <v>581</v>
      </c>
      <c r="F49">
        <v>15</v>
      </c>
      <c r="I49" t="s">
        <v>489</v>
      </c>
      <c r="J49" t="s">
        <v>490</v>
      </c>
      <c r="M49" t="s">
        <v>491</v>
      </c>
      <c r="N49" t="s">
        <v>492</v>
      </c>
      <c r="O49">
        <v>1686777059.849999</v>
      </c>
      <c r="P49">
        <f t="shared" si="0"/>
        <v>3.8580206573420187E-3</v>
      </c>
      <c r="Q49">
        <f t="shared" si="1"/>
        <v>3.8580206573420188</v>
      </c>
      <c r="R49">
        <f t="shared" si="2"/>
        <v>17.570020231465492</v>
      </c>
      <c r="S49">
        <f t="shared" si="3"/>
        <v>301.66520000000003</v>
      </c>
      <c r="T49">
        <f t="shared" si="4"/>
        <v>199.32139390915765</v>
      </c>
      <c r="U49">
        <f t="shared" si="5"/>
        <v>20.247497250460558</v>
      </c>
      <c r="V49">
        <f t="shared" si="6"/>
        <v>30.643801890846646</v>
      </c>
      <c r="W49">
        <f t="shared" si="7"/>
        <v>0.30391587124778996</v>
      </c>
      <c r="X49">
        <f t="shared" si="8"/>
        <v>2.9548402536126366</v>
      </c>
      <c r="Y49">
        <f t="shared" si="9"/>
        <v>0.28755647163478326</v>
      </c>
      <c r="Z49">
        <f t="shared" si="10"/>
        <v>0.18111920255524475</v>
      </c>
      <c r="AA49">
        <f t="shared" si="11"/>
        <v>241.73708085571855</v>
      </c>
      <c r="AB49">
        <f t="shared" si="12"/>
        <v>25.959508123159033</v>
      </c>
      <c r="AC49">
        <f t="shared" si="13"/>
        <v>25.027640000000002</v>
      </c>
      <c r="AD49">
        <f t="shared" si="14"/>
        <v>3.1849210648111637</v>
      </c>
      <c r="AE49">
        <f t="shared" si="15"/>
        <v>56.519823570281034</v>
      </c>
      <c r="AF49">
        <f t="shared" si="16"/>
        <v>1.8558521809302697</v>
      </c>
      <c r="AG49">
        <f t="shared" si="17"/>
        <v>3.2835420631180181</v>
      </c>
      <c r="AH49">
        <f t="shared" si="18"/>
        <v>1.3290688838808939</v>
      </c>
      <c r="AI49">
        <f t="shared" si="19"/>
        <v>-170.13871098878303</v>
      </c>
      <c r="AJ49">
        <f t="shared" si="20"/>
        <v>81.656808849081173</v>
      </c>
      <c r="AK49">
        <f t="shared" si="21"/>
        <v>5.8621850532821664</v>
      </c>
      <c r="AL49">
        <f t="shared" si="22"/>
        <v>159.11736376929883</v>
      </c>
      <c r="AM49">
        <v>0</v>
      </c>
      <c r="AN49">
        <v>0</v>
      </c>
      <c r="AO49">
        <f t="shared" si="23"/>
        <v>1</v>
      </c>
      <c r="AP49">
        <f t="shared" si="24"/>
        <v>0</v>
      </c>
      <c r="AQ49">
        <f t="shared" si="25"/>
        <v>53906.293185669572</v>
      </c>
      <c r="AR49" t="s">
        <v>528</v>
      </c>
      <c r="AS49">
        <v>12490</v>
      </c>
      <c r="AT49">
        <v>621.43999999999994</v>
      </c>
      <c r="AU49">
        <v>2858.75</v>
      </c>
      <c r="AV49">
        <f t="shared" si="26"/>
        <v>0.7826182772190643</v>
      </c>
      <c r="AW49">
        <v>-1.226258601200839</v>
      </c>
      <c r="AX49" t="s">
        <v>582</v>
      </c>
      <c r="AY49">
        <v>12488.5</v>
      </c>
      <c r="AZ49">
        <v>744.35555999999997</v>
      </c>
      <c r="BA49">
        <v>1079.95</v>
      </c>
      <c r="BB49">
        <f t="shared" si="27"/>
        <v>0.31074997916570213</v>
      </c>
      <c r="BC49">
        <v>0.5</v>
      </c>
      <c r="BD49">
        <f t="shared" si="28"/>
        <v>1261.2106702879366</v>
      </c>
      <c r="BE49">
        <f t="shared" si="29"/>
        <v>17.570020231465492</v>
      </c>
      <c r="BF49">
        <f t="shared" si="30"/>
        <v>195.96059475776877</v>
      </c>
      <c r="BG49">
        <f t="shared" si="31"/>
        <v>1.4903361726534638E-2</v>
      </c>
      <c r="BH49">
        <f t="shared" si="32"/>
        <v>1.6471132922820499</v>
      </c>
      <c r="BI49">
        <f t="shared" si="33"/>
        <v>457.59650679001703</v>
      </c>
      <c r="BJ49" t="s">
        <v>583</v>
      </c>
      <c r="BK49">
        <v>531.82000000000005</v>
      </c>
      <c r="BL49">
        <f t="shared" si="34"/>
        <v>531.82000000000005</v>
      </c>
      <c r="BM49">
        <f t="shared" si="35"/>
        <v>0.50755127552201484</v>
      </c>
      <c r="BN49">
        <f t="shared" si="36"/>
        <v>0.61225337055078188</v>
      </c>
      <c r="BO49">
        <f t="shared" si="37"/>
        <v>0.76444070083758431</v>
      </c>
      <c r="BP49">
        <f t="shared" si="38"/>
        <v>0.73192392750430746</v>
      </c>
      <c r="BQ49">
        <f t="shared" si="39"/>
        <v>0.79506192704631906</v>
      </c>
      <c r="BR49">
        <f t="shared" si="40"/>
        <v>0.43743689847136613</v>
      </c>
      <c r="BS49">
        <f t="shared" si="41"/>
        <v>0.56256310152863387</v>
      </c>
      <c r="BT49">
        <v>1127</v>
      </c>
      <c r="BU49">
        <v>300</v>
      </c>
      <c r="BV49">
        <v>300</v>
      </c>
      <c r="BW49">
        <v>300</v>
      </c>
      <c r="BX49">
        <v>12488.5</v>
      </c>
      <c r="BY49">
        <v>1017.95</v>
      </c>
      <c r="BZ49">
        <v>-9.0454899999999998E-3</v>
      </c>
      <c r="CA49">
        <v>-3.35</v>
      </c>
      <c r="CB49" t="s">
        <v>412</v>
      </c>
      <c r="CC49" t="s">
        <v>412</v>
      </c>
      <c r="CD49" t="s">
        <v>412</v>
      </c>
      <c r="CE49" t="s">
        <v>412</v>
      </c>
      <c r="CF49" t="s">
        <v>412</v>
      </c>
      <c r="CG49" t="s">
        <v>412</v>
      </c>
      <c r="CH49" t="s">
        <v>412</v>
      </c>
      <c r="CI49" t="s">
        <v>412</v>
      </c>
      <c r="CJ49" t="s">
        <v>412</v>
      </c>
      <c r="CK49" t="s">
        <v>412</v>
      </c>
      <c r="CL49">
        <f t="shared" si="42"/>
        <v>1499.9996666666659</v>
      </c>
      <c r="CM49">
        <f t="shared" si="43"/>
        <v>1261.2106702879366</v>
      </c>
      <c r="CN49">
        <f t="shared" si="44"/>
        <v>0.8408073003713582</v>
      </c>
      <c r="CO49">
        <f t="shared" si="45"/>
        <v>0.16115808971672127</v>
      </c>
      <c r="CP49">
        <v>6</v>
      </c>
      <c r="CQ49">
        <v>0.5</v>
      </c>
      <c r="CR49" t="s">
        <v>413</v>
      </c>
      <c r="CS49">
        <v>2</v>
      </c>
      <c r="CT49">
        <v>1686777059.849999</v>
      </c>
      <c r="CU49">
        <v>301.66520000000003</v>
      </c>
      <c r="CV49">
        <v>320.3914666666667</v>
      </c>
      <c r="CW49">
        <v>18.269469999999998</v>
      </c>
      <c r="CX49">
        <v>14.48346666666667</v>
      </c>
      <c r="CY49">
        <v>300.98020000000002</v>
      </c>
      <c r="CZ49">
        <v>18.154746666666661</v>
      </c>
      <c r="DA49">
        <v>600.24300000000005</v>
      </c>
      <c r="DB49">
        <v>101.4820333333334</v>
      </c>
      <c r="DC49">
        <v>0.10012427333333331</v>
      </c>
      <c r="DD49">
        <v>25.54023333333333</v>
      </c>
      <c r="DE49">
        <v>25.027640000000002</v>
      </c>
      <c r="DF49">
        <v>999.9000000000002</v>
      </c>
      <c r="DG49">
        <v>0</v>
      </c>
      <c r="DH49">
        <v>0</v>
      </c>
      <c r="DI49">
        <v>9996.728666666666</v>
      </c>
      <c r="DJ49">
        <v>0</v>
      </c>
      <c r="DK49">
        <v>1582.7526666666661</v>
      </c>
      <c r="DL49">
        <v>-18.806413333333339</v>
      </c>
      <c r="DM49">
        <v>307.19740000000002</v>
      </c>
      <c r="DN49">
        <v>325.0999666666666</v>
      </c>
      <c r="DO49">
        <v>3.7860063333333329</v>
      </c>
      <c r="DP49">
        <v>320.3914666666667</v>
      </c>
      <c r="DQ49">
        <v>14.48346666666667</v>
      </c>
      <c r="DR49">
        <v>1.8540216666666669</v>
      </c>
      <c r="DS49">
        <v>1.469810333333333</v>
      </c>
      <c r="DT49">
        <v>16.249816666666671</v>
      </c>
      <c r="DU49">
        <v>12.657486666666671</v>
      </c>
      <c r="DV49">
        <v>1499.9996666666659</v>
      </c>
      <c r="DW49">
        <v>0.97300066666666685</v>
      </c>
      <c r="DX49">
        <v>2.6999140000000001E-2</v>
      </c>
      <c r="DY49">
        <v>0</v>
      </c>
      <c r="DZ49">
        <v>744.36680000000001</v>
      </c>
      <c r="EA49">
        <v>4.9993100000000004</v>
      </c>
      <c r="EB49">
        <v>15839.74666666667</v>
      </c>
      <c r="EC49">
        <v>13259.22666666666</v>
      </c>
      <c r="ED49">
        <v>38.803866666666657</v>
      </c>
      <c r="EE49">
        <v>40.960166666666652</v>
      </c>
      <c r="EF49">
        <v>39.370600000000003</v>
      </c>
      <c r="EG49">
        <v>40.003966666666663</v>
      </c>
      <c r="EH49">
        <v>40.076833333333333</v>
      </c>
      <c r="EI49">
        <v>1454.635</v>
      </c>
      <c r="EJ49">
        <v>40.364999999999988</v>
      </c>
      <c r="EK49">
        <v>0</v>
      </c>
      <c r="EL49">
        <v>87.799999952316284</v>
      </c>
      <c r="EM49">
        <v>0</v>
      </c>
      <c r="EN49">
        <v>744.35555999999997</v>
      </c>
      <c r="EO49">
        <v>-2.203076934021758</v>
      </c>
      <c r="EP49">
        <v>-344.29230860559062</v>
      </c>
      <c r="EQ49">
        <v>15839.272000000001</v>
      </c>
      <c r="ER49">
        <v>15</v>
      </c>
      <c r="ES49">
        <v>1686777089.0999999</v>
      </c>
      <c r="ET49" t="s">
        <v>584</v>
      </c>
      <c r="EU49">
        <v>1686777089.0999999</v>
      </c>
      <c r="EV49">
        <v>1686776938.0999999</v>
      </c>
      <c r="EW49">
        <v>33</v>
      </c>
      <c r="EX49">
        <v>0.08</v>
      </c>
      <c r="EY49">
        <v>8.0000000000000002E-3</v>
      </c>
      <c r="EZ49">
        <v>0.68500000000000005</v>
      </c>
      <c r="FA49">
        <v>0.115</v>
      </c>
      <c r="FB49">
        <v>320</v>
      </c>
      <c r="FC49">
        <v>15</v>
      </c>
      <c r="FD49">
        <v>0.13</v>
      </c>
      <c r="FE49">
        <v>0.03</v>
      </c>
      <c r="FF49">
        <v>-18.732743902439029</v>
      </c>
      <c r="FG49">
        <v>-1.3410501742160359</v>
      </c>
      <c r="FH49">
        <v>0.1366076686930367</v>
      </c>
      <c r="FI49">
        <v>1</v>
      </c>
      <c r="FJ49">
        <v>301.64993548387088</v>
      </c>
      <c r="FK49">
        <v>-4.872629032259197</v>
      </c>
      <c r="FL49">
        <v>0.36593952748118619</v>
      </c>
      <c r="FM49">
        <v>1</v>
      </c>
      <c r="FN49">
        <v>3.8143424390243901</v>
      </c>
      <c r="FO49">
        <v>-0.44598104529616339</v>
      </c>
      <c r="FP49">
        <v>5.0599648643361597E-2</v>
      </c>
      <c r="FQ49">
        <v>1</v>
      </c>
      <c r="FR49">
        <v>18.26331935483871</v>
      </c>
      <c r="FS49">
        <v>0.52752580645161196</v>
      </c>
      <c r="FT49">
        <v>3.9681127547673653E-2</v>
      </c>
      <c r="FU49">
        <v>1</v>
      </c>
      <c r="FV49">
        <v>4</v>
      </c>
      <c r="FW49">
        <v>4</v>
      </c>
      <c r="FX49" t="s">
        <v>415</v>
      </c>
      <c r="FY49">
        <v>3.1791800000000001</v>
      </c>
      <c r="FZ49">
        <v>2.7970799999999998</v>
      </c>
      <c r="GA49">
        <v>8.1142400000000003E-2</v>
      </c>
      <c r="GB49">
        <v>8.5830199999999995E-2</v>
      </c>
      <c r="GC49">
        <v>0.100357</v>
      </c>
      <c r="GD49">
        <v>8.6115700000000003E-2</v>
      </c>
      <c r="GE49">
        <v>28855.200000000001</v>
      </c>
      <c r="GF49">
        <v>22795</v>
      </c>
      <c r="GG49">
        <v>29344.7</v>
      </c>
      <c r="GH49">
        <v>24422.7</v>
      </c>
      <c r="GI49">
        <v>33574</v>
      </c>
      <c r="GJ49">
        <v>32577.9</v>
      </c>
      <c r="GK49">
        <v>40474.199999999997</v>
      </c>
      <c r="GL49">
        <v>39846</v>
      </c>
      <c r="GM49">
        <v>2.1916699999999998</v>
      </c>
      <c r="GN49">
        <v>1.8622700000000001</v>
      </c>
      <c r="GO49">
        <v>4.8793900000000001E-2</v>
      </c>
      <c r="GP49">
        <v>0</v>
      </c>
      <c r="GQ49">
        <v>24.229199999999999</v>
      </c>
      <c r="GR49">
        <v>999.9</v>
      </c>
      <c r="GS49">
        <v>39.6</v>
      </c>
      <c r="GT49">
        <v>33.6</v>
      </c>
      <c r="GU49">
        <v>20.388200000000001</v>
      </c>
      <c r="GV49">
        <v>62.294699999999999</v>
      </c>
      <c r="GW49">
        <v>32.159500000000001</v>
      </c>
      <c r="GX49">
        <v>1</v>
      </c>
      <c r="GY49">
        <v>-6.6336400000000004E-2</v>
      </c>
      <c r="GZ49">
        <v>2.1472099999999998</v>
      </c>
      <c r="HA49">
        <v>20.250900000000001</v>
      </c>
      <c r="HB49">
        <v>5.2232799999999999</v>
      </c>
      <c r="HC49">
        <v>11.907500000000001</v>
      </c>
      <c r="HD49">
        <v>4.9631999999999996</v>
      </c>
      <c r="HE49">
        <v>3.29128</v>
      </c>
      <c r="HF49">
        <v>9999</v>
      </c>
      <c r="HG49">
        <v>9999</v>
      </c>
      <c r="HH49">
        <v>9999</v>
      </c>
      <c r="HI49">
        <v>999.9</v>
      </c>
      <c r="HJ49">
        <v>4.9702000000000002</v>
      </c>
      <c r="HK49">
        <v>1.8751500000000001</v>
      </c>
      <c r="HL49">
        <v>1.8739300000000001</v>
      </c>
      <c r="HM49">
        <v>1.8731199999999999</v>
      </c>
      <c r="HN49">
        <v>1.8745400000000001</v>
      </c>
      <c r="HO49">
        <v>1.86958</v>
      </c>
      <c r="HP49">
        <v>1.87378</v>
      </c>
      <c r="HQ49">
        <v>1.87879</v>
      </c>
      <c r="HR49">
        <v>0</v>
      </c>
      <c r="HS49">
        <v>0</v>
      </c>
      <c r="HT49">
        <v>0</v>
      </c>
      <c r="HU49">
        <v>0</v>
      </c>
      <c r="HV49" t="s">
        <v>416</v>
      </c>
      <c r="HW49" t="s">
        <v>417</v>
      </c>
      <c r="HX49" t="s">
        <v>418</v>
      </c>
      <c r="HY49" t="s">
        <v>418</v>
      </c>
      <c r="HZ49" t="s">
        <v>418</v>
      </c>
      <c r="IA49" t="s">
        <v>418</v>
      </c>
      <c r="IB49">
        <v>0</v>
      </c>
      <c r="IC49">
        <v>100</v>
      </c>
      <c r="ID49">
        <v>100</v>
      </c>
      <c r="IE49">
        <v>0.68500000000000005</v>
      </c>
      <c r="IF49">
        <v>0.1147</v>
      </c>
      <c r="IG49">
        <v>0.60479999999995471</v>
      </c>
      <c r="IH49">
        <v>0</v>
      </c>
      <c r="II49">
        <v>0</v>
      </c>
      <c r="IJ49">
        <v>0</v>
      </c>
      <c r="IK49">
        <v>0.11471904761904381</v>
      </c>
      <c r="IL49">
        <v>0</v>
      </c>
      <c r="IM49">
        <v>0</v>
      </c>
      <c r="IN49">
        <v>0</v>
      </c>
      <c r="IO49">
        <v>-1</v>
      </c>
      <c r="IP49">
        <v>-1</v>
      </c>
      <c r="IQ49">
        <v>-1</v>
      </c>
      <c r="IR49">
        <v>-1</v>
      </c>
      <c r="IS49">
        <v>2.4</v>
      </c>
      <c r="IT49">
        <v>2.2000000000000002</v>
      </c>
      <c r="IU49">
        <v>0.87890599999999997</v>
      </c>
      <c r="IV49">
        <v>2.4523899999999998</v>
      </c>
      <c r="IW49">
        <v>1.42578</v>
      </c>
      <c r="IX49">
        <v>2.2656200000000002</v>
      </c>
      <c r="IY49">
        <v>1.5478499999999999</v>
      </c>
      <c r="IZ49">
        <v>2.3571800000000001</v>
      </c>
      <c r="JA49">
        <v>35.661299999999997</v>
      </c>
      <c r="JB49">
        <v>13.597899999999999</v>
      </c>
      <c r="JC49">
        <v>18</v>
      </c>
      <c r="JD49">
        <v>633.41800000000001</v>
      </c>
      <c r="JE49">
        <v>409.33699999999999</v>
      </c>
      <c r="JF49">
        <v>22.772400000000001</v>
      </c>
      <c r="JG49">
        <v>26.2819</v>
      </c>
      <c r="JH49">
        <v>30.0015</v>
      </c>
      <c r="JI49">
        <v>26.061399999999999</v>
      </c>
      <c r="JJ49">
        <v>25.997399999999999</v>
      </c>
      <c r="JK49">
        <v>17.604099999999999</v>
      </c>
      <c r="JL49">
        <v>28.7545</v>
      </c>
      <c r="JM49">
        <v>40.101100000000002</v>
      </c>
      <c r="JN49">
        <v>22.782599999999999</v>
      </c>
      <c r="JO49">
        <v>319.85199999999998</v>
      </c>
      <c r="JP49">
        <v>14.791700000000001</v>
      </c>
      <c r="JQ49">
        <v>95.607500000000002</v>
      </c>
      <c r="JR49">
        <v>101.376</v>
      </c>
    </row>
    <row r="50" spans="1:278" x14ac:dyDescent="0.2">
      <c r="A50">
        <v>34</v>
      </c>
      <c r="B50">
        <v>1686777169.0999999</v>
      </c>
      <c r="C50">
        <v>5769.0999999046326</v>
      </c>
      <c r="D50" t="s">
        <v>585</v>
      </c>
      <c r="E50" t="s">
        <v>586</v>
      </c>
      <c r="F50">
        <v>15</v>
      </c>
      <c r="I50" t="s">
        <v>489</v>
      </c>
      <c r="J50" t="s">
        <v>490</v>
      </c>
      <c r="M50" t="s">
        <v>491</v>
      </c>
      <c r="N50" t="s">
        <v>492</v>
      </c>
      <c r="O50">
        <v>1686777161.099999</v>
      </c>
      <c r="P50">
        <f t="shared" si="0"/>
        <v>3.8256575919577897E-3</v>
      </c>
      <c r="Q50">
        <f t="shared" si="1"/>
        <v>3.8256575919577895</v>
      </c>
      <c r="R50">
        <f t="shared" si="2"/>
        <v>10.549599276837537</v>
      </c>
      <c r="S50">
        <f t="shared" si="3"/>
        <v>201.6157419354839</v>
      </c>
      <c r="T50">
        <f t="shared" si="4"/>
        <v>140.43798251192317</v>
      </c>
      <c r="U50">
        <f t="shared" si="5"/>
        <v>14.266129631943908</v>
      </c>
      <c r="V50">
        <f t="shared" si="6"/>
        <v>20.480757832361817</v>
      </c>
      <c r="W50">
        <f t="shared" si="7"/>
        <v>0.30746827128442661</v>
      </c>
      <c r="X50">
        <f t="shared" si="8"/>
        <v>2.9546701959767909</v>
      </c>
      <c r="Y50">
        <f t="shared" si="9"/>
        <v>0.29073459226805454</v>
      </c>
      <c r="Z50">
        <f t="shared" si="10"/>
        <v>0.18313664305949617</v>
      </c>
      <c r="AA50">
        <f t="shared" si="11"/>
        <v>241.74212778488015</v>
      </c>
      <c r="AB50">
        <f t="shared" si="12"/>
        <v>25.968294518391239</v>
      </c>
      <c r="AC50">
        <f t="shared" si="13"/>
        <v>25.0436935483871</v>
      </c>
      <c r="AD50">
        <f t="shared" si="14"/>
        <v>3.1879699873235006</v>
      </c>
      <c r="AE50">
        <f t="shared" si="15"/>
        <v>57.395680721651267</v>
      </c>
      <c r="AF50">
        <f t="shared" si="16"/>
        <v>1.8846534336371283</v>
      </c>
      <c r="AG50">
        <f t="shared" si="17"/>
        <v>3.2836154392471277</v>
      </c>
      <c r="AH50">
        <f t="shared" si="18"/>
        <v>1.3033165536863722</v>
      </c>
      <c r="AI50">
        <f t="shared" si="19"/>
        <v>-168.71149980533852</v>
      </c>
      <c r="AJ50">
        <f t="shared" si="20"/>
        <v>79.154853274677109</v>
      </c>
      <c r="AK50">
        <f t="shared" si="21"/>
        <v>5.6833647087559331</v>
      </c>
      <c r="AL50">
        <f t="shared" si="22"/>
        <v>157.86884596297466</v>
      </c>
      <c r="AM50">
        <v>0</v>
      </c>
      <c r="AN50">
        <v>0</v>
      </c>
      <c r="AO50">
        <f t="shared" si="23"/>
        <v>1</v>
      </c>
      <c r="AP50">
        <f t="shared" si="24"/>
        <v>0</v>
      </c>
      <c r="AQ50">
        <f t="shared" si="25"/>
        <v>53901.2560451729</v>
      </c>
      <c r="AR50" t="s">
        <v>528</v>
      </c>
      <c r="AS50">
        <v>12490</v>
      </c>
      <c r="AT50">
        <v>621.43999999999994</v>
      </c>
      <c r="AU50">
        <v>2858.75</v>
      </c>
      <c r="AV50">
        <f t="shared" si="26"/>
        <v>0.7826182772190643</v>
      </c>
      <c r="AW50">
        <v>-1.226258601200839</v>
      </c>
      <c r="AX50" t="s">
        <v>587</v>
      </c>
      <c r="AY50">
        <v>12490.5</v>
      </c>
      <c r="AZ50">
        <v>737.36253846153841</v>
      </c>
      <c r="BA50">
        <v>1011.11</v>
      </c>
      <c r="BB50">
        <f t="shared" si="27"/>
        <v>0.27073954519138532</v>
      </c>
      <c r="BC50">
        <v>0.5</v>
      </c>
      <c r="BD50">
        <f t="shared" si="28"/>
        <v>1261.2357682990357</v>
      </c>
      <c r="BE50">
        <f t="shared" si="29"/>
        <v>10.549599276837537</v>
      </c>
      <c r="BF50">
        <f t="shared" si="30"/>
        <v>170.73319914419417</v>
      </c>
      <c r="BG50">
        <f t="shared" si="31"/>
        <v>9.336761749089843E-3</v>
      </c>
      <c r="BH50">
        <f t="shared" si="32"/>
        <v>1.8273382718002986</v>
      </c>
      <c r="BI50">
        <f t="shared" si="33"/>
        <v>444.76573360298136</v>
      </c>
      <c r="BJ50" t="s">
        <v>588</v>
      </c>
      <c r="BK50">
        <v>534.99</v>
      </c>
      <c r="BL50">
        <f t="shared" si="34"/>
        <v>534.99</v>
      </c>
      <c r="BM50">
        <f t="shared" si="35"/>
        <v>0.47088842954772481</v>
      </c>
      <c r="BN50">
        <f t="shared" si="36"/>
        <v>0.57495476253562461</v>
      </c>
      <c r="BO50">
        <f t="shared" si="37"/>
        <v>0.79510792852962431</v>
      </c>
      <c r="BP50">
        <f t="shared" si="38"/>
        <v>0.70251100043231851</v>
      </c>
      <c r="BQ50">
        <f t="shared" si="39"/>
        <v>0.82583102028775623</v>
      </c>
      <c r="BR50">
        <f t="shared" si="40"/>
        <v>0.41715578479307064</v>
      </c>
      <c r="BS50">
        <f t="shared" si="41"/>
        <v>0.58284421520692931</v>
      </c>
      <c r="BT50">
        <v>1129</v>
      </c>
      <c r="BU50">
        <v>300</v>
      </c>
      <c r="BV50">
        <v>300</v>
      </c>
      <c r="BW50">
        <v>300</v>
      </c>
      <c r="BX50">
        <v>12490.5</v>
      </c>
      <c r="BY50">
        <v>966.97</v>
      </c>
      <c r="BZ50">
        <v>-9.0536200000000001E-3</v>
      </c>
      <c r="CA50">
        <v>-0.77</v>
      </c>
      <c r="CB50" t="s">
        <v>412</v>
      </c>
      <c r="CC50" t="s">
        <v>412</v>
      </c>
      <c r="CD50" t="s">
        <v>412</v>
      </c>
      <c r="CE50" t="s">
        <v>412</v>
      </c>
      <c r="CF50" t="s">
        <v>412</v>
      </c>
      <c r="CG50" t="s">
        <v>412</v>
      </c>
      <c r="CH50" t="s">
        <v>412</v>
      </c>
      <c r="CI50" t="s">
        <v>412</v>
      </c>
      <c r="CJ50" t="s">
        <v>412</v>
      </c>
      <c r="CK50" t="s">
        <v>412</v>
      </c>
      <c r="CL50">
        <f t="shared" si="42"/>
        <v>1500.0293548387101</v>
      </c>
      <c r="CM50">
        <f t="shared" si="43"/>
        <v>1261.2357682990357</v>
      </c>
      <c r="CN50">
        <f t="shared" si="44"/>
        <v>0.84080739102245738</v>
      </c>
      <c r="CO50">
        <f t="shared" si="45"/>
        <v>0.16115826467334257</v>
      </c>
      <c r="CP50">
        <v>6</v>
      </c>
      <c r="CQ50">
        <v>0.5</v>
      </c>
      <c r="CR50" t="s">
        <v>413</v>
      </c>
      <c r="CS50">
        <v>2</v>
      </c>
      <c r="CT50">
        <v>1686777161.099999</v>
      </c>
      <c r="CU50">
        <v>201.6157419354839</v>
      </c>
      <c r="CV50">
        <v>212.93245161290321</v>
      </c>
      <c r="CW50">
        <v>18.552819354838711</v>
      </c>
      <c r="CX50">
        <v>14.799532258064509</v>
      </c>
      <c r="CY50">
        <v>200.8787419354839</v>
      </c>
      <c r="CZ50">
        <v>18.438103225806451</v>
      </c>
      <c r="DA50">
        <v>600.22280645161288</v>
      </c>
      <c r="DB50">
        <v>101.483</v>
      </c>
      <c r="DC50">
        <v>0.10012855806451609</v>
      </c>
      <c r="DD50">
        <v>25.540609677419361</v>
      </c>
      <c r="DE50">
        <v>25.0436935483871</v>
      </c>
      <c r="DF50">
        <v>999.90000000000032</v>
      </c>
      <c r="DG50">
        <v>0</v>
      </c>
      <c r="DH50">
        <v>0</v>
      </c>
      <c r="DI50">
        <v>9995.6687096774185</v>
      </c>
      <c r="DJ50">
        <v>0</v>
      </c>
      <c r="DK50">
        <v>1576.9080645161289</v>
      </c>
      <c r="DL50">
        <v>-11.3686935483871</v>
      </c>
      <c r="DM50">
        <v>205.374</v>
      </c>
      <c r="DN50">
        <v>216.131</v>
      </c>
      <c r="DO50">
        <v>3.7532948387096772</v>
      </c>
      <c r="DP50">
        <v>212.93245161290321</v>
      </c>
      <c r="DQ50">
        <v>14.799532258064509</v>
      </c>
      <c r="DR50">
        <v>1.8827974193548389</v>
      </c>
      <c r="DS50">
        <v>1.501900967741935</v>
      </c>
      <c r="DT50">
        <v>16.49167741935484</v>
      </c>
      <c r="DU50">
        <v>12.98749032258065</v>
      </c>
      <c r="DV50">
        <v>1500.0293548387101</v>
      </c>
      <c r="DW50">
        <v>0.97299696774193534</v>
      </c>
      <c r="DX50">
        <v>2.700291290322579E-2</v>
      </c>
      <c r="DY50">
        <v>0</v>
      </c>
      <c r="DZ50">
        <v>737.35774193548389</v>
      </c>
      <c r="EA50">
        <v>4.9993100000000013</v>
      </c>
      <c r="EB50">
        <v>15644.06451612903</v>
      </c>
      <c r="EC50">
        <v>13259.48709677419</v>
      </c>
      <c r="ED50">
        <v>37.614580645161283</v>
      </c>
      <c r="EE50">
        <v>39.439258064516117</v>
      </c>
      <c r="EF50">
        <v>38.201387096774191</v>
      </c>
      <c r="EG50">
        <v>38.38070967741934</v>
      </c>
      <c r="EH50">
        <v>38.947193548387077</v>
      </c>
      <c r="EI50">
        <v>1454.6590322580639</v>
      </c>
      <c r="EJ50">
        <v>40.370322580645137</v>
      </c>
      <c r="EK50">
        <v>0</v>
      </c>
      <c r="EL50">
        <v>101.19999980926509</v>
      </c>
      <c r="EM50">
        <v>0</v>
      </c>
      <c r="EN50">
        <v>737.36253846153841</v>
      </c>
      <c r="EO50">
        <v>-1.723623951873223</v>
      </c>
      <c r="EP50">
        <v>-138.07521538440551</v>
      </c>
      <c r="EQ50">
        <v>15639.434615384611</v>
      </c>
      <c r="ER50">
        <v>15</v>
      </c>
      <c r="ES50">
        <v>1686777187.5999999</v>
      </c>
      <c r="ET50" t="s">
        <v>589</v>
      </c>
      <c r="EU50">
        <v>1686777187.5999999</v>
      </c>
      <c r="EV50">
        <v>1686776938.0999999</v>
      </c>
      <c r="EW50">
        <v>34</v>
      </c>
      <c r="EX50">
        <v>5.1999999999999998E-2</v>
      </c>
      <c r="EY50">
        <v>8.0000000000000002E-3</v>
      </c>
      <c r="EZ50">
        <v>0.73699999999999999</v>
      </c>
      <c r="FA50">
        <v>0.115</v>
      </c>
      <c r="FB50">
        <v>213</v>
      </c>
      <c r="FC50">
        <v>15</v>
      </c>
      <c r="FD50">
        <v>0.28000000000000003</v>
      </c>
      <c r="FE50">
        <v>0.03</v>
      </c>
      <c r="FF50">
        <v>-11.3287</v>
      </c>
      <c r="FG50">
        <v>-1.124717448405226</v>
      </c>
      <c r="FH50">
        <v>0.1181042632592067</v>
      </c>
      <c r="FI50">
        <v>1</v>
      </c>
      <c r="FJ50">
        <v>201.58146666666661</v>
      </c>
      <c r="FK50">
        <v>-4.9901312569519218</v>
      </c>
      <c r="FL50">
        <v>0.36482861120744708</v>
      </c>
      <c r="FM50">
        <v>1</v>
      </c>
      <c r="FN50">
        <v>3.774523499999999</v>
      </c>
      <c r="FO50">
        <v>-0.37141666041276888</v>
      </c>
      <c r="FP50">
        <v>4.1770173422551203E-2</v>
      </c>
      <c r="FQ50">
        <v>1</v>
      </c>
      <c r="FR50">
        <v>18.55172</v>
      </c>
      <c r="FS50">
        <v>0.31446140155725649</v>
      </c>
      <c r="FT50">
        <v>2.2816125876230602E-2</v>
      </c>
      <c r="FU50">
        <v>1</v>
      </c>
      <c r="FV50">
        <v>4</v>
      </c>
      <c r="FW50">
        <v>4</v>
      </c>
      <c r="FX50" t="s">
        <v>415</v>
      </c>
      <c r="FY50">
        <v>3.1791700000000001</v>
      </c>
      <c r="FZ50">
        <v>2.7968700000000002</v>
      </c>
      <c r="GA50">
        <v>5.7332800000000003E-2</v>
      </c>
      <c r="GB50">
        <v>6.0735400000000002E-2</v>
      </c>
      <c r="GC50">
        <v>0.10129199999999999</v>
      </c>
      <c r="GD50">
        <v>8.6711200000000002E-2</v>
      </c>
      <c r="GE50">
        <v>29595.5</v>
      </c>
      <c r="GF50">
        <v>23416.7</v>
      </c>
      <c r="GG50">
        <v>29338.2</v>
      </c>
      <c r="GH50">
        <v>24419.1</v>
      </c>
      <c r="GI50">
        <v>33529.9</v>
      </c>
      <c r="GJ50">
        <v>32550.6</v>
      </c>
      <c r="GK50">
        <v>40464.9</v>
      </c>
      <c r="GL50">
        <v>39840.1</v>
      </c>
      <c r="GM50">
        <v>2.1890499999999999</v>
      </c>
      <c r="GN50">
        <v>1.85975</v>
      </c>
      <c r="GO50">
        <v>3.7264100000000001E-2</v>
      </c>
      <c r="GP50">
        <v>0</v>
      </c>
      <c r="GQ50">
        <v>24.415600000000001</v>
      </c>
      <c r="GR50">
        <v>999.9</v>
      </c>
      <c r="GS50">
        <v>38.799999999999997</v>
      </c>
      <c r="GT50">
        <v>33.700000000000003</v>
      </c>
      <c r="GU50">
        <v>20.0899</v>
      </c>
      <c r="GV50">
        <v>62.024700000000003</v>
      </c>
      <c r="GW50">
        <v>31.730799999999999</v>
      </c>
      <c r="GX50">
        <v>1</v>
      </c>
      <c r="GY50">
        <v>-5.8513700000000002E-2</v>
      </c>
      <c r="GZ50">
        <v>1.87493</v>
      </c>
      <c r="HA50">
        <v>20.256499999999999</v>
      </c>
      <c r="HB50">
        <v>5.2270200000000004</v>
      </c>
      <c r="HC50">
        <v>11.9077</v>
      </c>
      <c r="HD50">
        <v>4.9638999999999998</v>
      </c>
      <c r="HE50">
        <v>3.2919999999999998</v>
      </c>
      <c r="HF50">
        <v>9999</v>
      </c>
      <c r="HG50">
        <v>9999</v>
      </c>
      <c r="HH50">
        <v>9999</v>
      </c>
      <c r="HI50">
        <v>999.9</v>
      </c>
      <c r="HJ50">
        <v>4.9702099999999998</v>
      </c>
      <c r="HK50">
        <v>1.8751500000000001</v>
      </c>
      <c r="HL50">
        <v>1.8739300000000001</v>
      </c>
      <c r="HM50">
        <v>1.87314</v>
      </c>
      <c r="HN50">
        <v>1.8745400000000001</v>
      </c>
      <c r="HO50">
        <v>1.8695900000000001</v>
      </c>
      <c r="HP50">
        <v>1.87378</v>
      </c>
      <c r="HQ50">
        <v>1.8788100000000001</v>
      </c>
      <c r="HR50">
        <v>0</v>
      </c>
      <c r="HS50">
        <v>0</v>
      </c>
      <c r="HT50">
        <v>0</v>
      </c>
      <c r="HU50">
        <v>0</v>
      </c>
      <c r="HV50" t="s">
        <v>416</v>
      </c>
      <c r="HW50" t="s">
        <v>417</v>
      </c>
      <c r="HX50" t="s">
        <v>418</v>
      </c>
      <c r="HY50" t="s">
        <v>418</v>
      </c>
      <c r="HZ50" t="s">
        <v>418</v>
      </c>
      <c r="IA50" t="s">
        <v>418</v>
      </c>
      <c r="IB50">
        <v>0</v>
      </c>
      <c r="IC50">
        <v>100</v>
      </c>
      <c r="ID50">
        <v>100</v>
      </c>
      <c r="IE50">
        <v>0.73699999999999999</v>
      </c>
      <c r="IF50">
        <v>0.1147</v>
      </c>
      <c r="IG50">
        <v>0.68500000000000227</v>
      </c>
      <c r="IH50">
        <v>0</v>
      </c>
      <c r="II50">
        <v>0</v>
      </c>
      <c r="IJ50">
        <v>0</v>
      </c>
      <c r="IK50">
        <v>0.11471904761904381</v>
      </c>
      <c r="IL50">
        <v>0</v>
      </c>
      <c r="IM50">
        <v>0</v>
      </c>
      <c r="IN50">
        <v>0</v>
      </c>
      <c r="IO50">
        <v>-1</v>
      </c>
      <c r="IP50">
        <v>-1</v>
      </c>
      <c r="IQ50">
        <v>-1</v>
      </c>
      <c r="IR50">
        <v>-1</v>
      </c>
      <c r="IS50">
        <v>1.3</v>
      </c>
      <c r="IT50">
        <v>3.9</v>
      </c>
      <c r="IU50">
        <v>0.63720699999999997</v>
      </c>
      <c r="IV50">
        <v>2.4719199999999999</v>
      </c>
      <c r="IW50">
        <v>1.42578</v>
      </c>
      <c r="IX50">
        <v>2.2644000000000002</v>
      </c>
      <c r="IY50">
        <v>1.5478499999999999</v>
      </c>
      <c r="IZ50">
        <v>2.36694</v>
      </c>
      <c r="JA50">
        <v>35.847700000000003</v>
      </c>
      <c r="JB50">
        <v>13.562900000000001</v>
      </c>
      <c r="JC50">
        <v>18</v>
      </c>
      <c r="JD50">
        <v>633.20000000000005</v>
      </c>
      <c r="JE50">
        <v>409.09500000000003</v>
      </c>
      <c r="JF50">
        <v>22.0212</v>
      </c>
      <c r="JG50">
        <v>26.4331</v>
      </c>
      <c r="JH50">
        <v>30.000699999999998</v>
      </c>
      <c r="JI50">
        <v>26.218499999999999</v>
      </c>
      <c r="JJ50">
        <v>26.154599999999999</v>
      </c>
      <c r="JK50">
        <v>12.7736</v>
      </c>
      <c r="JL50">
        <v>27.075600000000001</v>
      </c>
      <c r="JM50">
        <v>38.891300000000001</v>
      </c>
      <c r="JN50">
        <v>22.001300000000001</v>
      </c>
      <c r="JO50">
        <v>212.40199999999999</v>
      </c>
      <c r="JP50">
        <v>14.8414</v>
      </c>
      <c r="JQ50">
        <v>95.585800000000006</v>
      </c>
      <c r="JR50">
        <v>101.361</v>
      </c>
    </row>
    <row r="51" spans="1:278" x14ac:dyDescent="0.2">
      <c r="A51">
        <v>35</v>
      </c>
      <c r="B51">
        <v>1686777267.5999999</v>
      </c>
      <c r="C51">
        <v>5867.5999999046326</v>
      </c>
      <c r="D51" t="s">
        <v>590</v>
      </c>
      <c r="E51" t="s">
        <v>591</v>
      </c>
      <c r="F51">
        <v>15</v>
      </c>
      <c r="I51" t="s">
        <v>489</v>
      </c>
      <c r="J51" t="s">
        <v>490</v>
      </c>
      <c r="M51" t="s">
        <v>491</v>
      </c>
      <c r="N51" t="s">
        <v>492</v>
      </c>
      <c r="O51">
        <v>1686777259.599999</v>
      </c>
      <c r="P51">
        <f t="shared" si="0"/>
        <v>3.9604397655069248E-3</v>
      </c>
      <c r="Q51">
        <f t="shared" si="1"/>
        <v>3.9604397655069246</v>
      </c>
      <c r="R51">
        <f t="shared" si="2"/>
        <v>3.2888481051800404</v>
      </c>
      <c r="S51">
        <f t="shared" si="3"/>
        <v>101.50841935483869</v>
      </c>
      <c r="T51">
        <f t="shared" si="4"/>
        <v>82.176194221293088</v>
      </c>
      <c r="U51">
        <f t="shared" si="5"/>
        <v>8.3472922411980868</v>
      </c>
      <c r="V51">
        <f t="shared" si="6"/>
        <v>10.311020719883537</v>
      </c>
      <c r="W51">
        <f t="shared" si="7"/>
        <v>0.31768948183146933</v>
      </c>
      <c r="X51">
        <f t="shared" si="8"/>
        <v>2.9569232515261268</v>
      </c>
      <c r="Y51">
        <f t="shared" si="9"/>
        <v>0.29987215221356944</v>
      </c>
      <c r="Z51">
        <f t="shared" si="10"/>
        <v>0.18893759015879436</v>
      </c>
      <c r="AA51">
        <f t="shared" si="11"/>
        <v>241.73554743002742</v>
      </c>
      <c r="AB51">
        <f t="shared" si="12"/>
        <v>25.863170275339954</v>
      </c>
      <c r="AC51">
        <f t="shared" si="13"/>
        <v>25.025812903225809</v>
      </c>
      <c r="AD51">
        <f t="shared" si="14"/>
        <v>3.1845742204418341</v>
      </c>
      <c r="AE51">
        <f t="shared" si="15"/>
        <v>57.383829040382736</v>
      </c>
      <c r="AF51">
        <f t="shared" si="16"/>
        <v>1.8764448780436498</v>
      </c>
      <c r="AG51">
        <f t="shared" si="17"/>
        <v>3.2699889662698158</v>
      </c>
      <c r="AH51">
        <f t="shared" si="18"/>
        <v>1.3081293423981843</v>
      </c>
      <c r="AI51">
        <f t="shared" si="19"/>
        <v>-174.65539365885539</v>
      </c>
      <c r="AJ51">
        <f t="shared" si="20"/>
        <v>70.904104464961293</v>
      </c>
      <c r="AK51">
        <f t="shared" si="21"/>
        <v>5.0848281640883775</v>
      </c>
      <c r="AL51">
        <f t="shared" si="22"/>
        <v>143.06908640022169</v>
      </c>
      <c r="AM51">
        <v>0</v>
      </c>
      <c r="AN51">
        <v>0</v>
      </c>
      <c r="AO51">
        <f t="shared" si="23"/>
        <v>1</v>
      </c>
      <c r="AP51">
        <f t="shared" si="24"/>
        <v>0</v>
      </c>
      <c r="AQ51">
        <f t="shared" si="25"/>
        <v>53979.936335079321</v>
      </c>
      <c r="AR51" t="s">
        <v>528</v>
      </c>
      <c r="AS51">
        <v>12490</v>
      </c>
      <c r="AT51">
        <v>621.43999999999994</v>
      </c>
      <c r="AU51">
        <v>2858.75</v>
      </c>
      <c r="AV51">
        <f t="shared" si="26"/>
        <v>0.7826182772190643</v>
      </c>
      <c r="AW51">
        <v>-1.226258601200839</v>
      </c>
      <c r="AX51" t="s">
        <v>592</v>
      </c>
      <c r="AY51">
        <v>12496.4</v>
      </c>
      <c r="AZ51">
        <v>741.73215999999991</v>
      </c>
      <c r="BA51">
        <v>957.20899999999995</v>
      </c>
      <c r="BB51">
        <f t="shared" si="27"/>
        <v>0.22510950064197066</v>
      </c>
      <c r="BC51">
        <v>0.5</v>
      </c>
      <c r="BD51">
        <f t="shared" si="28"/>
        <v>1261.2015779764472</v>
      </c>
      <c r="BE51">
        <f t="shared" si="29"/>
        <v>3.2888481051800404</v>
      </c>
      <c r="BF51">
        <f t="shared" si="30"/>
        <v>141.95422871357172</v>
      </c>
      <c r="BG51">
        <f t="shared" si="31"/>
        <v>3.5800040098468689E-3</v>
      </c>
      <c r="BH51">
        <f t="shared" si="32"/>
        <v>1.9865473475489681</v>
      </c>
      <c r="BI51">
        <f t="shared" si="33"/>
        <v>434.01525115407696</v>
      </c>
      <c r="BJ51" t="s">
        <v>593</v>
      </c>
      <c r="BK51">
        <v>537.09</v>
      </c>
      <c r="BL51">
        <f t="shared" si="34"/>
        <v>537.09</v>
      </c>
      <c r="BM51">
        <f t="shared" si="35"/>
        <v>0.43889996855441182</v>
      </c>
      <c r="BN51">
        <f t="shared" si="36"/>
        <v>0.51289477505183079</v>
      </c>
      <c r="BO51">
        <f t="shared" si="37"/>
        <v>0.8190437014894516</v>
      </c>
      <c r="BP51">
        <f t="shared" si="38"/>
        <v>0.64174131620250841</v>
      </c>
      <c r="BQ51">
        <f t="shared" si="39"/>
        <v>0.84992289848076497</v>
      </c>
      <c r="BR51">
        <f t="shared" si="40"/>
        <v>0.37138831183022708</v>
      </c>
      <c r="BS51">
        <f t="shared" si="41"/>
        <v>0.62861168816977298</v>
      </c>
      <c r="BT51">
        <v>1131</v>
      </c>
      <c r="BU51">
        <v>300</v>
      </c>
      <c r="BV51">
        <v>300</v>
      </c>
      <c r="BW51">
        <v>300</v>
      </c>
      <c r="BX51">
        <v>12496.4</v>
      </c>
      <c r="BY51">
        <v>919.42</v>
      </c>
      <c r="BZ51">
        <v>-9.0548099999999999E-3</v>
      </c>
      <c r="CA51">
        <v>-3.17</v>
      </c>
      <c r="CB51" t="s">
        <v>412</v>
      </c>
      <c r="CC51" t="s">
        <v>412</v>
      </c>
      <c r="CD51" t="s">
        <v>412</v>
      </c>
      <c r="CE51" t="s">
        <v>412</v>
      </c>
      <c r="CF51" t="s">
        <v>412</v>
      </c>
      <c r="CG51" t="s">
        <v>412</v>
      </c>
      <c r="CH51" t="s">
        <v>412</v>
      </c>
      <c r="CI51" t="s">
        <v>412</v>
      </c>
      <c r="CJ51" t="s">
        <v>412</v>
      </c>
      <c r="CK51" t="s">
        <v>412</v>
      </c>
      <c r="CL51">
        <f t="shared" si="42"/>
        <v>1499.9887096774189</v>
      </c>
      <c r="CM51">
        <f t="shared" si="43"/>
        <v>1261.2015779764472</v>
      </c>
      <c r="CN51">
        <f t="shared" si="44"/>
        <v>0.84080738064200211</v>
      </c>
      <c r="CO51">
        <f t="shared" si="45"/>
        <v>0.161158244639064</v>
      </c>
      <c r="CP51">
        <v>6</v>
      </c>
      <c r="CQ51">
        <v>0.5</v>
      </c>
      <c r="CR51" t="s">
        <v>413</v>
      </c>
      <c r="CS51">
        <v>2</v>
      </c>
      <c r="CT51">
        <v>1686777259.599999</v>
      </c>
      <c r="CU51">
        <v>101.50841935483869</v>
      </c>
      <c r="CV51">
        <v>105.1977741935484</v>
      </c>
      <c r="CW51">
        <v>18.472948387096771</v>
      </c>
      <c r="CX51">
        <v>14.58726129032258</v>
      </c>
      <c r="CY51">
        <v>100.8074193548387</v>
      </c>
      <c r="CZ51">
        <v>18.358238709677419</v>
      </c>
      <c r="DA51">
        <v>600.24577419354841</v>
      </c>
      <c r="DB51">
        <v>101.4780322580645</v>
      </c>
      <c r="DC51">
        <v>9.995295161290324E-2</v>
      </c>
      <c r="DD51">
        <v>25.47059354838709</v>
      </c>
      <c r="DE51">
        <v>25.025812903225809</v>
      </c>
      <c r="DF51">
        <v>999.90000000000032</v>
      </c>
      <c r="DG51">
        <v>0</v>
      </c>
      <c r="DH51">
        <v>0</v>
      </c>
      <c r="DI51">
        <v>10008.94548387097</v>
      </c>
      <c r="DJ51">
        <v>0</v>
      </c>
      <c r="DK51">
        <v>1594.7538709677419</v>
      </c>
      <c r="DL51">
        <v>-3.653511290322581</v>
      </c>
      <c r="DM51">
        <v>103.4553548387097</v>
      </c>
      <c r="DN51">
        <v>106.7550322580645</v>
      </c>
      <c r="DO51">
        <v>3.8856948387096781</v>
      </c>
      <c r="DP51">
        <v>105.1977741935484</v>
      </c>
      <c r="DQ51">
        <v>14.58726129032258</v>
      </c>
      <c r="DR51">
        <v>1.874599354838709</v>
      </c>
      <c r="DS51">
        <v>1.4802867741935479</v>
      </c>
      <c r="DT51">
        <v>16.423116129032259</v>
      </c>
      <c r="DU51">
        <v>12.766045161290331</v>
      </c>
      <c r="DV51">
        <v>1499.9887096774189</v>
      </c>
      <c r="DW51">
        <v>0.97299683870967724</v>
      </c>
      <c r="DX51">
        <v>2.7003038709677411E-2</v>
      </c>
      <c r="DY51">
        <v>0</v>
      </c>
      <c r="DZ51">
        <v>741.65461290322571</v>
      </c>
      <c r="EA51">
        <v>4.9993100000000013</v>
      </c>
      <c r="EB51">
        <v>15642.764516129029</v>
      </c>
      <c r="EC51">
        <v>13259.119354838709</v>
      </c>
      <c r="ED51">
        <v>36.777999999999999</v>
      </c>
      <c r="EE51">
        <v>38.687064516129027</v>
      </c>
      <c r="EF51">
        <v>37.402999999999999</v>
      </c>
      <c r="EG51">
        <v>37.561999999999983</v>
      </c>
      <c r="EH51">
        <v>38.090451612903209</v>
      </c>
      <c r="EI51">
        <v>1454.62</v>
      </c>
      <c r="EJ51">
        <v>40.368709677419332</v>
      </c>
      <c r="EK51">
        <v>0</v>
      </c>
      <c r="EL51">
        <v>98.199999809265137</v>
      </c>
      <c r="EM51">
        <v>0</v>
      </c>
      <c r="EN51">
        <v>741.73215999999991</v>
      </c>
      <c r="EO51">
        <v>4.1376154060348016</v>
      </c>
      <c r="EP51">
        <v>417.63846247450113</v>
      </c>
      <c r="EQ51">
        <v>15650.808000000001</v>
      </c>
      <c r="ER51">
        <v>15</v>
      </c>
      <c r="ES51">
        <v>1686777285.5999999</v>
      </c>
      <c r="ET51" t="s">
        <v>594</v>
      </c>
      <c r="EU51">
        <v>1686777285.5999999</v>
      </c>
      <c r="EV51">
        <v>1686776938.0999999</v>
      </c>
      <c r="EW51">
        <v>35</v>
      </c>
      <c r="EX51">
        <v>-3.5999999999999997E-2</v>
      </c>
      <c r="EY51">
        <v>8.0000000000000002E-3</v>
      </c>
      <c r="EZ51">
        <v>0.70099999999999996</v>
      </c>
      <c r="FA51">
        <v>0.115</v>
      </c>
      <c r="FB51">
        <v>104</v>
      </c>
      <c r="FC51">
        <v>15</v>
      </c>
      <c r="FD51">
        <v>0.8</v>
      </c>
      <c r="FE51">
        <v>0.03</v>
      </c>
      <c r="FF51">
        <v>-3.6188956097560969</v>
      </c>
      <c r="FG51">
        <v>-0.78514034843205605</v>
      </c>
      <c r="FH51">
        <v>8.1340712544894278E-2</v>
      </c>
      <c r="FI51">
        <v>1</v>
      </c>
      <c r="FJ51">
        <v>101.5839677419355</v>
      </c>
      <c r="FK51">
        <v>-4.8152419354840363</v>
      </c>
      <c r="FL51">
        <v>0.36206811726533378</v>
      </c>
      <c r="FM51">
        <v>1</v>
      </c>
      <c r="FN51">
        <v>3.8759851219512198</v>
      </c>
      <c r="FO51">
        <v>0.22001560975609599</v>
      </c>
      <c r="FP51">
        <v>2.4731449132726551E-2</v>
      </c>
      <c r="FQ51">
        <v>1</v>
      </c>
      <c r="FR51">
        <v>18.47133548387097</v>
      </c>
      <c r="FS51">
        <v>0.23100967741934059</v>
      </c>
      <c r="FT51">
        <v>1.8037086317650879E-2</v>
      </c>
      <c r="FU51">
        <v>1</v>
      </c>
      <c r="FV51">
        <v>4</v>
      </c>
      <c r="FW51">
        <v>4</v>
      </c>
      <c r="FX51" t="s">
        <v>415</v>
      </c>
      <c r="FY51">
        <v>3.1789800000000001</v>
      </c>
      <c r="FZ51">
        <v>2.79705</v>
      </c>
      <c r="GA51">
        <v>2.9972700000000001E-2</v>
      </c>
      <c r="GB51">
        <v>3.1452399999999998E-2</v>
      </c>
      <c r="GC51">
        <v>0.100838</v>
      </c>
      <c r="GD51">
        <v>8.5575999999999999E-2</v>
      </c>
      <c r="GE51">
        <v>30446.6</v>
      </c>
      <c r="GF51">
        <v>24141.599999999999</v>
      </c>
      <c r="GG51">
        <v>29331.200000000001</v>
      </c>
      <c r="GH51">
        <v>24414.3</v>
      </c>
      <c r="GI51">
        <v>33539.5</v>
      </c>
      <c r="GJ51">
        <v>32584.3</v>
      </c>
      <c r="GK51">
        <v>40456.699999999997</v>
      </c>
      <c r="GL51">
        <v>39832.400000000001</v>
      </c>
      <c r="GM51">
        <v>2.18865</v>
      </c>
      <c r="GN51">
        <v>1.8568</v>
      </c>
      <c r="GO51">
        <v>3.9942600000000002E-2</v>
      </c>
      <c r="GP51">
        <v>0</v>
      </c>
      <c r="GQ51">
        <v>24.3765</v>
      </c>
      <c r="GR51">
        <v>999.9</v>
      </c>
      <c r="GS51">
        <v>38.4</v>
      </c>
      <c r="GT51">
        <v>33.799999999999997</v>
      </c>
      <c r="GU51">
        <v>19.994599999999998</v>
      </c>
      <c r="GV51">
        <v>62.0047</v>
      </c>
      <c r="GW51">
        <v>31.790900000000001</v>
      </c>
      <c r="GX51">
        <v>1</v>
      </c>
      <c r="GY51">
        <v>-4.6143299999999998E-2</v>
      </c>
      <c r="GZ51">
        <v>1.9668099999999999</v>
      </c>
      <c r="HA51">
        <v>20.254999999999999</v>
      </c>
      <c r="HB51">
        <v>5.2270200000000004</v>
      </c>
      <c r="HC51">
        <v>11.908099999999999</v>
      </c>
      <c r="HD51">
        <v>4.9638</v>
      </c>
      <c r="HE51">
        <v>3.2919999999999998</v>
      </c>
      <c r="HF51">
        <v>9999</v>
      </c>
      <c r="HG51">
        <v>9999</v>
      </c>
      <c r="HH51">
        <v>9999</v>
      </c>
      <c r="HI51">
        <v>999.9</v>
      </c>
      <c r="HJ51">
        <v>4.9702000000000002</v>
      </c>
      <c r="HK51">
        <v>1.8751500000000001</v>
      </c>
      <c r="HL51">
        <v>1.8739300000000001</v>
      </c>
      <c r="HM51">
        <v>1.8731500000000001</v>
      </c>
      <c r="HN51">
        <v>1.8745499999999999</v>
      </c>
      <c r="HO51">
        <v>1.86958</v>
      </c>
      <c r="HP51">
        <v>1.87378</v>
      </c>
      <c r="HQ51">
        <v>1.8788100000000001</v>
      </c>
      <c r="HR51">
        <v>0</v>
      </c>
      <c r="HS51">
        <v>0</v>
      </c>
      <c r="HT51">
        <v>0</v>
      </c>
      <c r="HU51">
        <v>0</v>
      </c>
      <c r="HV51" t="s">
        <v>416</v>
      </c>
      <c r="HW51" t="s">
        <v>417</v>
      </c>
      <c r="HX51" t="s">
        <v>418</v>
      </c>
      <c r="HY51" t="s">
        <v>418</v>
      </c>
      <c r="HZ51" t="s">
        <v>418</v>
      </c>
      <c r="IA51" t="s">
        <v>418</v>
      </c>
      <c r="IB51">
        <v>0</v>
      </c>
      <c r="IC51">
        <v>100</v>
      </c>
      <c r="ID51">
        <v>100</v>
      </c>
      <c r="IE51">
        <v>0.70099999999999996</v>
      </c>
      <c r="IF51">
        <v>0.1147</v>
      </c>
      <c r="IG51">
        <v>0.73685714285710446</v>
      </c>
      <c r="IH51">
        <v>0</v>
      </c>
      <c r="II51">
        <v>0</v>
      </c>
      <c r="IJ51">
        <v>0</v>
      </c>
      <c r="IK51">
        <v>0.11471904761904381</v>
      </c>
      <c r="IL51">
        <v>0</v>
      </c>
      <c r="IM51">
        <v>0</v>
      </c>
      <c r="IN51">
        <v>0</v>
      </c>
      <c r="IO51">
        <v>-1</v>
      </c>
      <c r="IP51">
        <v>-1</v>
      </c>
      <c r="IQ51">
        <v>-1</v>
      </c>
      <c r="IR51">
        <v>-1</v>
      </c>
      <c r="IS51">
        <v>1.3</v>
      </c>
      <c r="IT51">
        <v>5.5</v>
      </c>
      <c r="IU51">
        <v>0.384521</v>
      </c>
      <c r="IV51">
        <v>2.4939</v>
      </c>
      <c r="IW51">
        <v>1.42578</v>
      </c>
      <c r="IX51">
        <v>2.2656200000000002</v>
      </c>
      <c r="IY51">
        <v>1.5478499999999999</v>
      </c>
      <c r="IZ51">
        <v>2.3303199999999999</v>
      </c>
      <c r="JA51">
        <v>35.987900000000003</v>
      </c>
      <c r="JB51">
        <v>13.527900000000001</v>
      </c>
      <c r="JC51">
        <v>18</v>
      </c>
      <c r="JD51">
        <v>634.45399999999995</v>
      </c>
      <c r="JE51">
        <v>408.50099999999998</v>
      </c>
      <c r="JF51">
        <v>22.337599999999998</v>
      </c>
      <c r="JG51">
        <v>26.565200000000001</v>
      </c>
      <c r="JH51">
        <v>30.001000000000001</v>
      </c>
      <c r="JI51">
        <v>26.360299999999999</v>
      </c>
      <c r="JJ51">
        <v>26.296099999999999</v>
      </c>
      <c r="JK51">
        <v>7.7414899999999998</v>
      </c>
      <c r="JL51">
        <v>27.911799999999999</v>
      </c>
      <c r="JM51">
        <v>38.729999999999997</v>
      </c>
      <c r="JN51">
        <v>22.322800000000001</v>
      </c>
      <c r="JO51">
        <v>104.548</v>
      </c>
      <c r="JP51">
        <v>14.719799999999999</v>
      </c>
      <c r="JQ51">
        <v>95.564999999999998</v>
      </c>
      <c r="JR51">
        <v>101.34099999999999</v>
      </c>
    </row>
    <row r="52" spans="1:278" x14ac:dyDescent="0.2">
      <c r="A52">
        <v>36</v>
      </c>
      <c r="B52">
        <v>1686777361.5999999</v>
      </c>
      <c r="C52">
        <v>5961.5999999046326</v>
      </c>
      <c r="D52" t="s">
        <v>595</v>
      </c>
      <c r="E52" t="s">
        <v>596</v>
      </c>
      <c r="F52">
        <v>15</v>
      </c>
      <c r="I52" t="s">
        <v>489</v>
      </c>
      <c r="J52" t="s">
        <v>490</v>
      </c>
      <c r="M52" t="s">
        <v>491</v>
      </c>
      <c r="N52" t="s">
        <v>492</v>
      </c>
      <c r="O52">
        <v>1686777353.599999</v>
      </c>
      <c r="P52">
        <f t="shared" si="0"/>
        <v>4.142497128132562E-3</v>
      </c>
      <c r="Q52">
        <f t="shared" si="1"/>
        <v>4.142497128132562</v>
      </c>
      <c r="R52">
        <f t="shared" si="2"/>
        <v>-0.26547472448693893</v>
      </c>
      <c r="S52">
        <f t="shared" si="3"/>
        <v>51.00403225806452</v>
      </c>
      <c r="T52">
        <f t="shared" si="4"/>
        <v>51.274851036934798</v>
      </c>
      <c r="U52">
        <f t="shared" si="5"/>
        <v>5.2079672228761247</v>
      </c>
      <c r="V52">
        <f t="shared" si="6"/>
        <v>5.1804602619552682</v>
      </c>
      <c r="W52">
        <f t="shared" si="7"/>
        <v>0.33380374544898883</v>
      </c>
      <c r="X52">
        <f t="shared" si="8"/>
        <v>2.954461173910464</v>
      </c>
      <c r="Y52">
        <f t="shared" si="9"/>
        <v>0.31417763763176959</v>
      </c>
      <c r="Z52">
        <f t="shared" si="10"/>
        <v>0.19802812253856278</v>
      </c>
      <c r="AA52">
        <f t="shared" si="11"/>
        <v>241.73676239246177</v>
      </c>
      <c r="AB52">
        <f t="shared" si="12"/>
        <v>25.782441231200337</v>
      </c>
      <c r="AC52">
        <f t="shared" si="13"/>
        <v>25.006258064516121</v>
      </c>
      <c r="AD52">
        <f t="shared" si="14"/>
        <v>3.1808641214787201</v>
      </c>
      <c r="AE52">
        <f t="shared" si="15"/>
        <v>57.455034051600649</v>
      </c>
      <c r="AF52">
        <f t="shared" si="16"/>
        <v>1.8749788207844478</v>
      </c>
      <c r="AG52">
        <f t="shared" si="17"/>
        <v>3.2633847525014432</v>
      </c>
      <c r="AH52">
        <f t="shared" si="18"/>
        <v>1.3058853006942723</v>
      </c>
      <c r="AI52">
        <f t="shared" si="19"/>
        <v>-182.68412335064599</v>
      </c>
      <c r="AJ52">
        <f t="shared" si="20"/>
        <v>68.540117348794055</v>
      </c>
      <c r="AK52">
        <f t="shared" si="21"/>
        <v>4.9180672253631297</v>
      </c>
      <c r="AL52">
        <f t="shared" si="22"/>
        <v>132.51082361597298</v>
      </c>
      <c r="AM52">
        <v>0</v>
      </c>
      <c r="AN52">
        <v>0</v>
      </c>
      <c r="AO52">
        <f t="shared" si="23"/>
        <v>1</v>
      </c>
      <c r="AP52">
        <f t="shared" si="24"/>
        <v>0</v>
      </c>
      <c r="AQ52">
        <f t="shared" si="25"/>
        <v>53913.622037895831</v>
      </c>
      <c r="AR52" t="s">
        <v>528</v>
      </c>
      <c r="AS52">
        <v>12490</v>
      </c>
      <c r="AT52">
        <v>621.43999999999994</v>
      </c>
      <c r="AU52">
        <v>2858.75</v>
      </c>
      <c r="AV52">
        <f t="shared" si="26"/>
        <v>0.7826182772190643</v>
      </c>
      <c r="AW52">
        <v>-1.226258601200839</v>
      </c>
      <c r="AX52" t="s">
        <v>597</v>
      </c>
      <c r="AY52">
        <v>12497.1</v>
      </c>
      <c r="AZ52">
        <v>752.33804000000009</v>
      </c>
      <c r="BA52">
        <v>926.65300000000002</v>
      </c>
      <c r="BB52">
        <f t="shared" si="27"/>
        <v>0.18811244338495636</v>
      </c>
      <c r="BC52">
        <v>0.5</v>
      </c>
      <c r="BD52">
        <f t="shared" si="28"/>
        <v>1261.2061161652402</v>
      </c>
      <c r="BE52">
        <f t="shared" si="29"/>
        <v>-0.26547472448693893</v>
      </c>
      <c r="BF52">
        <f t="shared" si="30"/>
        <v>118.62428206194723</v>
      </c>
      <c r="BG52">
        <f t="shared" si="31"/>
        <v>7.6179766685179984E-4</v>
      </c>
      <c r="BH52">
        <f t="shared" si="32"/>
        <v>2.085027512995695</v>
      </c>
      <c r="BI52">
        <f t="shared" si="33"/>
        <v>427.62176999825698</v>
      </c>
      <c r="BJ52" t="s">
        <v>598</v>
      </c>
      <c r="BK52">
        <v>534.16999999999996</v>
      </c>
      <c r="BL52">
        <f t="shared" si="34"/>
        <v>534.16999999999996</v>
      </c>
      <c r="BM52">
        <f t="shared" si="35"/>
        <v>0.42354905234213891</v>
      </c>
      <c r="BN52">
        <f t="shared" si="36"/>
        <v>0.44413378413842103</v>
      </c>
      <c r="BO52">
        <f t="shared" si="37"/>
        <v>0.83115960732691496</v>
      </c>
      <c r="BP52">
        <f t="shared" si="38"/>
        <v>0.57112560736272666</v>
      </c>
      <c r="BQ52">
        <f t="shared" si="39"/>
        <v>0.86358037107061603</v>
      </c>
      <c r="BR52">
        <f t="shared" si="40"/>
        <v>0.31534088516010744</v>
      </c>
      <c r="BS52">
        <f t="shared" si="41"/>
        <v>0.68465911483989261</v>
      </c>
      <c r="BT52">
        <v>1133</v>
      </c>
      <c r="BU52">
        <v>300</v>
      </c>
      <c r="BV52">
        <v>300</v>
      </c>
      <c r="BW52">
        <v>300</v>
      </c>
      <c r="BX52">
        <v>12497.1</v>
      </c>
      <c r="BY52">
        <v>897.07</v>
      </c>
      <c r="BZ52">
        <v>-9.0554799999999994E-3</v>
      </c>
      <c r="CA52">
        <v>-1.62</v>
      </c>
      <c r="CB52" t="s">
        <v>412</v>
      </c>
      <c r="CC52" t="s">
        <v>412</v>
      </c>
      <c r="CD52" t="s">
        <v>412</v>
      </c>
      <c r="CE52" t="s">
        <v>412</v>
      </c>
      <c r="CF52" t="s">
        <v>412</v>
      </c>
      <c r="CG52" t="s">
        <v>412</v>
      </c>
      <c r="CH52" t="s">
        <v>412</v>
      </c>
      <c r="CI52" t="s">
        <v>412</v>
      </c>
      <c r="CJ52" t="s">
        <v>412</v>
      </c>
      <c r="CK52" t="s">
        <v>412</v>
      </c>
      <c r="CL52">
        <f t="shared" si="42"/>
        <v>1499.9938709677419</v>
      </c>
      <c r="CM52">
        <f t="shared" si="43"/>
        <v>1261.2061161652402</v>
      </c>
      <c r="CN52">
        <f t="shared" si="44"/>
        <v>0.84080751300107348</v>
      </c>
      <c r="CO52">
        <f t="shared" si="45"/>
        <v>0.16115850009207167</v>
      </c>
      <c r="CP52">
        <v>6</v>
      </c>
      <c r="CQ52">
        <v>0.5</v>
      </c>
      <c r="CR52" t="s">
        <v>413</v>
      </c>
      <c r="CS52">
        <v>2</v>
      </c>
      <c r="CT52">
        <v>1686777353.599999</v>
      </c>
      <c r="CU52">
        <v>51.00403225806452</v>
      </c>
      <c r="CV52">
        <v>50.94986129032258</v>
      </c>
      <c r="CW52">
        <v>18.460035483870971</v>
      </c>
      <c r="CX52">
        <v>14.39548709677419</v>
      </c>
      <c r="CY52">
        <v>50.251032258064519</v>
      </c>
      <c r="CZ52">
        <v>18.345316129032259</v>
      </c>
      <c r="DA52">
        <v>600.21819354838715</v>
      </c>
      <c r="DB52">
        <v>101.46961290322579</v>
      </c>
      <c r="DC52">
        <v>0.10000880322580651</v>
      </c>
      <c r="DD52">
        <v>25.436567741935491</v>
      </c>
      <c r="DE52">
        <v>25.006258064516121</v>
      </c>
      <c r="DF52">
        <v>999.90000000000032</v>
      </c>
      <c r="DG52">
        <v>0</v>
      </c>
      <c r="DH52">
        <v>0</v>
      </c>
      <c r="DI52">
        <v>9995.8016129032258</v>
      </c>
      <c r="DJ52">
        <v>0</v>
      </c>
      <c r="DK52">
        <v>1620.255483870968</v>
      </c>
      <c r="DL52">
        <v>1.770265161290324E-3</v>
      </c>
      <c r="DM52">
        <v>51.909890322580658</v>
      </c>
      <c r="DN52">
        <v>51.694029032258058</v>
      </c>
      <c r="DO52">
        <v>4.0645425806451616</v>
      </c>
      <c r="DP52">
        <v>50.94986129032258</v>
      </c>
      <c r="DQ52">
        <v>14.39548709677419</v>
      </c>
      <c r="DR52">
        <v>1.873130967741935</v>
      </c>
      <c r="DS52">
        <v>1.4607029032258061</v>
      </c>
      <c r="DT52">
        <v>16.410819354838711</v>
      </c>
      <c r="DU52">
        <v>12.56286129032258</v>
      </c>
      <c r="DV52">
        <v>1499.9938709677419</v>
      </c>
      <c r="DW52">
        <v>0.97299277419354824</v>
      </c>
      <c r="DX52">
        <v>2.700719032258064E-2</v>
      </c>
      <c r="DY52">
        <v>0</v>
      </c>
      <c r="DZ52">
        <v>752.35867741935476</v>
      </c>
      <c r="EA52">
        <v>4.9993100000000013</v>
      </c>
      <c r="EB52">
        <v>15938.76129032258</v>
      </c>
      <c r="EC52">
        <v>13259.15161290323</v>
      </c>
      <c r="ED52">
        <v>36.436999999999991</v>
      </c>
      <c r="EE52">
        <v>38.368903225806449</v>
      </c>
      <c r="EF52">
        <v>36.977645161290319</v>
      </c>
      <c r="EG52">
        <v>37.326290322580647</v>
      </c>
      <c r="EH52">
        <v>37.70325806451612</v>
      </c>
      <c r="EI52">
        <v>1454.6190322580651</v>
      </c>
      <c r="EJ52">
        <v>40.375483870967727</v>
      </c>
      <c r="EK52">
        <v>0</v>
      </c>
      <c r="EL52">
        <v>93.399999856948853</v>
      </c>
      <c r="EM52">
        <v>0</v>
      </c>
      <c r="EN52">
        <v>752.33804000000009</v>
      </c>
      <c r="EO52">
        <v>3.5792307659176879</v>
      </c>
      <c r="EP52">
        <v>263.20000068837197</v>
      </c>
      <c r="EQ52">
        <v>15941.556</v>
      </c>
      <c r="ER52">
        <v>15</v>
      </c>
      <c r="ES52">
        <v>1686777373.5999999</v>
      </c>
      <c r="ET52" t="s">
        <v>599</v>
      </c>
      <c r="EU52">
        <v>1686777373.5999999</v>
      </c>
      <c r="EV52">
        <v>1686776938.0999999</v>
      </c>
      <c r="EW52">
        <v>36</v>
      </c>
      <c r="EX52">
        <v>5.1999999999999998E-2</v>
      </c>
      <c r="EY52">
        <v>8.0000000000000002E-3</v>
      </c>
      <c r="EZ52">
        <v>0.753</v>
      </c>
      <c r="FA52">
        <v>0.115</v>
      </c>
      <c r="FB52">
        <v>51</v>
      </c>
      <c r="FC52">
        <v>15</v>
      </c>
      <c r="FD52">
        <v>0.31</v>
      </c>
      <c r="FE52">
        <v>0.03</v>
      </c>
      <c r="FF52">
        <v>1.5117073E-2</v>
      </c>
      <c r="FG52">
        <v>-0.44279678138836792</v>
      </c>
      <c r="FH52">
        <v>4.6326723896990343E-2</v>
      </c>
      <c r="FI52">
        <v>1</v>
      </c>
      <c r="FJ52">
        <v>50.938189999999999</v>
      </c>
      <c r="FK52">
        <v>-2.8151626251388699</v>
      </c>
      <c r="FL52">
        <v>0.20492132856293879</v>
      </c>
      <c r="FM52">
        <v>1</v>
      </c>
      <c r="FN52">
        <v>4.0507599999999986</v>
      </c>
      <c r="FO52">
        <v>0.37343954971857712</v>
      </c>
      <c r="FP52">
        <v>3.6551356609570602E-2</v>
      </c>
      <c r="FQ52">
        <v>1</v>
      </c>
      <c r="FR52">
        <v>18.459606666666669</v>
      </c>
      <c r="FS52">
        <v>-0.16459354838705609</v>
      </c>
      <c r="FT52">
        <v>1.2265124903110091E-2</v>
      </c>
      <c r="FU52">
        <v>1</v>
      </c>
      <c r="FV52">
        <v>4</v>
      </c>
      <c r="FW52">
        <v>4</v>
      </c>
      <c r="FX52" t="s">
        <v>415</v>
      </c>
      <c r="FY52">
        <v>3.1785700000000001</v>
      </c>
      <c r="FZ52">
        <v>2.79711</v>
      </c>
      <c r="GA52">
        <v>1.50422E-2</v>
      </c>
      <c r="GB52">
        <v>1.5377500000000001E-2</v>
      </c>
      <c r="GC52">
        <v>0.10058499999999999</v>
      </c>
      <c r="GD52">
        <v>8.4587700000000002E-2</v>
      </c>
      <c r="GE52">
        <v>30906.6</v>
      </c>
      <c r="GF52">
        <v>24536.3</v>
      </c>
      <c r="GG52">
        <v>29323.7</v>
      </c>
      <c r="GH52">
        <v>24409</v>
      </c>
      <c r="GI52">
        <v>33540.6</v>
      </c>
      <c r="GJ52">
        <v>32612.5</v>
      </c>
      <c r="GK52">
        <v>40446.9</v>
      </c>
      <c r="GL52">
        <v>39824</v>
      </c>
      <c r="GM52">
        <v>2.1873800000000001</v>
      </c>
      <c r="GN52">
        <v>1.8537999999999999</v>
      </c>
      <c r="GO52">
        <v>3.7744600000000003E-2</v>
      </c>
      <c r="GP52">
        <v>0</v>
      </c>
      <c r="GQ52">
        <v>24.427299999999999</v>
      </c>
      <c r="GR52">
        <v>999.9</v>
      </c>
      <c r="GS52">
        <v>38.299999999999997</v>
      </c>
      <c r="GT52">
        <v>33.9</v>
      </c>
      <c r="GU52">
        <v>20.0549</v>
      </c>
      <c r="GV52">
        <v>62.384700000000002</v>
      </c>
      <c r="GW52">
        <v>32.403799999999997</v>
      </c>
      <c r="GX52">
        <v>1</v>
      </c>
      <c r="GY52">
        <v>-3.5833299999999998E-2</v>
      </c>
      <c r="GZ52">
        <v>1.90106</v>
      </c>
      <c r="HA52">
        <v>20.255600000000001</v>
      </c>
      <c r="HB52">
        <v>5.2211800000000004</v>
      </c>
      <c r="HC52">
        <v>11.908099999999999</v>
      </c>
      <c r="HD52">
        <v>4.9633500000000002</v>
      </c>
      <c r="HE52">
        <v>3.2913299999999999</v>
      </c>
      <c r="HF52">
        <v>9999</v>
      </c>
      <c r="HG52">
        <v>9999</v>
      </c>
      <c r="HH52">
        <v>9999</v>
      </c>
      <c r="HI52">
        <v>999.9</v>
      </c>
      <c r="HJ52">
        <v>4.9702299999999999</v>
      </c>
      <c r="HK52">
        <v>1.8751599999999999</v>
      </c>
      <c r="HL52">
        <v>1.8739399999999999</v>
      </c>
      <c r="HM52">
        <v>1.87317</v>
      </c>
      <c r="HN52">
        <v>1.8746</v>
      </c>
      <c r="HO52">
        <v>1.86958</v>
      </c>
      <c r="HP52">
        <v>1.87378</v>
      </c>
      <c r="HQ52">
        <v>1.8788100000000001</v>
      </c>
      <c r="HR52">
        <v>0</v>
      </c>
      <c r="HS52">
        <v>0</v>
      </c>
      <c r="HT52">
        <v>0</v>
      </c>
      <c r="HU52">
        <v>0</v>
      </c>
      <c r="HV52" t="s">
        <v>416</v>
      </c>
      <c r="HW52" t="s">
        <v>417</v>
      </c>
      <c r="HX52" t="s">
        <v>418</v>
      </c>
      <c r="HY52" t="s">
        <v>418</v>
      </c>
      <c r="HZ52" t="s">
        <v>418</v>
      </c>
      <c r="IA52" t="s">
        <v>418</v>
      </c>
      <c r="IB52">
        <v>0</v>
      </c>
      <c r="IC52">
        <v>100</v>
      </c>
      <c r="ID52">
        <v>100</v>
      </c>
      <c r="IE52">
        <v>0.753</v>
      </c>
      <c r="IF52">
        <v>0.1147</v>
      </c>
      <c r="IG52">
        <v>0.70060000000000855</v>
      </c>
      <c r="IH52">
        <v>0</v>
      </c>
      <c r="II52">
        <v>0</v>
      </c>
      <c r="IJ52">
        <v>0</v>
      </c>
      <c r="IK52">
        <v>0.11471904761904381</v>
      </c>
      <c r="IL52">
        <v>0</v>
      </c>
      <c r="IM52">
        <v>0</v>
      </c>
      <c r="IN52">
        <v>0</v>
      </c>
      <c r="IO52">
        <v>-1</v>
      </c>
      <c r="IP52">
        <v>-1</v>
      </c>
      <c r="IQ52">
        <v>-1</v>
      </c>
      <c r="IR52">
        <v>-1</v>
      </c>
      <c r="IS52">
        <v>1.3</v>
      </c>
      <c r="IT52">
        <v>7.1</v>
      </c>
      <c r="IU52">
        <v>0.25878899999999999</v>
      </c>
      <c r="IV52">
        <v>2.49756</v>
      </c>
      <c r="IW52">
        <v>1.42578</v>
      </c>
      <c r="IX52">
        <v>2.2656200000000002</v>
      </c>
      <c r="IY52">
        <v>1.5478499999999999</v>
      </c>
      <c r="IZ52">
        <v>2.4426299999999999</v>
      </c>
      <c r="JA52">
        <v>36.175400000000003</v>
      </c>
      <c r="JB52">
        <v>13.5191</v>
      </c>
      <c r="JC52">
        <v>18</v>
      </c>
      <c r="JD52">
        <v>635.11400000000003</v>
      </c>
      <c r="JE52">
        <v>407.92099999999999</v>
      </c>
      <c r="JF52">
        <v>22.560400000000001</v>
      </c>
      <c r="JG52">
        <v>26.71</v>
      </c>
      <c r="JH52">
        <v>30.0016</v>
      </c>
      <c r="JI52">
        <v>26.507200000000001</v>
      </c>
      <c r="JJ52">
        <v>26.443899999999999</v>
      </c>
      <c r="JK52">
        <v>5.2322199999999999</v>
      </c>
      <c r="JL52">
        <v>31.0777</v>
      </c>
      <c r="JM52">
        <v>38.408299999999997</v>
      </c>
      <c r="JN52">
        <v>22.4696</v>
      </c>
      <c r="JO52">
        <v>50.541400000000003</v>
      </c>
      <c r="JP52">
        <v>14.422000000000001</v>
      </c>
      <c r="JQ52">
        <v>95.541200000000003</v>
      </c>
      <c r="JR52">
        <v>101.32</v>
      </c>
    </row>
    <row r="53" spans="1:278" x14ac:dyDescent="0.2">
      <c r="A53">
        <v>37</v>
      </c>
      <c r="B53">
        <v>1686777486.0999999</v>
      </c>
      <c r="C53">
        <v>6086.0999999046326</v>
      </c>
      <c r="D53" t="s">
        <v>600</v>
      </c>
      <c r="E53" t="s">
        <v>601</v>
      </c>
      <c r="F53">
        <v>15</v>
      </c>
      <c r="I53" t="s">
        <v>489</v>
      </c>
      <c r="J53" t="s">
        <v>490</v>
      </c>
      <c r="M53" t="s">
        <v>491</v>
      </c>
      <c r="N53" t="s">
        <v>492</v>
      </c>
      <c r="O53">
        <v>1686777478.099999</v>
      </c>
      <c r="P53">
        <f t="shared" si="0"/>
        <v>4.2695277476559592E-3</v>
      </c>
      <c r="Q53">
        <f t="shared" si="1"/>
        <v>4.2695277476559594</v>
      </c>
      <c r="R53">
        <f t="shared" si="2"/>
        <v>-3.5044117033524564</v>
      </c>
      <c r="S53">
        <f t="shared" si="3"/>
        <v>3.4100706451612899</v>
      </c>
      <c r="T53">
        <f t="shared" si="4"/>
        <v>20.052376909389888</v>
      </c>
      <c r="U53">
        <f t="shared" si="5"/>
        <v>2.0367512113806989</v>
      </c>
      <c r="V53">
        <f t="shared" si="6"/>
        <v>0.34636619632726323</v>
      </c>
      <c r="W53">
        <f t="shared" si="7"/>
        <v>0.35076651761072208</v>
      </c>
      <c r="X53">
        <f t="shared" si="8"/>
        <v>2.9558739201359794</v>
      </c>
      <c r="Y53">
        <f t="shared" si="9"/>
        <v>0.32917396607345889</v>
      </c>
      <c r="Z53">
        <f t="shared" si="10"/>
        <v>0.20756287398377182</v>
      </c>
      <c r="AA53">
        <f t="shared" si="11"/>
        <v>241.74470846193205</v>
      </c>
      <c r="AB53">
        <f t="shared" si="12"/>
        <v>25.66989547874056</v>
      </c>
      <c r="AC53">
        <f t="shared" si="13"/>
        <v>25.000629032258061</v>
      </c>
      <c r="AD53">
        <f t="shared" si="14"/>
        <v>3.1797968372552523</v>
      </c>
      <c r="AE53">
        <f t="shared" si="15"/>
        <v>58.352865140650692</v>
      </c>
      <c r="AF53">
        <f t="shared" si="16"/>
        <v>1.8952830492257913</v>
      </c>
      <c r="AG53">
        <f t="shared" si="17"/>
        <v>3.2479691351187303</v>
      </c>
      <c r="AH53">
        <f t="shared" si="18"/>
        <v>1.284513788029461</v>
      </c>
      <c r="AI53">
        <f t="shared" si="19"/>
        <v>-188.28617367162781</v>
      </c>
      <c r="AJ53">
        <f t="shared" si="20"/>
        <v>56.77584141447872</v>
      </c>
      <c r="AK53">
        <f t="shared" si="21"/>
        <v>4.07023224229241</v>
      </c>
      <c r="AL53">
        <f t="shared" si="22"/>
        <v>114.30460844707537</v>
      </c>
      <c r="AM53">
        <v>0</v>
      </c>
      <c r="AN53">
        <v>0</v>
      </c>
      <c r="AO53">
        <f t="shared" si="23"/>
        <v>1</v>
      </c>
      <c r="AP53">
        <f t="shared" si="24"/>
        <v>0</v>
      </c>
      <c r="AQ53">
        <f t="shared" si="25"/>
        <v>53969.543131349885</v>
      </c>
      <c r="AR53" t="s">
        <v>528</v>
      </c>
      <c r="AS53">
        <v>12490</v>
      </c>
      <c r="AT53">
        <v>621.43999999999994</v>
      </c>
      <c r="AU53">
        <v>2858.75</v>
      </c>
      <c r="AV53">
        <f t="shared" si="26"/>
        <v>0.7826182772190643</v>
      </c>
      <c r="AW53">
        <v>-1.226258601200839</v>
      </c>
      <c r="AX53" t="s">
        <v>602</v>
      </c>
      <c r="AY53">
        <v>12500.9</v>
      </c>
      <c r="AZ53">
        <v>766.85115999999994</v>
      </c>
      <c r="BA53">
        <v>901.50800000000004</v>
      </c>
      <c r="BB53">
        <f t="shared" si="27"/>
        <v>0.14936843599834959</v>
      </c>
      <c r="BC53">
        <v>0.5</v>
      </c>
      <c r="BD53">
        <f t="shared" si="28"/>
        <v>1261.252984427877</v>
      </c>
      <c r="BE53">
        <f t="shared" si="29"/>
        <v>-3.5044117033524564</v>
      </c>
      <c r="BF53">
        <f t="shared" si="30"/>
        <v>94.195692841121385</v>
      </c>
      <c r="BG53">
        <f t="shared" si="31"/>
        <v>-1.8062618128788979E-3</v>
      </c>
      <c r="BH53">
        <f t="shared" si="32"/>
        <v>2.1710755755911206</v>
      </c>
      <c r="BI53">
        <f t="shared" si="33"/>
        <v>422.1876373225511</v>
      </c>
      <c r="BJ53" t="s">
        <v>603</v>
      </c>
      <c r="BK53">
        <v>544.62</v>
      </c>
      <c r="BL53">
        <f t="shared" si="34"/>
        <v>544.62</v>
      </c>
      <c r="BM53">
        <f t="shared" si="35"/>
        <v>0.3958789051234155</v>
      </c>
      <c r="BN53">
        <f t="shared" si="36"/>
        <v>0.37730839927372195</v>
      </c>
      <c r="BO53">
        <f t="shared" si="37"/>
        <v>0.84577875918811818</v>
      </c>
      <c r="BP53">
        <f t="shared" si="38"/>
        <v>0.48080051987374517</v>
      </c>
      <c r="BQ53">
        <f t="shared" si="39"/>
        <v>0.8748193142657924</v>
      </c>
      <c r="BR53">
        <f t="shared" si="40"/>
        <v>0.2679655598518681</v>
      </c>
      <c r="BS53">
        <f t="shared" si="41"/>
        <v>0.7320344401481319</v>
      </c>
      <c r="BT53">
        <v>1135</v>
      </c>
      <c r="BU53">
        <v>300</v>
      </c>
      <c r="BV53">
        <v>300</v>
      </c>
      <c r="BW53">
        <v>300</v>
      </c>
      <c r="BX53">
        <v>12500.9</v>
      </c>
      <c r="BY53">
        <v>877.45</v>
      </c>
      <c r="BZ53">
        <v>-9.0552700000000007E-3</v>
      </c>
      <c r="CA53">
        <v>-1.18</v>
      </c>
      <c r="CB53" t="s">
        <v>412</v>
      </c>
      <c r="CC53" t="s">
        <v>412</v>
      </c>
      <c r="CD53" t="s">
        <v>412</v>
      </c>
      <c r="CE53" t="s">
        <v>412</v>
      </c>
      <c r="CF53" t="s">
        <v>412</v>
      </c>
      <c r="CG53" t="s">
        <v>412</v>
      </c>
      <c r="CH53" t="s">
        <v>412</v>
      </c>
      <c r="CI53" t="s">
        <v>412</v>
      </c>
      <c r="CJ53" t="s">
        <v>412</v>
      </c>
      <c r="CK53" t="s">
        <v>412</v>
      </c>
      <c r="CL53">
        <f t="shared" si="42"/>
        <v>1500.0503225806449</v>
      </c>
      <c r="CM53">
        <f t="shared" si="43"/>
        <v>1261.252984427877</v>
      </c>
      <c r="CN53">
        <f t="shared" si="44"/>
        <v>0.84080711522934271</v>
      </c>
      <c r="CO53">
        <f t="shared" si="45"/>
        <v>0.16115773239263145</v>
      </c>
      <c r="CP53">
        <v>6</v>
      </c>
      <c r="CQ53">
        <v>0.5</v>
      </c>
      <c r="CR53" t="s">
        <v>413</v>
      </c>
      <c r="CS53">
        <v>2</v>
      </c>
      <c r="CT53">
        <v>1686777478.099999</v>
      </c>
      <c r="CU53">
        <v>3.4100706451612899</v>
      </c>
      <c r="CV53">
        <v>-7.8648770967741935E-2</v>
      </c>
      <c r="CW53">
        <v>18.659583870967751</v>
      </c>
      <c r="CX53">
        <v>14.471083870967741</v>
      </c>
      <c r="CY53">
        <v>2.5681358064516129</v>
      </c>
      <c r="CZ53">
        <v>18.546438709677421</v>
      </c>
      <c r="DA53">
        <v>600.19483870967736</v>
      </c>
      <c r="DB53">
        <v>101.4716129032258</v>
      </c>
      <c r="DC53">
        <v>9.994744516129031E-2</v>
      </c>
      <c r="DD53">
        <v>25.356909677419349</v>
      </c>
      <c r="DE53">
        <v>25.000629032258061</v>
      </c>
      <c r="DF53">
        <v>999.90000000000032</v>
      </c>
      <c r="DG53">
        <v>0</v>
      </c>
      <c r="DH53">
        <v>0</v>
      </c>
      <c r="DI53">
        <v>10003.621290322581</v>
      </c>
      <c r="DJ53">
        <v>0</v>
      </c>
      <c r="DK53">
        <v>1411.343225806452</v>
      </c>
      <c r="DL53">
        <v>3.488719677419355</v>
      </c>
      <c r="DM53">
        <v>3.474911612903226</v>
      </c>
      <c r="DN53">
        <v>-7.9803622580645148E-2</v>
      </c>
      <c r="DO53">
        <v>4.1884996774193546</v>
      </c>
      <c r="DP53">
        <v>-7.8648770967741935E-2</v>
      </c>
      <c r="DQ53">
        <v>14.471083870967741</v>
      </c>
      <c r="DR53">
        <v>1.8934177419354841</v>
      </c>
      <c r="DS53">
        <v>1.4684045161290331</v>
      </c>
      <c r="DT53">
        <v>16.580038709677421</v>
      </c>
      <c r="DU53">
        <v>12.643032258064521</v>
      </c>
      <c r="DV53">
        <v>1500.0503225806449</v>
      </c>
      <c r="DW53">
        <v>0.97300664516129076</v>
      </c>
      <c r="DX53">
        <v>2.699304193548387E-2</v>
      </c>
      <c r="DY53">
        <v>0</v>
      </c>
      <c r="DZ53">
        <v>766.75406451612889</v>
      </c>
      <c r="EA53">
        <v>4.9993100000000013</v>
      </c>
      <c r="EB53">
        <v>15639.02258064516</v>
      </c>
      <c r="EC53">
        <v>13259.71612903226</v>
      </c>
      <c r="ED53">
        <v>36.055999999999997</v>
      </c>
      <c r="EE53">
        <v>38.186999999999983</v>
      </c>
      <c r="EF53">
        <v>36.618903225806449</v>
      </c>
      <c r="EG53">
        <v>37.302</v>
      </c>
      <c r="EH53">
        <v>37.570129032258059</v>
      </c>
      <c r="EI53">
        <v>1454.6932258064519</v>
      </c>
      <c r="EJ53">
        <v>40.357096774193529</v>
      </c>
      <c r="EK53">
        <v>0</v>
      </c>
      <c r="EL53">
        <v>123.7999999523163</v>
      </c>
      <c r="EM53">
        <v>0</v>
      </c>
      <c r="EN53">
        <v>766.85115999999994</v>
      </c>
      <c r="EO53">
        <v>8.6710000064734736</v>
      </c>
      <c r="EP53">
        <v>5506.0538471570662</v>
      </c>
      <c r="EQ53">
        <v>15702.664000000001</v>
      </c>
      <c r="ER53">
        <v>15</v>
      </c>
      <c r="ES53">
        <v>1686777449.5999999</v>
      </c>
      <c r="ET53" t="s">
        <v>604</v>
      </c>
      <c r="EU53">
        <v>1686777430.5999999</v>
      </c>
      <c r="EV53">
        <v>1686777449.5999999</v>
      </c>
      <c r="EW53">
        <v>37</v>
      </c>
      <c r="EX53">
        <v>8.8999999999999996E-2</v>
      </c>
      <c r="EY53">
        <v>-2E-3</v>
      </c>
      <c r="EZ53">
        <v>0.84199999999999997</v>
      </c>
      <c r="FA53">
        <v>0.113</v>
      </c>
      <c r="FB53">
        <v>0</v>
      </c>
      <c r="FC53">
        <v>15</v>
      </c>
      <c r="FD53">
        <v>0.23</v>
      </c>
      <c r="FE53">
        <v>0.02</v>
      </c>
      <c r="FF53">
        <v>3.5053282499999989</v>
      </c>
      <c r="FG53">
        <v>-0.282756360225142</v>
      </c>
      <c r="FH53">
        <v>3.1637571247450397E-2</v>
      </c>
      <c r="FI53">
        <v>1</v>
      </c>
      <c r="FJ53">
        <v>3.411141333333334</v>
      </c>
      <c r="FK53">
        <v>-0.20486442714126671</v>
      </c>
      <c r="FL53">
        <v>1.9118004207785061E-2</v>
      </c>
      <c r="FM53">
        <v>1</v>
      </c>
      <c r="FN53">
        <v>4.2070327499999998</v>
      </c>
      <c r="FO53">
        <v>-0.42220018761726552</v>
      </c>
      <c r="FP53">
        <v>4.269738065663399E-2</v>
      </c>
      <c r="FQ53">
        <v>1</v>
      </c>
      <c r="FR53">
        <v>18.66252333333334</v>
      </c>
      <c r="FS53">
        <v>-0.92287875417134868</v>
      </c>
      <c r="FT53">
        <v>6.8022445723615418E-2</v>
      </c>
      <c r="FU53">
        <v>1</v>
      </c>
      <c r="FV53">
        <v>4</v>
      </c>
      <c r="FW53">
        <v>4</v>
      </c>
      <c r="FX53" t="s">
        <v>415</v>
      </c>
      <c r="FY53">
        <v>3.17903</v>
      </c>
      <c r="FZ53">
        <v>2.79759</v>
      </c>
      <c r="GA53">
        <v>7.6417399999999995E-4</v>
      </c>
      <c r="GB53">
        <v>-1.9401800000000001E-5</v>
      </c>
      <c r="GC53">
        <v>0.101093</v>
      </c>
      <c r="GD53">
        <v>8.4837300000000004E-2</v>
      </c>
      <c r="GE53">
        <v>31346.1</v>
      </c>
      <c r="GF53">
        <v>24913.9</v>
      </c>
      <c r="GG53">
        <v>29316.7</v>
      </c>
      <c r="GH53">
        <v>24403.8</v>
      </c>
      <c r="GI53">
        <v>33514.199999999997</v>
      </c>
      <c r="GJ53">
        <v>32596.1</v>
      </c>
      <c r="GK53">
        <v>40438.6</v>
      </c>
      <c r="GL53">
        <v>39815.599999999999</v>
      </c>
      <c r="GM53">
        <v>2.1841499999999998</v>
      </c>
      <c r="GN53">
        <v>1.849</v>
      </c>
      <c r="GO53">
        <v>1.6652E-2</v>
      </c>
      <c r="GP53">
        <v>0</v>
      </c>
      <c r="GQ53">
        <v>24.7255</v>
      </c>
      <c r="GR53">
        <v>999.9</v>
      </c>
      <c r="GS53">
        <v>37.9</v>
      </c>
      <c r="GT53">
        <v>34.1</v>
      </c>
      <c r="GU53">
        <v>20.0686</v>
      </c>
      <c r="GV53">
        <v>62.3947</v>
      </c>
      <c r="GW53">
        <v>31.654599999999999</v>
      </c>
      <c r="GX53">
        <v>1</v>
      </c>
      <c r="GY53">
        <v>-2.0149899999999998E-2</v>
      </c>
      <c r="GZ53">
        <v>1.84606</v>
      </c>
      <c r="HA53">
        <v>20.257200000000001</v>
      </c>
      <c r="HB53">
        <v>5.2274700000000003</v>
      </c>
      <c r="HC53">
        <v>11.908099999999999</v>
      </c>
      <c r="HD53">
        <v>4.9638</v>
      </c>
      <c r="HE53">
        <v>3.2919200000000002</v>
      </c>
      <c r="HF53">
        <v>9999</v>
      </c>
      <c r="HG53">
        <v>9999</v>
      </c>
      <c r="HH53">
        <v>9999</v>
      </c>
      <c r="HI53">
        <v>999.9</v>
      </c>
      <c r="HJ53">
        <v>4.9703099999999996</v>
      </c>
      <c r="HK53">
        <v>1.87527</v>
      </c>
      <c r="HL53">
        <v>1.87405</v>
      </c>
      <c r="HM53">
        <v>1.8731800000000001</v>
      </c>
      <c r="HN53">
        <v>1.8746799999999999</v>
      </c>
      <c r="HO53">
        <v>1.8696600000000001</v>
      </c>
      <c r="HP53">
        <v>1.8737900000000001</v>
      </c>
      <c r="HQ53">
        <v>1.87887</v>
      </c>
      <c r="HR53">
        <v>0</v>
      </c>
      <c r="HS53">
        <v>0</v>
      </c>
      <c r="HT53">
        <v>0</v>
      </c>
      <c r="HU53">
        <v>0</v>
      </c>
      <c r="HV53" t="s">
        <v>416</v>
      </c>
      <c r="HW53" t="s">
        <v>417</v>
      </c>
      <c r="HX53" t="s">
        <v>418</v>
      </c>
      <c r="HY53" t="s">
        <v>418</v>
      </c>
      <c r="HZ53" t="s">
        <v>418</v>
      </c>
      <c r="IA53" t="s">
        <v>418</v>
      </c>
      <c r="IB53">
        <v>0</v>
      </c>
      <c r="IC53">
        <v>100</v>
      </c>
      <c r="ID53">
        <v>100</v>
      </c>
      <c r="IE53">
        <v>0.84199999999999997</v>
      </c>
      <c r="IF53">
        <v>0.11310000000000001</v>
      </c>
      <c r="IG53">
        <v>0.84193502649999985</v>
      </c>
      <c r="IH53">
        <v>0</v>
      </c>
      <c r="II53">
        <v>0</v>
      </c>
      <c r="IJ53">
        <v>0</v>
      </c>
      <c r="IK53">
        <v>0.1131449999999994</v>
      </c>
      <c r="IL53">
        <v>0</v>
      </c>
      <c r="IM53">
        <v>0</v>
      </c>
      <c r="IN53">
        <v>0</v>
      </c>
      <c r="IO53">
        <v>-1</v>
      </c>
      <c r="IP53">
        <v>-1</v>
      </c>
      <c r="IQ53">
        <v>-1</v>
      </c>
      <c r="IR53">
        <v>-1</v>
      </c>
      <c r="IS53">
        <v>0.9</v>
      </c>
      <c r="IT53">
        <v>0.6</v>
      </c>
      <c r="IU53">
        <v>3.1738299999999997E-2</v>
      </c>
      <c r="IV53">
        <v>4.99756</v>
      </c>
      <c r="IW53">
        <v>1.42578</v>
      </c>
      <c r="IX53">
        <v>2.2644000000000002</v>
      </c>
      <c r="IY53">
        <v>1.5478499999999999</v>
      </c>
      <c r="IZ53">
        <v>2.34863</v>
      </c>
      <c r="JA53">
        <v>36.505099999999999</v>
      </c>
      <c r="JB53">
        <v>13.422800000000001</v>
      </c>
      <c r="JC53">
        <v>18</v>
      </c>
      <c r="JD53">
        <v>634.88800000000003</v>
      </c>
      <c r="JE53">
        <v>406.69400000000002</v>
      </c>
      <c r="JF53">
        <v>21.897600000000001</v>
      </c>
      <c r="JG53">
        <v>26.913399999999999</v>
      </c>
      <c r="JH53">
        <v>30.000699999999998</v>
      </c>
      <c r="JI53">
        <v>26.706</v>
      </c>
      <c r="JJ53">
        <v>26.639500000000002</v>
      </c>
      <c r="JK53">
        <v>0</v>
      </c>
      <c r="JL53">
        <v>30.0486</v>
      </c>
      <c r="JM53">
        <v>37.277099999999997</v>
      </c>
      <c r="JN53">
        <v>21.907499999999999</v>
      </c>
      <c r="JO53">
        <v>51.008099999999999</v>
      </c>
      <c r="JP53">
        <v>14.4376</v>
      </c>
      <c r="JQ53">
        <v>95.520499999999998</v>
      </c>
      <c r="JR53">
        <v>101.298</v>
      </c>
    </row>
    <row r="54" spans="1:278" x14ac:dyDescent="0.2">
      <c r="A54">
        <v>38</v>
      </c>
      <c r="B54">
        <v>1686777611</v>
      </c>
      <c r="C54">
        <v>6211</v>
      </c>
      <c r="D54" t="s">
        <v>605</v>
      </c>
      <c r="E54" t="s">
        <v>606</v>
      </c>
      <c r="F54">
        <v>15</v>
      </c>
      <c r="I54" t="s">
        <v>489</v>
      </c>
      <c r="J54" t="s">
        <v>490</v>
      </c>
      <c r="M54" t="s">
        <v>491</v>
      </c>
      <c r="N54" t="s">
        <v>492</v>
      </c>
      <c r="O54">
        <v>1686777603</v>
      </c>
      <c r="P54">
        <f t="shared" si="0"/>
        <v>4.2568748374280686E-3</v>
      </c>
      <c r="Q54">
        <f t="shared" si="1"/>
        <v>4.2568748374280689</v>
      </c>
      <c r="R54">
        <f t="shared" si="2"/>
        <v>23.198555420744828</v>
      </c>
      <c r="S54">
        <f t="shared" si="3"/>
        <v>398.7008387096775</v>
      </c>
      <c r="T54">
        <f t="shared" si="4"/>
        <v>279.19057759289262</v>
      </c>
      <c r="U54">
        <f t="shared" si="5"/>
        <v>28.356740749797975</v>
      </c>
      <c r="V54">
        <f t="shared" si="6"/>
        <v>40.4951213522084</v>
      </c>
      <c r="W54">
        <f t="shared" si="7"/>
        <v>0.34831256283398337</v>
      </c>
      <c r="X54">
        <f t="shared" si="8"/>
        <v>2.9556852211185372</v>
      </c>
      <c r="Y54">
        <f t="shared" si="9"/>
        <v>0.32700996308685742</v>
      </c>
      <c r="Z54">
        <f t="shared" si="10"/>
        <v>0.20618652027668821</v>
      </c>
      <c r="AA54">
        <f t="shared" si="11"/>
        <v>241.74664876604649</v>
      </c>
      <c r="AB54">
        <f t="shared" si="12"/>
        <v>25.559268471369343</v>
      </c>
      <c r="AC54">
        <f t="shared" si="13"/>
        <v>24.814022580645169</v>
      </c>
      <c r="AD54">
        <f t="shared" si="14"/>
        <v>3.1445922819483862</v>
      </c>
      <c r="AE54">
        <f t="shared" si="15"/>
        <v>57.50008574493409</v>
      </c>
      <c r="AF54">
        <f t="shared" si="16"/>
        <v>1.8549689719526681</v>
      </c>
      <c r="AG54">
        <f t="shared" si="17"/>
        <v>3.2260281839946572</v>
      </c>
      <c r="AH54">
        <f t="shared" si="18"/>
        <v>1.2896233099957182</v>
      </c>
      <c r="AI54">
        <f t="shared" si="19"/>
        <v>-187.72818033057783</v>
      </c>
      <c r="AJ54">
        <f t="shared" si="20"/>
        <v>68.350054380959179</v>
      </c>
      <c r="AK54">
        <f t="shared" si="21"/>
        <v>4.8928902309859366</v>
      </c>
      <c r="AL54">
        <f t="shared" si="22"/>
        <v>127.26141304741377</v>
      </c>
      <c r="AM54">
        <v>0</v>
      </c>
      <c r="AN54">
        <v>0</v>
      </c>
      <c r="AO54">
        <f t="shared" si="23"/>
        <v>1</v>
      </c>
      <c r="AP54">
        <f t="shared" si="24"/>
        <v>0</v>
      </c>
      <c r="AQ54">
        <f t="shared" si="25"/>
        <v>53984.536339630817</v>
      </c>
      <c r="AR54" t="s">
        <v>528</v>
      </c>
      <c r="AS54">
        <v>12490</v>
      </c>
      <c r="AT54">
        <v>621.43999999999994</v>
      </c>
      <c r="AU54">
        <v>2858.75</v>
      </c>
      <c r="AV54">
        <f t="shared" si="26"/>
        <v>0.7826182772190643</v>
      </c>
      <c r="AW54">
        <v>-1.226258601200839</v>
      </c>
      <c r="AX54" t="s">
        <v>607</v>
      </c>
      <c r="AY54">
        <v>12495.6</v>
      </c>
      <c r="AZ54">
        <v>704.50148000000002</v>
      </c>
      <c r="BA54">
        <v>990.34699999999998</v>
      </c>
      <c r="BB54">
        <f t="shared" si="27"/>
        <v>0.28863168162270392</v>
      </c>
      <c r="BC54">
        <v>0.5</v>
      </c>
      <c r="BD54">
        <f t="shared" si="28"/>
        <v>1261.2600970708254</v>
      </c>
      <c r="BE54">
        <f t="shared" si="29"/>
        <v>23.198555420744828</v>
      </c>
      <c r="BF54">
        <f t="shared" si="30"/>
        <v>182.01981139058356</v>
      </c>
      <c r="BG54">
        <f t="shared" si="31"/>
        <v>1.9365406135237549E-2</v>
      </c>
      <c r="BH54">
        <f t="shared" si="32"/>
        <v>1.8866144896687727</v>
      </c>
      <c r="BI54">
        <f t="shared" si="33"/>
        <v>440.70148614054688</v>
      </c>
      <c r="BJ54" t="s">
        <v>608</v>
      </c>
      <c r="BK54">
        <v>499.44</v>
      </c>
      <c r="BL54">
        <f t="shared" si="34"/>
        <v>499.44</v>
      </c>
      <c r="BM54">
        <f t="shared" si="35"/>
        <v>0.49569191404628887</v>
      </c>
      <c r="BN54">
        <f t="shared" si="36"/>
        <v>0.58228039119425878</v>
      </c>
      <c r="BO54">
        <f t="shared" si="37"/>
        <v>0.79192772463135408</v>
      </c>
      <c r="BP54">
        <f t="shared" si="38"/>
        <v>0.77484439167595065</v>
      </c>
      <c r="BQ54">
        <f t="shared" si="39"/>
        <v>0.83511136141169529</v>
      </c>
      <c r="BR54">
        <f t="shared" si="40"/>
        <v>0.412794191118038</v>
      </c>
      <c r="BS54">
        <f t="shared" si="41"/>
        <v>0.58720580888196205</v>
      </c>
      <c r="BT54">
        <v>1137</v>
      </c>
      <c r="BU54">
        <v>300</v>
      </c>
      <c r="BV54">
        <v>300</v>
      </c>
      <c r="BW54">
        <v>300</v>
      </c>
      <c r="BX54">
        <v>12495.6</v>
      </c>
      <c r="BY54">
        <v>942.11</v>
      </c>
      <c r="BZ54">
        <v>-9.0551599999999996E-3</v>
      </c>
      <c r="CA54">
        <v>-0.88</v>
      </c>
      <c r="CB54" t="s">
        <v>412</v>
      </c>
      <c r="CC54" t="s">
        <v>412</v>
      </c>
      <c r="CD54" t="s">
        <v>412</v>
      </c>
      <c r="CE54" t="s">
        <v>412</v>
      </c>
      <c r="CF54" t="s">
        <v>412</v>
      </c>
      <c r="CG54" t="s">
        <v>412</v>
      </c>
      <c r="CH54" t="s">
        <v>412</v>
      </c>
      <c r="CI54" t="s">
        <v>412</v>
      </c>
      <c r="CJ54" t="s">
        <v>412</v>
      </c>
      <c r="CK54" t="s">
        <v>412</v>
      </c>
      <c r="CL54">
        <f t="shared" si="42"/>
        <v>1500.058387096775</v>
      </c>
      <c r="CM54">
        <f t="shared" si="43"/>
        <v>1261.2600970708254</v>
      </c>
      <c r="CN54">
        <f t="shared" si="44"/>
        <v>0.84080733651433281</v>
      </c>
      <c r="CO54">
        <f t="shared" si="45"/>
        <v>0.16115815947266218</v>
      </c>
      <c r="CP54">
        <v>6</v>
      </c>
      <c r="CQ54">
        <v>0.5</v>
      </c>
      <c r="CR54" t="s">
        <v>413</v>
      </c>
      <c r="CS54">
        <v>2</v>
      </c>
      <c r="CT54">
        <v>1686777603</v>
      </c>
      <c r="CU54">
        <v>398.7008387096775</v>
      </c>
      <c r="CV54">
        <v>423.58790322580637</v>
      </c>
      <c r="CW54">
        <v>18.263377419354839</v>
      </c>
      <c r="CX54">
        <v>14.08570967741935</v>
      </c>
      <c r="CY54">
        <v>398.10083870967748</v>
      </c>
      <c r="CZ54">
        <v>18.150238709677421</v>
      </c>
      <c r="DA54">
        <v>600.20999999999992</v>
      </c>
      <c r="DB54">
        <v>101.4678064516129</v>
      </c>
      <c r="DC54">
        <v>9.9878941935483842E-2</v>
      </c>
      <c r="DD54">
        <v>25.24296129032258</v>
      </c>
      <c r="DE54">
        <v>24.814022580645169</v>
      </c>
      <c r="DF54">
        <v>999.90000000000032</v>
      </c>
      <c r="DG54">
        <v>0</v>
      </c>
      <c r="DH54">
        <v>0</v>
      </c>
      <c r="DI54">
        <v>10002.925483870969</v>
      </c>
      <c r="DJ54">
        <v>0</v>
      </c>
      <c r="DK54">
        <v>544.18138709677419</v>
      </c>
      <c r="DL54">
        <v>-24.645032258064521</v>
      </c>
      <c r="DM54">
        <v>406.36454838709682</v>
      </c>
      <c r="DN54">
        <v>429.63964516129039</v>
      </c>
      <c r="DO54">
        <v>4.1776729032258064</v>
      </c>
      <c r="DP54">
        <v>423.58790322580637</v>
      </c>
      <c r="DQ54">
        <v>14.08570967741935</v>
      </c>
      <c r="DR54">
        <v>1.853145161290322</v>
      </c>
      <c r="DS54">
        <v>1.4292464516129031</v>
      </c>
      <c r="DT54">
        <v>16.242438709677419</v>
      </c>
      <c r="DU54">
        <v>12.23148709677419</v>
      </c>
      <c r="DV54">
        <v>1500.058387096775</v>
      </c>
      <c r="DW54">
        <v>0.97299890322580629</v>
      </c>
      <c r="DX54">
        <v>2.700095161290321E-2</v>
      </c>
      <c r="DY54">
        <v>0</v>
      </c>
      <c r="DZ54">
        <v>704.47232258064514</v>
      </c>
      <c r="EA54">
        <v>4.9993100000000013</v>
      </c>
      <c r="EB54">
        <v>12277.245161290321</v>
      </c>
      <c r="EC54">
        <v>13259.751612903219</v>
      </c>
      <c r="ED54">
        <v>37.211419354838696</v>
      </c>
      <c r="EE54">
        <v>39.681161290322557</v>
      </c>
      <c r="EF54">
        <v>37.8122258064516</v>
      </c>
      <c r="EG54">
        <v>38.763870967741923</v>
      </c>
      <c r="EH54">
        <v>38.917096774193553</v>
      </c>
      <c r="EI54">
        <v>1454.690322580645</v>
      </c>
      <c r="EJ54">
        <v>40.368387096774192</v>
      </c>
      <c r="EK54">
        <v>0</v>
      </c>
      <c r="EL54">
        <v>124.5999999046326</v>
      </c>
      <c r="EM54">
        <v>0</v>
      </c>
      <c r="EN54">
        <v>704.50148000000002</v>
      </c>
      <c r="EO54">
        <v>-1.6763076822545211</v>
      </c>
      <c r="EP54">
        <v>1664.0538445959501</v>
      </c>
      <c r="EQ54">
        <v>12305.016</v>
      </c>
      <c r="ER54">
        <v>15</v>
      </c>
      <c r="ES54">
        <v>1686777642</v>
      </c>
      <c r="ET54" t="s">
        <v>609</v>
      </c>
      <c r="EU54">
        <v>1686777642</v>
      </c>
      <c r="EV54">
        <v>1686777449.5999999</v>
      </c>
      <c r="EW54">
        <v>38</v>
      </c>
      <c r="EX54">
        <v>-0.24199999999999999</v>
      </c>
      <c r="EY54">
        <v>-2E-3</v>
      </c>
      <c r="EZ54">
        <v>0.6</v>
      </c>
      <c r="FA54">
        <v>0.113</v>
      </c>
      <c r="FB54">
        <v>425</v>
      </c>
      <c r="FC54">
        <v>15</v>
      </c>
      <c r="FD54">
        <v>7.0000000000000007E-2</v>
      </c>
      <c r="FE54">
        <v>0.02</v>
      </c>
      <c r="FF54">
        <v>-24.7663425</v>
      </c>
      <c r="FG54">
        <v>2.4272521575985611</v>
      </c>
      <c r="FH54">
        <v>0.23968401791473309</v>
      </c>
      <c r="FI54">
        <v>1</v>
      </c>
      <c r="FJ54">
        <v>398.92926666666671</v>
      </c>
      <c r="FK54">
        <v>3.566255839822754</v>
      </c>
      <c r="FL54">
        <v>0.25841619316305819</v>
      </c>
      <c r="FM54">
        <v>1</v>
      </c>
      <c r="FN54">
        <v>4.1634977500000003</v>
      </c>
      <c r="FO54">
        <v>0.33734375234521102</v>
      </c>
      <c r="FP54">
        <v>3.6772003106133537E-2</v>
      </c>
      <c r="FQ54">
        <v>1</v>
      </c>
      <c r="FR54">
        <v>18.26375333333333</v>
      </c>
      <c r="FS54">
        <v>-8.9950611790889215E-2</v>
      </c>
      <c r="FT54">
        <v>8.4123612750656735E-3</v>
      </c>
      <c r="FU54">
        <v>1</v>
      </c>
      <c r="FV54">
        <v>4</v>
      </c>
      <c r="FW54">
        <v>4</v>
      </c>
      <c r="FX54" t="s">
        <v>415</v>
      </c>
      <c r="FY54">
        <v>3.1786599999999998</v>
      </c>
      <c r="FZ54">
        <v>2.7968099999999998</v>
      </c>
      <c r="GA54">
        <v>0.10131</v>
      </c>
      <c r="GB54">
        <v>0.10667</v>
      </c>
      <c r="GC54">
        <v>9.9830100000000005E-2</v>
      </c>
      <c r="GD54">
        <v>8.3375299999999999E-2</v>
      </c>
      <c r="GE54">
        <v>28185.8</v>
      </c>
      <c r="GF54">
        <v>22254.2</v>
      </c>
      <c r="GG54">
        <v>29310.7</v>
      </c>
      <c r="GH54">
        <v>24402.3</v>
      </c>
      <c r="GI54">
        <v>33558.800000000003</v>
      </c>
      <c r="GJ54">
        <v>32651.4</v>
      </c>
      <c r="GK54">
        <v>40429.699999999997</v>
      </c>
      <c r="GL54">
        <v>39814.1</v>
      </c>
      <c r="GM54">
        <v>2.1844000000000001</v>
      </c>
      <c r="GN54">
        <v>1.849</v>
      </c>
      <c r="GO54">
        <v>4.4368199999999997E-2</v>
      </c>
      <c r="GP54">
        <v>0</v>
      </c>
      <c r="GQ54">
        <v>24.1111</v>
      </c>
      <c r="GR54">
        <v>999.9</v>
      </c>
      <c r="GS54">
        <v>36.6</v>
      </c>
      <c r="GT54">
        <v>34.200000000000003</v>
      </c>
      <c r="GU54">
        <v>19.489100000000001</v>
      </c>
      <c r="GV54">
        <v>62.494700000000002</v>
      </c>
      <c r="GW54">
        <v>31.7027</v>
      </c>
      <c r="GX54">
        <v>1</v>
      </c>
      <c r="GY54">
        <v>-1.8752499999999998E-2</v>
      </c>
      <c r="GZ54">
        <v>-0.24298700000000001</v>
      </c>
      <c r="HA54">
        <v>20.269500000000001</v>
      </c>
      <c r="HB54">
        <v>5.2280699999999998</v>
      </c>
      <c r="HC54">
        <v>11.9078</v>
      </c>
      <c r="HD54">
        <v>4.9638999999999998</v>
      </c>
      <c r="HE54">
        <v>3.2919999999999998</v>
      </c>
      <c r="HF54">
        <v>9999</v>
      </c>
      <c r="HG54">
        <v>9999</v>
      </c>
      <c r="HH54">
        <v>9999</v>
      </c>
      <c r="HI54">
        <v>999.9</v>
      </c>
      <c r="HJ54">
        <v>4.9702500000000001</v>
      </c>
      <c r="HK54">
        <v>1.8751800000000001</v>
      </c>
      <c r="HL54">
        <v>1.8740300000000001</v>
      </c>
      <c r="HM54">
        <v>1.87317</v>
      </c>
      <c r="HN54">
        <v>1.87462</v>
      </c>
      <c r="HO54">
        <v>1.86965</v>
      </c>
      <c r="HP54">
        <v>1.87378</v>
      </c>
      <c r="HQ54">
        <v>1.87883</v>
      </c>
      <c r="HR54">
        <v>0</v>
      </c>
      <c r="HS54">
        <v>0</v>
      </c>
      <c r="HT54">
        <v>0</v>
      </c>
      <c r="HU54">
        <v>0</v>
      </c>
      <c r="HV54" t="s">
        <v>416</v>
      </c>
      <c r="HW54" t="s">
        <v>417</v>
      </c>
      <c r="HX54" t="s">
        <v>418</v>
      </c>
      <c r="HY54" t="s">
        <v>418</v>
      </c>
      <c r="HZ54" t="s">
        <v>418</v>
      </c>
      <c r="IA54" t="s">
        <v>418</v>
      </c>
      <c r="IB54">
        <v>0</v>
      </c>
      <c r="IC54">
        <v>100</v>
      </c>
      <c r="ID54">
        <v>100</v>
      </c>
      <c r="IE54">
        <v>0.6</v>
      </c>
      <c r="IF54">
        <v>0.11310000000000001</v>
      </c>
      <c r="IG54">
        <v>0.84193502649999985</v>
      </c>
      <c r="IH54">
        <v>0</v>
      </c>
      <c r="II54">
        <v>0</v>
      </c>
      <c r="IJ54">
        <v>0</v>
      </c>
      <c r="IK54">
        <v>0.1131449999999994</v>
      </c>
      <c r="IL54">
        <v>0</v>
      </c>
      <c r="IM54">
        <v>0</v>
      </c>
      <c r="IN54">
        <v>0</v>
      </c>
      <c r="IO54">
        <v>-1</v>
      </c>
      <c r="IP54">
        <v>-1</v>
      </c>
      <c r="IQ54">
        <v>-1</v>
      </c>
      <c r="IR54">
        <v>-1</v>
      </c>
      <c r="IS54">
        <v>3</v>
      </c>
      <c r="IT54">
        <v>2.7</v>
      </c>
      <c r="IU54">
        <v>1.1047400000000001</v>
      </c>
      <c r="IV54">
        <v>2.49268</v>
      </c>
      <c r="IW54">
        <v>1.42578</v>
      </c>
      <c r="IX54">
        <v>2.2656200000000002</v>
      </c>
      <c r="IY54">
        <v>1.5478499999999999</v>
      </c>
      <c r="IZ54">
        <v>2.34497</v>
      </c>
      <c r="JA54">
        <v>36.599600000000002</v>
      </c>
      <c r="JB54">
        <v>13.4316</v>
      </c>
      <c r="JC54">
        <v>18</v>
      </c>
      <c r="JD54">
        <v>636.12400000000002</v>
      </c>
      <c r="JE54">
        <v>407.33199999999999</v>
      </c>
      <c r="JF54">
        <v>23.899699999999999</v>
      </c>
      <c r="JG54">
        <v>26.968699999999998</v>
      </c>
      <c r="JH54">
        <v>29.999500000000001</v>
      </c>
      <c r="JI54">
        <v>26.802499999999998</v>
      </c>
      <c r="JJ54">
        <v>26.728899999999999</v>
      </c>
      <c r="JK54">
        <v>22.150200000000002</v>
      </c>
      <c r="JL54">
        <v>26.805800000000001</v>
      </c>
      <c r="JM54">
        <v>35.0319</v>
      </c>
      <c r="JN54">
        <v>23.979199999999999</v>
      </c>
      <c r="JO54">
        <v>423.81400000000002</v>
      </c>
      <c r="JP54">
        <v>14.1806</v>
      </c>
      <c r="JQ54">
        <v>95.5</v>
      </c>
      <c r="JR54">
        <v>101.29300000000001</v>
      </c>
    </row>
    <row r="55" spans="1:278" x14ac:dyDescent="0.2">
      <c r="A55">
        <v>39</v>
      </c>
      <c r="B55">
        <v>1686777718</v>
      </c>
      <c r="C55">
        <v>6318</v>
      </c>
      <c r="D55" t="s">
        <v>610</v>
      </c>
      <c r="E55" t="s">
        <v>611</v>
      </c>
      <c r="F55">
        <v>15</v>
      </c>
      <c r="I55" t="s">
        <v>489</v>
      </c>
      <c r="J55" t="s">
        <v>490</v>
      </c>
      <c r="M55" t="s">
        <v>491</v>
      </c>
      <c r="N55" t="s">
        <v>492</v>
      </c>
      <c r="O55">
        <v>1686777710</v>
      </c>
      <c r="P55">
        <f t="shared" si="0"/>
        <v>4.2621846938818457E-3</v>
      </c>
      <c r="Q55">
        <f t="shared" si="1"/>
        <v>4.2621846938818457</v>
      </c>
      <c r="R55">
        <f t="shared" si="2"/>
        <v>23.903585047771262</v>
      </c>
      <c r="S55">
        <f t="shared" si="3"/>
        <v>399.72764516129041</v>
      </c>
      <c r="T55">
        <f t="shared" si="4"/>
        <v>277.36274561574913</v>
      </c>
      <c r="U55">
        <f t="shared" si="5"/>
        <v>28.171771031224853</v>
      </c>
      <c r="V55">
        <f t="shared" si="6"/>
        <v>40.600390183385706</v>
      </c>
      <c r="W55">
        <f t="shared" si="7"/>
        <v>0.35002352810548931</v>
      </c>
      <c r="X55">
        <f t="shared" si="8"/>
        <v>2.9538253373074235</v>
      </c>
      <c r="Y55">
        <f t="shared" si="9"/>
        <v>0.32850541522540599</v>
      </c>
      <c r="Z55">
        <f t="shared" si="10"/>
        <v>0.20713887145643484</v>
      </c>
      <c r="AA55">
        <f t="shared" si="11"/>
        <v>241.73200605618214</v>
      </c>
      <c r="AB55">
        <f t="shared" si="12"/>
        <v>25.866482608569822</v>
      </c>
      <c r="AC55">
        <f t="shared" si="13"/>
        <v>24.959122580645161</v>
      </c>
      <c r="AD55">
        <f t="shared" si="14"/>
        <v>3.1719367251860668</v>
      </c>
      <c r="AE55">
        <f t="shared" si="15"/>
        <v>57.428000543015166</v>
      </c>
      <c r="AF55">
        <f t="shared" si="16"/>
        <v>1.8869358604069861</v>
      </c>
      <c r="AG55">
        <f t="shared" si="17"/>
        <v>3.2857418725445937</v>
      </c>
      <c r="AH55">
        <f t="shared" si="18"/>
        <v>1.2850008647790807</v>
      </c>
      <c r="AI55">
        <f t="shared" si="19"/>
        <v>-187.9623450001894</v>
      </c>
      <c r="AJ55">
        <f t="shared" si="20"/>
        <v>94.336163454469443</v>
      </c>
      <c r="AK55">
        <f t="shared" si="21"/>
        <v>6.7728213732944322</v>
      </c>
      <c r="AL55">
        <f t="shared" si="22"/>
        <v>154.8786458837566</v>
      </c>
      <c r="AM55">
        <v>0</v>
      </c>
      <c r="AN55">
        <v>0</v>
      </c>
      <c r="AO55">
        <f t="shared" si="23"/>
        <v>1</v>
      </c>
      <c r="AP55">
        <f t="shared" si="24"/>
        <v>0</v>
      </c>
      <c r="AQ55">
        <f t="shared" si="25"/>
        <v>53874.223511076241</v>
      </c>
      <c r="AR55" t="s">
        <v>528</v>
      </c>
      <c r="AS55">
        <v>12490</v>
      </c>
      <c r="AT55">
        <v>621.43999999999994</v>
      </c>
      <c r="AU55">
        <v>2858.75</v>
      </c>
      <c r="AV55">
        <f t="shared" si="26"/>
        <v>0.7826182772190643</v>
      </c>
      <c r="AW55">
        <v>-1.226258601200839</v>
      </c>
      <c r="AX55" t="s">
        <v>612</v>
      </c>
      <c r="AY55">
        <v>12483.4</v>
      </c>
      <c r="AZ55">
        <v>714.88538461538462</v>
      </c>
      <c r="BA55">
        <v>1028.4000000000001</v>
      </c>
      <c r="BB55">
        <f t="shared" si="27"/>
        <v>0.30485668551596212</v>
      </c>
      <c r="BC55">
        <v>0.5</v>
      </c>
      <c r="BD55">
        <f t="shared" si="28"/>
        <v>1261.187284167502</v>
      </c>
      <c r="BE55">
        <f t="shared" si="29"/>
        <v>23.903585047771262</v>
      </c>
      <c r="BF55">
        <f t="shared" si="30"/>
        <v>192.24068763309126</v>
      </c>
      <c r="BG55">
        <f t="shared" si="31"/>
        <v>1.992554473427004E-2</v>
      </c>
      <c r="BH55">
        <f t="shared" si="32"/>
        <v>1.7798035783741732</v>
      </c>
      <c r="BI55">
        <f t="shared" si="33"/>
        <v>448.07949250679746</v>
      </c>
      <c r="BJ55" t="s">
        <v>613</v>
      </c>
      <c r="BK55">
        <v>504.99</v>
      </c>
      <c r="BL55">
        <f t="shared" si="34"/>
        <v>504.99</v>
      </c>
      <c r="BM55">
        <f t="shared" si="35"/>
        <v>0.50895565927654607</v>
      </c>
      <c r="BN55">
        <f t="shared" si="36"/>
        <v>0.59898476411343959</v>
      </c>
      <c r="BO55">
        <f t="shared" si="37"/>
        <v>0.77762813540887765</v>
      </c>
      <c r="BP55">
        <f t="shared" si="38"/>
        <v>0.77038189351438802</v>
      </c>
      <c r="BQ55">
        <f t="shared" si="39"/>
        <v>0.81810298975108497</v>
      </c>
      <c r="BR55">
        <f t="shared" si="40"/>
        <v>0.42311861808782647</v>
      </c>
      <c r="BS55">
        <f t="shared" si="41"/>
        <v>0.57688138191217353</v>
      </c>
      <c r="BT55">
        <v>1139</v>
      </c>
      <c r="BU55">
        <v>300</v>
      </c>
      <c r="BV55">
        <v>300</v>
      </c>
      <c r="BW55">
        <v>300</v>
      </c>
      <c r="BX55">
        <v>12483.4</v>
      </c>
      <c r="BY55">
        <v>976.14</v>
      </c>
      <c r="BZ55">
        <v>-9.0494700000000004E-3</v>
      </c>
      <c r="CA55">
        <v>-1.61</v>
      </c>
      <c r="CB55" t="s">
        <v>412</v>
      </c>
      <c r="CC55" t="s">
        <v>412</v>
      </c>
      <c r="CD55" t="s">
        <v>412</v>
      </c>
      <c r="CE55" t="s">
        <v>412</v>
      </c>
      <c r="CF55" t="s">
        <v>412</v>
      </c>
      <c r="CG55" t="s">
        <v>412</v>
      </c>
      <c r="CH55" t="s">
        <v>412</v>
      </c>
      <c r="CI55" t="s">
        <v>412</v>
      </c>
      <c r="CJ55" t="s">
        <v>412</v>
      </c>
      <c r="CK55" t="s">
        <v>412</v>
      </c>
      <c r="CL55">
        <f t="shared" si="42"/>
        <v>1499.9722580645159</v>
      </c>
      <c r="CM55">
        <f t="shared" si="43"/>
        <v>1261.187284167502</v>
      </c>
      <c r="CN55">
        <f t="shared" si="44"/>
        <v>0.84080707318872061</v>
      </c>
      <c r="CO55">
        <f t="shared" si="45"/>
        <v>0.16115765125423068</v>
      </c>
      <c r="CP55">
        <v>6</v>
      </c>
      <c r="CQ55">
        <v>0.5</v>
      </c>
      <c r="CR55" t="s">
        <v>413</v>
      </c>
      <c r="CS55">
        <v>2</v>
      </c>
      <c r="CT55">
        <v>1686777710</v>
      </c>
      <c r="CU55">
        <v>399.72764516129041</v>
      </c>
      <c r="CV55">
        <v>425.32645161290321</v>
      </c>
      <c r="CW55">
        <v>18.57766451612903</v>
      </c>
      <c r="CX55">
        <v>14.396048387096769</v>
      </c>
      <c r="CY55">
        <v>399.17164516129043</v>
      </c>
      <c r="CZ55">
        <v>18.464525806451611</v>
      </c>
      <c r="DA55">
        <v>600.19903225806456</v>
      </c>
      <c r="DB55">
        <v>101.4701935483871</v>
      </c>
      <c r="DC55">
        <v>9.9939703225806448E-2</v>
      </c>
      <c r="DD55">
        <v>25.551512903225799</v>
      </c>
      <c r="DE55">
        <v>24.959122580645161</v>
      </c>
      <c r="DF55">
        <v>999.90000000000032</v>
      </c>
      <c r="DG55">
        <v>0</v>
      </c>
      <c r="DH55">
        <v>0</v>
      </c>
      <c r="DI55">
        <v>9992.1377419354849</v>
      </c>
      <c r="DJ55">
        <v>0</v>
      </c>
      <c r="DK55">
        <v>633.32441935483882</v>
      </c>
      <c r="DL55">
        <v>-25.554851612903239</v>
      </c>
      <c r="DM55">
        <v>407.33906451612899</v>
      </c>
      <c r="DN55">
        <v>431.538935483871</v>
      </c>
      <c r="DO55">
        <v>4.1816251612903237</v>
      </c>
      <c r="DP55">
        <v>425.32645161290321</v>
      </c>
      <c r="DQ55">
        <v>14.396048387096769</v>
      </c>
      <c r="DR55">
        <v>1.8850800000000001</v>
      </c>
      <c r="DS55">
        <v>1.460770322580645</v>
      </c>
      <c r="DT55">
        <v>16.51072903225807</v>
      </c>
      <c r="DU55">
        <v>12.563596774193551</v>
      </c>
      <c r="DV55">
        <v>1499.9722580645159</v>
      </c>
      <c r="DW55">
        <v>0.97300680645161319</v>
      </c>
      <c r="DX55">
        <v>2.6992974193548382E-2</v>
      </c>
      <c r="DY55">
        <v>0</v>
      </c>
      <c r="DZ55">
        <v>714.86151612903222</v>
      </c>
      <c r="EA55">
        <v>4.9993100000000013</v>
      </c>
      <c r="EB55">
        <v>12648.974193548391</v>
      </c>
      <c r="EC55">
        <v>13259.00967741935</v>
      </c>
      <c r="ED55">
        <v>39.038032258064511</v>
      </c>
      <c r="EE55">
        <v>41.221612903225797</v>
      </c>
      <c r="EF55">
        <v>39.542096774193553</v>
      </c>
      <c r="EG55">
        <v>40.275999999999989</v>
      </c>
      <c r="EH55">
        <v>40.578419354838687</v>
      </c>
      <c r="EI55">
        <v>1454.619677419355</v>
      </c>
      <c r="EJ55">
        <v>40.352903225806443</v>
      </c>
      <c r="EK55">
        <v>0</v>
      </c>
      <c r="EL55">
        <v>106.3999998569489</v>
      </c>
      <c r="EM55">
        <v>0</v>
      </c>
      <c r="EN55">
        <v>714.88538461538462</v>
      </c>
      <c r="EO55">
        <v>3.9553504153135099</v>
      </c>
      <c r="EP55">
        <v>-1020.5641035228909</v>
      </c>
      <c r="EQ55">
        <v>12646.811538461539</v>
      </c>
      <c r="ER55">
        <v>15</v>
      </c>
      <c r="ES55">
        <v>1686777756</v>
      </c>
      <c r="ET55" t="s">
        <v>614</v>
      </c>
      <c r="EU55">
        <v>1686777756</v>
      </c>
      <c r="EV55">
        <v>1686777449.5999999</v>
      </c>
      <c r="EW55">
        <v>39</v>
      </c>
      <c r="EX55">
        <v>-4.3999999999999997E-2</v>
      </c>
      <c r="EY55">
        <v>-2E-3</v>
      </c>
      <c r="EZ55">
        <v>0.55600000000000005</v>
      </c>
      <c r="FA55">
        <v>0.113</v>
      </c>
      <c r="FB55">
        <v>427</v>
      </c>
      <c r="FC55">
        <v>15</v>
      </c>
      <c r="FD55">
        <v>7.0000000000000007E-2</v>
      </c>
      <c r="FE55">
        <v>0.02</v>
      </c>
      <c r="FF55">
        <v>-25.537912195121951</v>
      </c>
      <c r="FG55">
        <v>-0.40123693379788128</v>
      </c>
      <c r="FH55">
        <v>6.6294211920844281E-2</v>
      </c>
      <c r="FI55">
        <v>1</v>
      </c>
      <c r="FJ55">
        <v>399.77119354838709</v>
      </c>
      <c r="FK55">
        <v>-0.1235322580661723</v>
      </c>
      <c r="FL55">
        <v>2.133665535181796E-2</v>
      </c>
      <c r="FM55">
        <v>1</v>
      </c>
      <c r="FN55">
        <v>4.178886585365853</v>
      </c>
      <c r="FO55">
        <v>1.184613240418529E-2</v>
      </c>
      <c r="FP55">
        <v>1.3117527021872039E-2</v>
      </c>
      <c r="FQ55">
        <v>1</v>
      </c>
      <c r="FR55">
        <v>18.578674193548391</v>
      </c>
      <c r="FS55">
        <v>-5.6501612903254908E-2</v>
      </c>
      <c r="FT55">
        <v>5.3948582295903734E-3</v>
      </c>
      <c r="FU55">
        <v>1</v>
      </c>
      <c r="FV55">
        <v>4</v>
      </c>
      <c r="FW55">
        <v>4</v>
      </c>
      <c r="FX55" t="s">
        <v>415</v>
      </c>
      <c r="FY55">
        <v>3.1784400000000002</v>
      </c>
      <c r="FZ55">
        <v>2.7975099999999999</v>
      </c>
      <c r="GA55">
        <v>0.101476</v>
      </c>
      <c r="GB55">
        <v>0.107031</v>
      </c>
      <c r="GC55">
        <v>0.101142</v>
      </c>
      <c r="GD55">
        <v>8.4828100000000003E-2</v>
      </c>
      <c r="GE55">
        <v>28192.9</v>
      </c>
      <c r="GF55">
        <v>22254.3</v>
      </c>
      <c r="GG55">
        <v>29322.400000000001</v>
      </c>
      <c r="GH55">
        <v>24411.4</v>
      </c>
      <c r="GI55">
        <v>33521.5</v>
      </c>
      <c r="GJ55">
        <v>32611.200000000001</v>
      </c>
      <c r="GK55">
        <v>40445.300000000003</v>
      </c>
      <c r="GL55">
        <v>39828.9</v>
      </c>
      <c r="GM55">
        <v>2.1856300000000002</v>
      </c>
      <c r="GN55">
        <v>1.8523000000000001</v>
      </c>
      <c r="GO55">
        <v>6.9029599999999997E-2</v>
      </c>
      <c r="GP55">
        <v>0</v>
      </c>
      <c r="GQ55">
        <v>23.828199999999999</v>
      </c>
      <c r="GR55">
        <v>999.9</v>
      </c>
      <c r="GS55">
        <v>35.700000000000003</v>
      </c>
      <c r="GT55">
        <v>34.299999999999997</v>
      </c>
      <c r="GU55">
        <v>19.114999999999998</v>
      </c>
      <c r="GV55">
        <v>61.814700000000002</v>
      </c>
      <c r="GW55">
        <v>32.592100000000002</v>
      </c>
      <c r="GX55">
        <v>1</v>
      </c>
      <c r="GY55">
        <v>-3.6730199999999998E-2</v>
      </c>
      <c r="GZ55">
        <v>-2.0615500000000001E-3</v>
      </c>
      <c r="HA55">
        <v>20.270099999999999</v>
      </c>
      <c r="HB55">
        <v>5.2282200000000003</v>
      </c>
      <c r="HC55">
        <v>11.907400000000001</v>
      </c>
      <c r="HD55">
        <v>4.9638499999999999</v>
      </c>
      <c r="HE55">
        <v>3.2919999999999998</v>
      </c>
      <c r="HF55">
        <v>9999</v>
      </c>
      <c r="HG55">
        <v>9999</v>
      </c>
      <c r="HH55">
        <v>9999</v>
      </c>
      <c r="HI55">
        <v>999.9</v>
      </c>
      <c r="HJ55">
        <v>4.9702099999999998</v>
      </c>
      <c r="HK55">
        <v>1.87517</v>
      </c>
      <c r="HL55">
        <v>1.87402</v>
      </c>
      <c r="HM55">
        <v>1.87317</v>
      </c>
      <c r="HN55">
        <v>1.8746100000000001</v>
      </c>
      <c r="HO55">
        <v>1.86965</v>
      </c>
      <c r="HP55">
        <v>1.87378</v>
      </c>
      <c r="HQ55">
        <v>1.8788100000000001</v>
      </c>
      <c r="HR55">
        <v>0</v>
      </c>
      <c r="HS55">
        <v>0</v>
      </c>
      <c r="HT55">
        <v>0</v>
      </c>
      <c r="HU55">
        <v>0</v>
      </c>
      <c r="HV55" t="s">
        <v>416</v>
      </c>
      <c r="HW55" t="s">
        <v>417</v>
      </c>
      <c r="HX55" t="s">
        <v>418</v>
      </c>
      <c r="HY55" t="s">
        <v>418</v>
      </c>
      <c r="HZ55" t="s">
        <v>418</v>
      </c>
      <c r="IA55" t="s">
        <v>418</v>
      </c>
      <c r="IB55">
        <v>0</v>
      </c>
      <c r="IC55">
        <v>100</v>
      </c>
      <c r="ID55">
        <v>100</v>
      </c>
      <c r="IE55">
        <v>0.55600000000000005</v>
      </c>
      <c r="IF55">
        <v>0.1132</v>
      </c>
      <c r="IG55">
        <v>0.59994999999997844</v>
      </c>
      <c r="IH55">
        <v>0</v>
      </c>
      <c r="II55">
        <v>0</v>
      </c>
      <c r="IJ55">
        <v>0</v>
      </c>
      <c r="IK55">
        <v>0.1131449999999994</v>
      </c>
      <c r="IL55">
        <v>0</v>
      </c>
      <c r="IM55">
        <v>0</v>
      </c>
      <c r="IN55">
        <v>0</v>
      </c>
      <c r="IO55">
        <v>-1</v>
      </c>
      <c r="IP55">
        <v>-1</v>
      </c>
      <c r="IQ55">
        <v>-1</v>
      </c>
      <c r="IR55">
        <v>-1</v>
      </c>
      <c r="IS55">
        <v>1.3</v>
      </c>
      <c r="IT55">
        <v>4.5</v>
      </c>
      <c r="IU55">
        <v>1.1071800000000001</v>
      </c>
      <c r="IV55">
        <v>2.4609399999999999</v>
      </c>
      <c r="IW55">
        <v>1.42578</v>
      </c>
      <c r="IX55">
        <v>2.2644000000000002</v>
      </c>
      <c r="IY55">
        <v>1.5478499999999999</v>
      </c>
      <c r="IZ55">
        <v>2.4609399999999999</v>
      </c>
      <c r="JA55">
        <v>36.481400000000001</v>
      </c>
      <c r="JB55">
        <v>13.414099999999999</v>
      </c>
      <c r="JC55">
        <v>18</v>
      </c>
      <c r="JD55">
        <v>635.85699999999997</v>
      </c>
      <c r="JE55">
        <v>408.38600000000002</v>
      </c>
      <c r="JF55">
        <v>24.174399999999999</v>
      </c>
      <c r="JG55">
        <v>26.778300000000002</v>
      </c>
      <c r="JH55">
        <v>29.999199999999998</v>
      </c>
      <c r="JI55">
        <v>26.694199999999999</v>
      </c>
      <c r="JJ55">
        <v>26.623200000000001</v>
      </c>
      <c r="JK55">
        <v>22.1707</v>
      </c>
      <c r="JL55">
        <v>26.4834</v>
      </c>
      <c r="JM55">
        <v>35.872300000000003</v>
      </c>
      <c r="JN55">
        <v>24.168299999999999</v>
      </c>
      <c r="JO55">
        <v>425.60199999999998</v>
      </c>
      <c r="JP55">
        <v>14.298500000000001</v>
      </c>
      <c r="JQ55">
        <v>95.537400000000005</v>
      </c>
      <c r="JR55">
        <v>101.331</v>
      </c>
    </row>
    <row r="56" spans="1:278" x14ac:dyDescent="0.2">
      <c r="A56">
        <v>40</v>
      </c>
      <c r="B56">
        <v>1686777850.5</v>
      </c>
      <c r="C56">
        <v>6450.5</v>
      </c>
      <c r="D56" t="s">
        <v>615</v>
      </c>
      <c r="E56" t="s">
        <v>616</v>
      </c>
      <c r="F56">
        <v>15</v>
      </c>
      <c r="I56" t="s">
        <v>489</v>
      </c>
      <c r="J56" t="s">
        <v>490</v>
      </c>
      <c r="M56" t="s">
        <v>491</v>
      </c>
      <c r="N56" t="s">
        <v>492</v>
      </c>
      <c r="O56">
        <v>1686777842.75</v>
      </c>
      <c r="P56">
        <f t="shared" si="0"/>
        <v>4.3227518650290359E-3</v>
      </c>
      <c r="Q56">
        <f t="shared" si="1"/>
        <v>4.3227518650290362</v>
      </c>
      <c r="R56">
        <f t="shared" si="2"/>
        <v>31.564054013908425</v>
      </c>
      <c r="S56">
        <f t="shared" si="3"/>
        <v>598.94503333333341</v>
      </c>
      <c r="T56">
        <f t="shared" si="4"/>
        <v>433.99462075800403</v>
      </c>
      <c r="U56">
        <f t="shared" si="5"/>
        <v>44.083602037230172</v>
      </c>
      <c r="V56">
        <f t="shared" si="6"/>
        <v>60.838667644143321</v>
      </c>
      <c r="W56">
        <f t="shared" si="7"/>
        <v>0.3460052478207406</v>
      </c>
      <c r="X56">
        <f t="shared" si="8"/>
        <v>2.9549849640299111</v>
      </c>
      <c r="Y56">
        <f t="shared" si="9"/>
        <v>0.32497014085980258</v>
      </c>
      <c r="Z56">
        <f t="shared" si="10"/>
        <v>0.20488960527193056</v>
      </c>
      <c r="AA56">
        <f t="shared" si="11"/>
        <v>241.76153723635559</v>
      </c>
      <c r="AB56">
        <f t="shared" si="12"/>
        <v>26.143397762455685</v>
      </c>
      <c r="AC56">
        <f t="shared" si="13"/>
        <v>25.066479999999999</v>
      </c>
      <c r="AD56">
        <f t="shared" si="14"/>
        <v>3.1923020158020039</v>
      </c>
      <c r="AE56">
        <f t="shared" si="15"/>
        <v>56.078217749026784</v>
      </c>
      <c r="AF56">
        <f t="shared" si="16"/>
        <v>1.8748348400835464</v>
      </c>
      <c r="AG56">
        <f t="shared" si="17"/>
        <v>3.3432496882732754</v>
      </c>
      <c r="AH56">
        <f t="shared" si="18"/>
        <v>1.3174671757184575</v>
      </c>
      <c r="AI56">
        <f t="shared" si="19"/>
        <v>-190.63335724778048</v>
      </c>
      <c r="AJ56">
        <f t="shared" si="20"/>
        <v>123.87720146700117</v>
      </c>
      <c r="AK56">
        <f t="shared" si="21"/>
        <v>8.9081153595111733</v>
      </c>
      <c r="AL56">
        <f t="shared" si="22"/>
        <v>183.91349681508746</v>
      </c>
      <c r="AM56">
        <v>0</v>
      </c>
      <c r="AN56">
        <v>0</v>
      </c>
      <c r="AO56">
        <f t="shared" si="23"/>
        <v>1</v>
      </c>
      <c r="AP56">
        <f t="shared" si="24"/>
        <v>0</v>
      </c>
      <c r="AQ56">
        <f t="shared" si="25"/>
        <v>53855.606455032437</v>
      </c>
      <c r="AR56" t="s">
        <v>528</v>
      </c>
      <c r="AS56">
        <v>12490</v>
      </c>
      <c r="AT56">
        <v>621.43999999999994</v>
      </c>
      <c r="AU56">
        <v>2858.75</v>
      </c>
      <c r="AV56">
        <f t="shared" si="26"/>
        <v>0.7826182772190643</v>
      </c>
      <c r="AW56">
        <v>-1.226258601200839</v>
      </c>
      <c r="AX56" t="s">
        <v>617</v>
      </c>
      <c r="AY56">
        <v>12483.5</v>
      </c>
      <c r="AZ56">
        <v>738.77491999999995</v>
      </c>
      <c r="BA56">
        <v>1095.07</v>
      </c>
      <c r="BB56">
        <f t="shared" si="27"/>
        <v>0.32536283525254095</v>
      </c>
      <c r="BC56">
        <v>0.5</v>
      </c>
      <c r="BD56">
        <f t="shared" si="28"/>
        <v>1261.3382000188369</v>
      </c>
      <c r="BE56">
        <f t="shared" si="29"/>
        <v>31.564054013908425</v>
      </c>
      <c r="BF56">
        <f t="shared" si="30"/>
        <v>205.19628648523269</v>
      </c>
      <c r="BG56">
        <f t="shared" si="31"/>
        <v>2.5996447752569114E-2</v>
      </c>
      <c r="BH56">
        <f t="shared" si="32"/>
        <v>1.6105637082560933</v>
      </c>
      <c r="BI56">
        <f t="shared" si="33"/>
        <v>460.28940501347205</v>
      </c>
      <c r="BJ56" t="s">
        <v>618</v>
      </c>
      <c r="BK56">
        <v>509.91</v>
      </c>
      <c r="BL56">
        <f t="shared" si="34"/>
        <v>509.91</v>
      </c>
      <c r="BM56">
        <f t="shared" si="35"/>
        <v>0.53435853415763379</v>
      </c>
      <c r="BN56">
        <f t="shared" si="36"/>
        <v>0.60888488618497516</v>
      </c>
      <c r="BO56">
        <f t="shared" si="37"/>
        <v>0.75087277124027174</v>
      </c>
      <c r="BP56">
        <f t="shared" si="38"/>
        <v>0.75226459472584084</v>
      </c>
      <c r="BQ56">
        <f t="shared" si="39"/>
        <v>0.78830381127335958</v>
      </c>
      <c r="BR56">
        <f t="shared" si="40"/>
        <v>0.4202585711959208</v>
      </c>
      <c r="BS56">
        <f t="shared" si="41"/>
        <v>0.5797414288040792</v>
      </c>
      <c r="BT56">
        <v>1141</v>
      </c>
      <c r="BU56">
        <v>300</v>
      </c>
      <c r="BV56">
        <v>300</v>
      </c>
      <c r="BW56">
        <v>300</v>
      </c>
      <c r="BX56">
        <v>12483.5</v>
      </c>
      <c r="BY56">
        <v>1036.69</v>
      </c>
      <c r="BZ56">
        <v>-9.04283E-3</v>
      </c>
      <c r="CA56">
        <v>-0.92</v>
      </c>
      <c r="CB56" t="s">
        <v>412</v>
      </c>
      <c r="CC56" t="s">
        <v>412</v>
      </c>
      <c r="CD56" t="s">
        <v>412</v>
      </c>
      <c r="CE56" t="s">
        <v>412</v>
      </c>
      <c r="CF56" t="s">
        <v>412</v>
      </c>
      <c r="CG56" t="s">
        <v>412</v>
      </c>
      <c r="CH56" t="s">
        <v>412</v>
      </c>
      <c r="CI56" t="s">
        <v>412</v>
      </c>
      <c r="CJ56" t="s">
        <v>412</v>
      </c>
      <c r="CK56" t="s">
        <v>412</v>
      </c>
      <c r="CL56">
        <f t="shared" si="42"/>
        <v>1500.151333333333</v>
      </c>
      <c r="CM56">
        <f t="shared" si="43"/>
        <v>1261.3382000188369</v>
      </c>
      <c r="CN56">
        <f t="shared" si="44"/>
        <v>0.84080730523109704</v>
      </c>
      <c r="CO56">
        <f t="shared" si="45"/>
        <v>0.16115809909601719</v>
      </c>
      <c r="CP56">
        <v>6</v>
      </c>
      <c r="CQ56">
        <v>0.5</v>
      </c>
      <c r="CR56" t="s">
        <v>413</v>
      </c>
      <c r="CS56">
        <v>2</v>
      </c>
      <c r="CT56">
        <v>1686777842.75</v>
      </c>
      <c r="CU56">
        <v>598.94503333333341</v>
      </c>
      <c r="CV56">
        <v>633.08563333333336</v>
      </c>
      <c r="CW56">
        <v>18.45739</v>
      </c>
      <c r="CX56">
        <v>14.21598333333333</v>
      </c>
      <c r="CY56">
        <v>598.30403333333345</v>
      </c>
      <c r="CZ56">
        <v>18.344259999999998</v>
      </c>
      <c r="DA56">
        <v>600.22046666666688</v>
      </c>
      <c r="DB56">
        <v>101.4764</v>
      </c>
      <c r="DC56">
        <v>9.9978896666666636E-2</v>
      </c>
      <c r="DD56">
        <v>25.844069999999999</v>
      </c>
      <c r="DE56">
        <v>25.066479999999999</v>
      </c>
      <c r="DF56">
        <v>999.9000000000002</v>
      </c>
      <c r="DG56">
        <v>0</v>
      </c>
      <c r="DH56">
        <v>0</v>
      </c>
      <c r="DI56">
        <v>9998.104666666668</v>
      </c>
      <c r="DJ56">
        <v>0</v>
      </c>
      <c r="DK56">
        <v>1271.3493333333331</v>
      </c>
      <c r="DL56">
        <v>-34.225659999999998</v>
      </c>
      <c r="DM56">
        <v>610.12113333333343</v>
      </c>
      <c r="DN56">
        <v>642.21529999999996</v>
      </c>
      <c r="DO56">
        <v>4.2414103333333326</v>
      </c>
      <c r="DP56">
        <v>633.08563333333336</v>
      </c>
      <c r="DQ56">
        <v>14.21598333333333</v>
      </c>
      <c r="DR56">
        <v>1.8729910000000001</v>
      </c>
      <c r="DS56">
        <v>1.442587333333333</v>
      </c>
      <c r="DT56">
        <v>16.409626666666671</v>
      </c>
      <c r="DU56">
        <v>12.37283666666667</v>
      </c>
      <c r="DV56">
        <v>1500.151333333333</v>
      </c>
      <c r="DW56">
        <v>0.9729994999999998</v>
      </c>
      <c r="DX56">
        <v>2.7000373333333331E-2</v>
      </c>
      <c r="DY56">
        <v>0</v>
      </c>
      <c r="DZ56">
        <v>738.74176666666688</v>
      </c>
      <c r="EA56">
        <v>4.9993100000000004</v>
      </c>
      <c r="EB56">
        <v>14994.33</v>
      </c>
      <c r="EC56">
        <v>13260.58333333333</v>
      </c>
      <c r="ED56">
        <v>40.628999999999998</v>
      </c>
      <c r="EE56">
        <v>41.76639999999999</v>
      </c>
      <c r="EF56">
        <v>41.020599999999988</v>
      </c>
      <c r="EG56">
        <v>41.016533333333342</v>
      </c>
      <c r="EH56">
        <v>41.641399999999983</v>
      </c>
      <c r="EI56">
        <v>1454.782666666667</v>
      </c>
      <c r="EJ56">
        <v>40.36933333333333</v>
      </c>
      <c r="EK56">
        <v>0</v>
      </c>
      <c r="EL56">
        <v>131.79999995231631</v>
      </c>
      <c r="EM56">
        <v>0</v>
      </c>
      <c r="EN56">
        <v>738.77491999999995</v>
      </c>
      <c r="EO56">
        <v>-1.1464615178713631</v>
      </c>
      <c r="EP56">
        <v>4646.2230774867276</v>
      </c>
      <c r="EQ56">
        <v>15012.763999999999</v>
      </c>
      <c r="ER56">
        <v>15</v>
      </c>
      <c r="ES56">
        <v>1686777870.5</v>
      </c>
      <c r="ET56" t="s">
        <v>619</v>
      </c>
      <c r="EU56">
        <v>1686777870.5</v>
      </c>
      <c r="EV56">
        <v>1686777449.5999999</v>
      </c>
      <c r="EW56">
        <v>40</v>
      </c>
      <c r="EX56">
        <v>8.5000000000000006E-2</v>
      </c>
      <c r="EY56">
        <v>-2E-3</v>
      </c>
      <c r="EZ56">
        <v>0.64100000000000001</v>
      </c>
      <c r="FA56">
        <v>0.113</v>
      </c>
      <c r="FB56">
        <v>634</v>
      </c>
      <c r="FC56">
        <v>15</v>
      </c>
      <c r="FD56">
        <v>0.1</v>
      </c>
      <c r="FE56">
        <v>0.02</v>
      </c>
      <c r="FF56">
        <v>-34.357326829268288</v>
      </c>
      <c r="FG56">
        <v>2.3958501742160498</v>
      </c>
      <c r="FH56">
        <v>0.24132261982907011</v>
      </c>
      <c r="FI56">
        <v>1</v>
      </c>
      <c r="FJ56">
        <v>598.81390322580648</v>
      </c>
      <c r="FK56">
        <v>3.429241935484773</v>
      </c>
      <c r="FL56">
        <v>0.26190399063813291</v>
      </c>
      <c r="FM56">
        <v>1</v>
      </c>
      <c r="FN56">
        <v>4.2387339024390247</v>
      </c>
      <c r="FO56">
        <v>-3.5555958188153582E-2</v>
      </c>
      <c r="FP56">
        <v>1.8912744171273671E-2</v>
      </c>
      <c r="FQ56">
        <v>1</v>
      </c>
      <c r="FR56">
        <v>18.458751612903221</v>
      </c>
      <c r="FS56">
        <v>-0.15275322580655579</v>
      </c>
      <c r="FT56">
        <v>1.357889422472551E-2</v>
      </c>
      <c r="FU56">
        <v>1</v>
      </c>
      <c r="FV56">
        <v>4</v>
      </c>
      <c r="FW56">
        <v>4</v>
      </c>
      <c r="FX56" t="s">
        <v>415</v>
      </c>
      <c r="FY56">
        <v>3.1792199999999999</v>
      </c>
      <c r="FZ56">
        <v>2.7967300000000002</v>
      </c>
      <c r="GA56">
        <v>0.13669999999999999</v>
      </c>
      <c r="GB56">
        <v>0.14280999999999999</v>
      </c>
      <c r="GC56">
        <v>0.100746</v>
      </c>
      <c r="GD56">
        <v>8.4203799999999995E-2</v>
      </c>
      <c r="GE56">
        <v>27107.200000000001</v>
      </c>
      <c r="GF56">
        <v>21376.6</v>
      </c>
      <c r="GG56">
        <v>29341.200000000001</v>
      </c>
      <c r="GH56">
        <v>24425.5</v>
      </c>
      <c r="GI56">
        <v>33558.199999999997</v>
      </c>
      <c r="GJ56">
        <v>32653.3</v>
      </c>
      <c r="GK56">
        <v>40470.300000000003</v>
      </c>
      <c r="GL56">
        <v>39851.199999999997</v>
      </c>
      <c r="GM56">
        <v>2.1903999999999999</v>
      </c>
      <c r="GN56">
        <v>1.8585799999999999</v>
      </c>
      <c r="GO56">
        <v>0.10695300000000001</v>
      </c>
      <c r="GP56">
        <v>0</v>
      </c>
      <c r="GQ56">
        <v>23.315999999999999</v>
      </c>
      <c r="GR56">
        <v>999.9</v>
      </c>
      <c r="GS56">
        <v>35.299999999999997</v>
      </c>
      <c r="GT56">
        <v>34.299999999999997</v>
      </c>
      <c r="GU56">
        <v>18.901</v>
      </c>
      <c r="GV56">
        <v>61.664700000000003</v>
      </c>
      <c r="GW56">
        <v>31.931100000000001</v>
      </c>
      <c r="GX56">
        <v>1</v>
      </c>
      <c r="GY56">
        <v>-6.7629599999999998E-2</v>
      </c>
      <c r="GZ56">
        <v>3.8858900000000002E-2</v>
      </c>
      <c r="HA56">
        <v>20.2683</v>
      </c>
      <c r="HB56">
        <v>5.2279200000000001</v>
      </c>
      <c r="HC56">
        <v>11.9039</v>
      </c>
      <c r="HD56">
        <v>4.9638999999999998</v>
      </c>
      <c r="HE56">
        <v>3.2919999999999998</v>
      </c>
      <c r="HF56">
        <v>9999</v>
      </c>
      <c r="HG56">
        <v>9999</v>
      </c>
      <c r="HH56">
        <v>9999</v>
      </c>
      <c r="HI56">
        <v>999.9</v>
      </c>
      <c r="HJ56">
        <v>4.9702299999999999</v>
      </c>
      <c r="HK56">
        <v>1.8751500000000001</v>
      </c>
      <c r="HL56">
        <v>1.8739300000000001</v>
      </c>
      <c r="HM56">
        <v>1.8731599999999999</v>
      </c>
      <c r="HN56">
        <v>1.87456</v>
      </c>
      <c r="HO56">
        <v>1.86961</v>
      </c>
      <c r="HP56">
        <v>1.87378</v>
      </c>
      <c r="HQ56">
        <v>1.8788100000000001</v>
      </c>
      <c r="HR56">
        <v>0</v>
      </c>
      <c r="HS56">
        <v>0</v>
      </c>
      <c r="HT56">
        <v>0</v>
      </c>
      <c r="HU56">
        <v>0</v>
      </c>
      <c r="HV56" t="s">
        <v>416</v>
      </c>
      <c r="HW56" t="s">
        <v>417</v>
      </c>
      <c r="HX56" t="s">
        <v>418</v>
      </c>
      <c r="HY56" t="s">
        <v>418</v>
      </c>
      <c r="HZ56" t="s">
        <v>418</v>
      </c>
      <c r="IA56" t="s">
        <v>418</v>
      </c>
      <c r="IB56">
        <v>0</v>
      </c>
      <c r="IC56">
        <v>100</v>
      </c>
      <c r="ID56">
        <v>100</v>
      </c>
      <c r="IE56">
        <v>0.64100000000000001</v>
      </c>
      <c r="IF56">
        <v>0.1132</v>
      </c>
      <c r="IG56">
        <v>0.55594999999993888</v>
      </c>
      <c r="IH56">
        <v>0</v>
      </c>
      <c r="II56">
        <v>0</v>
      </c>
      <c r="IJ56">
        <v>0</v>
      </c>
      <c r="IK56">
        <v>0.1131449999999994</v>
      </c>
      <c r="IL56">
        <v>0</v>
      </c>
      <c r="IM56">
        <v>0</v>
      </c>
      <c r="IN56">
        <v>0</v>
      </c>
      <c r="IO56">
        <v>-1</v>
      </c>
      <c r="IP56">
        <v>-1</v>
      </c>
      <c r="IQ56">
        <v>-1</v>
      </c>
      <c r="IR56">
        <v>-1</v>
      </c>
      <c r="IS56">
        <v>1.6</v>
      </c>
      <c r="IT56">
        <v>6.7</v>
      </c>
      <c r="IU56">
        <v>1.5283199999999999</v>
      </c>
      <c r="IV56">
        <v>2.4621599999999999</v>
      </c>
      <c r="IW56">
        <v>1.42578</v>
      </c>
      <c r="IX56">
        <v>2.2644000000000002</v>
      </c>
      <c r="IY56">
        <v>1.5478499999999999</v>
      </c>
      <c r="IZ56">
        <v>2.3999000000000001</v>
      </c>
      <c r="JA56">
        <v>36.128500000000003</v>
      </c>
      <c r="JB56">
        <v>13.326499999999999</v>
      </c>
      <c r="JC56">
        <v>18</v>
      </c>
      <c r="JD56">
        <v>636.42999999999995</v>
      </c>
      <c r="JE56">
        <v>409.91199999999998</v>
      </c>
      <c r="JF56">
        <v>24.590299999999999</v>
      </c>
      <c r="JG56">
        <v>26.407299999999999</v>
      </c>
      <c r="JH56">
        <v>29.998200000000001</v>
      </c>
      <c r="JI56">
        <v>26.421900000000001</v>
      </c>
      <c r="JJ56">
        <v>26.3565</v>
      </c>
      <c r="JK56">
        <v>30.5899</v>
      </c>
      <c r="JL56">
        <v>25.875699999999998</v>
      </c>
      <c r="JM56">
        <v>36.8142</v>
      </c>
      <c r="JN56">
        <v>24.600300000000001</v>
      </c>
      <c r="JO56">
        <v>633.67899999999997</v>
      </c>
      <c r="JP56">
        <v>14.346</v>
      </c>
      <c r="JQ56">
        <v>95.597499999999997</v>
      </c>
      <c r="JR56">
        <v>101.389</v>
      </c>
    </row>
    <row r="57" spans="1:278" x14ac:dyDescent="0.2">
      <c r="A57">
        <v>41</v>
      </c>
      <c r="B57">
        <v>1686777965</v>
      </c>
      <c r="C57">
        <v>6565</v>
      </c>
      <c r="D57" t="s">
        <v>620</v>
      </c>
      <c r="E57" t="s">
        <v>621</v>
      </c>
      <c r="F57">
        <v>15</v>
      </c>
      <c r="I57" t="s">
        <v>489</v>
      </c>
      <c r="J57" t="s">
        <v>490</v>
      </c>
      <c r="M57" t="s">
        <v>491</v>
      </c>
      <c r="N57" t="s">
        <v>492</v>
      </c>
      <c r="O57">
        <v>1686777957.25</v>
      </c>
      <c r="P57">
        <f t="shared" si="0"/>
        <v>4.2391580852901905E-3</v>
      </c>
      <c r="Q57">
        <f t="shared" si="1"/>
        <v>4.2391580852901907</v>
      </c>
      <c r="R57">
        <f t="shared" si="2"/>
        <v>34.340345190605639</v>
      </c>
      <c r="S57">
        <f t="shared" si="3"/>
        <v>798.59996666666655</v>
      </c>
      <c r="T57">
        <f t="shared" si="4"/>
        <v>618.7114959845959</v>
      </c>
      <c r="U57">
        <f t="shared" si="5"/>
        <v>62.846161036852955</v>
      </c>
      <c r="V57">
        <f t="shared" si="6"/>
        <v>81.11848969169354</v>
      </c>
      <c r="W57">
        <f t="shared" si="7"/>
        <v>0.35083413928386281</v>
      </c>
      <c r="X57">
        <f t="shared" si="8"/>
        <v>2.9550741119992638</v>
      </c>
      <c r="Y57">
        <f t="shared" si="9"/>
        <v>0.32922807660810577</v>
      </c>
      <c r="Z57">
        <f t="shared" si="10"/>
        <v>0.20759778946446952</v>
      </c>
      <c r="AA57">
        <f t="shared" si="11"/>
        <v>241.72730245566714</v>
      </c>
      <c r="AB57">
        <f t="shared" si="12"/>
        <v>26.014953155558757</v>
      </c>
      <c r="AC57">
        <f t="shared" si="13"/>
        <v>24.969259999999998</v>
      </c>
      <c r="AD57">
        <f t="shared" si="14"/>
        <v>3.1738548881900397</v>
      </c>
      <c r="AE57">
        <f t="shared" si="15"/>
        <v>57.296192927857028</v>
      </c>
      <c r="AF57">
        <f t="shared" si="16"/>
        <v>1.8986152702397563</v>
      </c>
      <c r="AG57">
        <f t="shared" si="17"/>
        <v>3.3136848597084749</v>
      </c>
      <c r="AH57">
        <f t="shared" si="18"/>
        <v>1.2752396179502834</v>
      </c>
      <c r="AI57">
        <f t="shared" si="19"/>
        <v>-186.9468715612974</v>
      </c>
      <c r="AJ57">
        <f t="shared" si="20"/>
        <v>115.49624519820507</v>
      </c>
      <c r="AK57">
        <f t="shared" si="21"/>
        <v>8.2948726070755825</v>
      </c>
      <c r="AL57">
        <f t="shared" si="22"/>
        <v>178.57154869965041</v>
      </c>
      <c r="AM57">
        <v>0</v>
      </c>
      <c r="AN57">
        <v>0</v>
      </c>
      <c r="AO57">
        <f t="shared" si="23"/>
        <v>1</v>
      </c>
      <c r="AP57">
        <f t="shared" si="24"/>
        <v>0</v>
      </c>
      <c r="AQ57">
        <f t="shared" si="25"/>
        <v>53885.232409932105</v>
      </c>
      <c r="AR57" t="s">
        <v>528</v>
      </c>
      <c r="AS57">
        <v>12490</v>
      </c>
      <c r="AT57">
        <v>621.43999999999994</v>
      </c>
      <c r="AU57">
        <v>2858.75</v>
      </c>
      <c r="AV57">
        <f t="shared" si="26"/>
        <v>0.7826182772190643</v>
      </c>
      <c r="AW57">
        <v>-1.226258601200839</v>
      </c>
      <c r="AX57" t="s">
        <v>622</v>
      </c>
      <c r="AY57">
        <v>12488.2</v>
      </c>
      <c r="AZ57">
        <v>756.80104000000006</v>
      </c>
      <c r="BA57">
        <v>1111.1400000000001</v>
      </c>
      <c r="BB57">
        <f t="shared" si="27"/>
        <v>0.31889677268391026</v>
      </c>
      <c r="BC57">
        <v>0.5</v>
      </c>
      <c r="BD57">
        <f t="shared" si="28"/>
        <v>1261.1606702879101</v>
      </c>
      <c r="BE57">
        <f t="shared" si="29"/>
        <v>34.340345190605639</v>
      </c>
      <c r="BF57">
        <f t="shared" si="30"/>
        <v>201.09003379534579</v>
      </c>
      <c r="BG57">
        <f t="shared" si="31"/>
        <v>2.8201485052405724E-2</v>
      </c>
      <c r="BH57">
        <f t="shared" si="32"/>
        <v>1.5728081069892181</v>
      </c>
      <c r="BI57">
        <f t="shared" si="33"/>
        <v>463.10464438885856</v>
      </c>
      <c r="BJ57" t="s">
        <v>623</v>
      </c>
      <c r="BK57">
        <v>517.39</v>
      </c>
      <c r="BL57">
        <f t="shared" si="34"/>
        <v>517.39</v>
      </c>
      <c r="BM57">
        <f t="shared" si="35"/>
        <v>0.53436110661122815</v>
      </c>
      <c r="BN57">
        <f t="shared" si="36"/>
        <v>0.59678140631578946</v>
      </c>
      <c r="BO57">
        <f t="shared" si="37"/>
        <v>0.74640807052311464</v>
      </c>
      <c r="BP57">
        <f t="shared" si="38"/>
        <v>0.72358374515009172</v>
      </c>
      <c r="BQ57">
        <f t="shared" si="39"/>
        <v>0.78112107843794554</v>
      </c>
      <c r="BR57">
        <f t="shared" si="40"/>
        <v>0.4079919496592212</v>
      </c>
      <c r="BS57">
        <f t="shared" si="41"/>
        <v>0.59200805034077875</v>
      </c>
      <c r="BT57">
        <v>1143</v>
      </c>
      <c r="BU57">
        <v>300</v>
      </c>
      <c r="BV57">
        <v>300</v>
      </c>
      <c r="BW57">
        <v>300</v>
      </c>
      <c r="BX57">
        <v>12488.2</v>
      </c>
      <c r="BY57">
        <v>1049.48</v>
      </c>
      <c r="BZ57">
        <v>-9.0463899999999996E-3</v>
      </c>
      <c r="CA57">
        <v>-1.39</v>
      </c>
      <c r="CB57" t="s">
        <v>412</v>
      </c>
      <c r="CC57" t="s">
        <v>412</v>
      </c>
      <c r="CD57" t="s">
        <v>412</v>
      </c>
      <c r="CE57" t="s">
        <v>412</v>
      </c>
      <c r="CF57" t="s">
        <v>412</v>
      </c>
      <c r="CG57" t="s">
        <v>412</v>
      </c>
      <c r="CH57" t="s">
        <v>412</v>
      </c>
      <c r="CI57" t="s">
        <v>412</v>
      </c>
      <c r="CJ57" t="s">
        <v>412</v>
      </c>
      <c r="CK57" t="s">
        <v>412</v>
      </c>
      <c r="CL57">
        <f t="shared" si="42"/>
        <v>1499.940333333333</v>
      </c>
      <c r="CM57">
        <f t="shared" si="43"/>
        <v>1261.1606702879101</v>
      </c>
      <c r="CN57">
        <f t="shared" si="44"/>
        <v>0.8408072256349155</v>
      </c>
      <c r="CO57">
        <f t="shared" si="45"/>
        <v>0.16115794547538703</v>
      </c>
      <c r="CP57">
        <v>6</v>
      </c>
      <c r="CQ57">
        <v>0.5</v>
      </c>
      <c r="CR57" t="s">
        <v>413</v>
      </c>
      <c r="CS57">
        <v>2</v>
      </c>
      <c r="CT57">
        <v>1686777957.25</v>
      </c>
      <c r="CU57">
        <v>798.59996666666655</v>
      </c>
      <c r="CV57">
        <v>836.31293333333338</v>
      </c>
      <c r="CW57">
        <v>18.691596666666669</v>
      </c>
      <c r="CX57">
        <v>14.53308333333333</v>
      </c>
      <c r="CY57">
        <v>798.29196666666655</v>
      </c>
      <c r="CZ57">
        <v>18.578440000000001</v>
      </c>
      <c r="DA57">
        <v>600.20316666666645</v>
      </c>
      <c r="DB57">
        <v>101.4760666666667</v>
      </c>
      <c r="DC57">
        <v>9.9807460000000014E-2</v>
      </c>
      <c r="DD57">
        <v>25.694220000000001</v>
      </c>
      <c r="DE57">
        <v>24.969259999999998</v>
      </c>
      <c r="DF57">
        <v>999.9000000000002</v>
      </c>
      <c r="DG57">
        <v>0</v>
      </c>
      <c r="DH57">
        <v>0</v>
      </c>
      <c r="DI57">
        <v>9998.6433333333334</v>
      </c>
      <c r="DJ57">
        <v>0</v>
      </c>
      <c r="DK57">
        <v>1648.942666666667</v>
      </c>
      <c r="DL57">
        <v>-37.38037666666667</v>
      </c>
      <c r="DM57">
        <v>814.15030000000002</v>
      </c>
      <c r="DN57">
        <v>848.64633333333325</v>
      </c>
      <c r="DO57">
        <v>4.1585039999999998</v>
      </c>
      <c r="DP57">
        <v>836.31293333333338</v>
      </c>
      <c r="DQ57">
        <v>14.53308333333333</v>
      </c>
      <c r="DR57">
        <v>1.896749</v>
      </c>
      <c r="DS57">
        <v>1.4747606666666671</v>
      </c>
      <c r="DT57">
        <v>16.607736666666671</v>
      </c>
      <c r="DU57">
        <v>12.708766666666669</v>
      </c>
      <c r="DV57">
        <v>1499.940333333333</v>
      </c>
      <c r="DW57">
        <v>0.97300283333333348</v>
      </c>
      <c r="DX57">
        <v>2.6996929999999999E-2</v>
      </c>
      <c r="DY57">
        <v>0</v>
      </c>
      <c r="DZ57">
        <v>756.81156666666675</v>
      </c>
      <c r="EA57">
        <v>4.9993100000000004</v>
      </c>
      <c r="EB57">
        <v>16390.916666666661</v>
      </c>
      <c r="EC57">
        <v>13258.71333333334</v>
      </c>
      <c r="ED57">
        <v>38.612333333333332</v>
      </c>
      <c r="EE57">
        <v>39.558200000000006</v>
      </c>
      <c r="EF57">
        <v>38.953933333333332</v>
      </c>
      <c r="EG57">
        <v>38.466399999999993</v>
      </c>
      <c r="EH57">
        <v>39.666333333333327</v>
      </c>
      <c r="EI57">
        <v>1454.5809999999999</v>
      </c>
      <c r="EJ57">
        <v>40.359666666666648</v>
      </c>
      <c r="EK57">
        <v>0</v>
      </c>
      <c r="EL57">
        <v>113.7999999523163</v>
      </c>
      <c r="EM57">
        <v>0</v>
      </c>
      <c r="EN57">
        <v>756.80104000000006</v>
      </c>
      <c r="EO57">
        <v>-2.9019230632922142</v>
      </c>
      <c r="EP57">
        <v>-27.69999907878222</v>
      </c>
      <c r="EQ57">
        <v>16390.844000000001</v>
      </c>
      <c r="ER57">
        <v>15</v>
      </c>
      <c r="ES57">
        <v>1686778002</v>
      </c>
      <c r="ET57" t="s">
        <v>624</v>
      </c>
      <c r="EU57">
        <v>1686778002</v>
      </c>
      <c r="EV57">
        <v>1686777449.5999999</v>
      </c>
      <c r="EW57">
        <v>41</v>
      </c>
      <c r="EX57">
        <v>-0.33300000000000002</v>
      </c>
      <c r="EY57">
        <v>-2E-3</v>
      </c>
      <c r="EZ57">
        <v>0.308</v>
      </c>
      <c r="FA57">
        <v>0.113</v>
      </c>
      <c r="FB57">
        <v>838</v>
      </c>
      <c r="FC57">
        <v>15</v>
      </c>
      <c r="FD57">
        <v>7.0000000000000007E-2</v>
      </c>
      <c r="FE57">
        <v>0.02</v>
      </c>
      <c r="FF57">
        <v>-37.487704999999998</v>
      </c>
      <c r="FG57">
        <v>1.5912202626643119</v>
      </c>
      <c r="FH57">
        <v>0.18361795384711249</v>
      </c>
      <c r="FI57">
        <v>1</v>
      </c>
      <c r="FJ57">
        <v>798.90893333333361</v>
      </c>
      <c r="FK57">
        <v>2.8605116796459651</v>
      </c>
      <c r="FL57">
        <v>0.2101940267678617</v>
      </c>
      <c r="FM57">
        <v>1</v>
      </c>
      <c r="FN57">
        <v>4.1385434999999999</v>
      </c>
      <c r="FO57">
        <v>0.4778006003752327</v>
      </c>
      <c r="FP57">
        <v>4.9000583953153029E-2</v>
      </c>
      <c r="FQ57">
        <v>1</v>
      </c>
      <c r="FR57">
        <v>18.69656333333333</v>
      </c>
      <c r="FS57">
        <v>-0.53823270300329407</v>
      </c>
      <c r="FT57">
        <v>3.9156757469886949E-2</v>
      </c>
      <c r="FU57">
        <v>1</v>
      </c>
      <c r="FV57">
        <v>4</v>
      </c>
      <c r="FW57">
        <v>4</v>
      </c>
      <c r="FX57" t="s">
        <v>415</v>
      </c>
      <c r="FY57">
        <v>3.1792600000000002</v>
      </c>
      <c r="FZ57">
        <v>2.7968299999999999</v>
      </c>
      <c r="GA57">
        <v>0.166547</v>
      </c>
      <c r="GB57">
        <v>0.172458</v>
      </c>
      <c r="GC57">
        <v>0.101385</v>
      </c>
      <c r="GD57">
        <v>8.4944900000000004E-2</v>
      </c>
      <c r="GE57">
        <v>26180.6</v>
      </c>
      <c r="GF57">
        <v>20644</v>
      </c>
      <c r="GG57">
        <v>29351.7</v>
      </c>
      <c r="GH57">
        <v>24432.2</v>
      </c>
      <c r="GI57">
        <v>33545.599999999999</v>
      </c>
      <c r="GJ57">
        <v>32636.1</v>
      </c>
      <c r="GK57">
        <v>40483.5</v>
      </c>
      <c r="GL57">
        <v>39861.599999999999</v>
      </c>
      <c r="GM57">
        <v>2.1920799999999998</v>
      </c>
      <c r="GN57">
        <v>1.8623499999999999</v>
      </c>
      <c r="GO57">
        <v>6.9886400000000001E-2</v>
      </c>
      <c r="GP57">
        <v>0</v>
      </c>
      <c r="GQ57">
        <v>23.861499999999999</v>
      </c>
      <c r="GR57">
        <v>999.9</v>
      </c>
      <c r="GS57">
        <v>35.9</v>
      </c>
      <c r="GT57">
        <v>34.200000000000003</v>
      </c>
      <c r="GU57">
        <v>19.115500000000001</v>
      </c>
      <c r="GV57">
        <v>61.984699999999997</v>
      </c>
      <c r="GW57">
        <v>32.0032</v>
      </c>
      <c r="GX57">
        <v>1</v>
      </c>
      <c r="GY57">
        <v>-8.3793199999999998E-2</v>
      </c>
      <c r="GZ57">
        <v>0.154474</v>
      </c>
      <c r="HA57">
        <v>20.267700000000001</v>
      </c>
      <c r="HB57">
        <v>5.2274700000000003</v>
      </c>
      <c r="HC57">
        <v>11.905900000000001</v>
      </c>
      <c r="HD57">
        <v>4.9640000000000004</v>
      </c>
      <c r="HE57">
        <v>3.2919999999999998</v>
      </c>
      <c r="HF57">
        <v>9999</v>
      </c>
      <c r="HG57">
        <v>9999</v>
      </c>
      <c r="HH57">
        <v>9999</v>
      </c>
      <c r="HI57">
        <v>999.9</v>
      </c>
      <c r="HJ57">
        <v>4.9702200000000003</v>
      </c>
      <c r="HK57">
        <v>1.8751500000000001</v>
      </c>
      <c r="HL57">
        <v>1.8739300000000001</v>
      </c>
      <c r="HM57">
        <v>1.8731100000000001</v>
      </c>
      <c r="HN57">
        <v>1.8745499999999999</v>
      </c>
      <c r="HO57">
        <v>1.86955</v>
      </c>
      <c r="HP57">
        <v>1.8737699999999999</v>
      </c>
      <c r="HQ57">
        <v>1.8788100000000001</v>
      </c>
      <c r="HR57">
        <v>0</v>
      </c>
      <c r="HS57">
        <v>0</v>
      </c>
      <c r="HT57">
        <v>0</v>
      </c>
      <c r="HU57">
        <v>0</v>
      </c>
      <c r="HV57" t="s">
        <v>416</v>
      </c>
      <c r="HW57" t="s">
        <v>417</v>
      </c>
      <c r="HX57" t="s">
        <v>418</v>
      </c>
      <c r="HY57" t="s">
        <v>418</v>
      </c>
      <c r="HZ57" t="s">
        <v>418</v>
      </c>
      <c r="IA57" t="s">
        <v>418</v>
      </c>
      <c r="IB57">
        <v>0</v>
      </c>
      <c r="IC57">
        <v>100</v>
      </c>
      <c r="ID57">
        <v>100</v>
      </c>
      <c r="IE57">
        <v>0.308</v>
      </c>
      <c r="IF57">
        <v>0.1132</v>
      </c>
      <c r="IG57">
        <v>0.64059999999994943</v>
      </c>
      <c r="IH57">
        <v>0</v>
      </c>
      <c r="II57">
        <v>0</v>
      </c>
      <c r="IJ57">
        <v>0</v>
      </c>
      <c r="IK57">
        <v>0.1131449999999994</v>
      </c>
      <c r="IL57">
        <v>0</v>
      </c>
      <c r="IM57">
        <v>0</v>
      </c>
      <c r="IN57">
        <v>0</v>
      </c>
      <c r="IO57">
        <v>-1</v>
      </c>
      <c r="IP57">
        <v>-1</v>
      </c>
      <c r="IQ57">
        <v>-1</v>
      </c>
      <c r="IR57">
        <v>-1</v>
      </c>
      <c r="IS57">
        <v>1.6</v>
      </c>
      <c r="IT57">
        <v>8.6</v>
      </c>
      <c r="IU57">
        <v>1.9189499999999999</v>
      </c>
      <c r="IV57">
        <v>2.4475099999999999</v>
      </c>
      <c r="IW57">
        <v>1.42578</v>
      </c>
      <c r="IX57">
        <v>2.2644000000000002</v>
      </c>
      <c r="IY57">
        <v>1.5478499999999999</v>
      </c>
      <c r="IZ57">
        <v>2.3779300000000001</v>
      </c>
      <c r="JA57">
        <v>36.034700000000001</v>
      </c>
      <c r="JB57">
        <v>13.2652</v>
      </c>
      <c r="JC57">
        <v>18</v>
      </c>
      <c r="JD57">
        <v>635.70899999999995</v>
      </c>
      <c r="JE57">
        <v>410.79899999999998</v>
      </c>
      <c r="JF57">
        <v>23.5365</v>
      </c>
      <c r="JG57">
        <v>26.228300000000001</v>
      </c>
      <c r="JH57">
        <v>29.998699999999999</v>
      </c>
      <c r="JI57">
        <v>26.242899999999999</v>
      </c>
      <c r="JJ57">
        <v>26.192699999999999</v>
      </c>
      <c r="JK57">
        <v>38.425600000000003</v>
      </c>
      <c r="JL57">
        <v>27.334599999999998</v>
      </c>
      <c r="JM57">
        <v>35.857999999999997</v>
      </c>
      <c r="JN57">
        <v>23.417899999999999</v>
      </c>
      <c r="JO57">
        <v>836.923</v>
      </c>
      <c r="JP57">
        <v>14.314500000000001</v>
      </c>
      <c r="JQ57">
        <v>95.6297</v>
      </c>
      <c r="JR57">
        <v>101.416</v>
      </c>
    </row>
    <row r="58" spans="1:278" x14ac:dyDescent="0.2">
      <c r="A58">
        <v>42</v>
      </c>
      <c r="B58">
        <v>1686778089.5</v>
      </c>
      <c r="C58">
        <v>6689.5</v>
      </c>
      <c r="D58" t="s">
        <v>625</v>
      </c>
      <c r="E58" t="s">
        <v>626</v>
      </c>
      <c r="F58">
        <v>15</v>
      </c>
      <c r="I58" t="s">
        <v>489</v>
      </c>
      <c r="J58" t="s">
        <v>490</v>
      </c>
      <c r="M58" t="s">
        <v>491</v>
      </c>
      <c r="N58" t="s">
        <v>492</v>
      </c>
      <c r="O58">
        <v>1686778081.75</v>
      </c>
      <c r="P58">
        <f t="shared" si="0"/>
        <v>4.068668964181836E-3</v>
      </c>
      <c r="Q58">
        <f t="shared" si="1"/>
        <v>4.0686689641818363</v>
      </c>
      <c r="R58">
        <f t="shared" si="2"/>
        <v>34.843929422757199</v>
      </c>
      <c r="S58">
        <f t="shared" si="3"/>
        <v>997.85523333333333</v>
      </c>
      <c r="T58">
        <f t="shared" si="4"/>
        <v>803.1126355941517</v>
      </c>
      <c r="U58">
        <f t="shared" si="5"/>
        <v>81.574429887953826</v>
      </c>
      <c r="V58">
        <f t="shared" si="6"/>
        <v>101.35498828213251</v>
      </c>
      <c r="W58">
        <f t="shared" si="7"/>
        <v>0.3332830229900568</v>
      </c>
      <c r="X58">
        <f t="shared" si="8"/>
        <v>2.9549304823713021</v>
      </c>
      <c r="Y58">
        <f t="shared" si="9"/>
        <v>0.31371908531806336</v>
      </c>
      <c r="Z58">
        <f t="shared" si="10"/>
        <v>0.19773640131486531</v>
      </c>
      <c r="AA58">
        <f t="shared" si="11"/>
        <v>241.73102277484051</v>
      </c>
      <c r="AB58">
        <f t="shared" si="12"/>
        <v>25.963375404493714</v>
      </c>
      <c r="AC58">
        <f t="shared" si="13"/>
        <v>24.98432</v>
      </c>
      <c r="AD58">
        <f t="shared" si="14"/>
        <v>3.1767063542562646</v>
      </c>
      <c r="AE58">
        <f t="shared" si="15"/>
        <v>57.429526821589086</v>
      </c>
      <c r="AF58">
        <f t="shared" si="16"/>
        <v>1.8922633802230377</v>
      </c>
      <c r="AG58">
        <f t="shared" si="17"/>
        <v>3.294931170339527</v>
      </c>
      <c r="AH58">
        <f t="shared" si="18"/>
        <v>1.2844429740332268</v>
      </c>
      <c r="AI58">
        <f t="shared" si="19"/>
        <v>-179.42830132041897</v>
      </c>
      <c r="AJ58">
        <f t="shared" si="20"/>
        <v>97.852247760598956</v>
      </c>
      <c r="AK58">
        <f t="shared" si="21"/>
        <v>7.0251819758183087</v>
      </c>
      <c r="AL58">
        <f t="shared" si="22"/>
        <v>167.18015119083879</v>
      </c>
      <c r="AM58">
        <v>0</v>
      </c>
      <c r="AN58">
        <v>0</v>
      </c>
      <c r="AO58">
        <f t="shared" si="23"/>
        <v>1</v>
      </c>
      <c r="AP58">
        <f t="shared" si="24"/>
        <v>0</v>
      </c>
      <c r="AQ58">
        <f t="shared" si="25"/>
        <v>53898.206836425394</v>
      </c>
      <c r="AR58" t="s">
        <v>528</v>
      </c>
      <c r="AS58">
        <v>12490</v>
      </c>
      <c r="AT58">
        <v>621.43999999999994</v>
      </c>
      <c r="AU58">
        <v>2858.75</v>
      </c>
      <c r="AV58">
        <f t="shared" si="26"/>
        <v>0.7826182772190643</v>
      </c>
      <c r="AW58">
        <v>-1.226258601200839</v>
      </c>
      <c r="AX58" t="s">
        <v>627</v>
      </c>
      <c r="AY58">
        <v>12492.9</v>
      </c>
      <c r="AZ58">
        <v>758.40411538461547</v>
      </c>
      <c r="BA58">
        <v>1083.05</v>
      </c>
      <c r="BB58">
        <f t="shared" si="27"/>
        <v>0.29975152081195189</v>
      </c>
      <c r="BC58">
        <v>0.5</v>
      </c>
      <c r="BD58">
        <f t="shared" si="28"/>
        <v>1261.1815305569125</v>
      </c>
      <c r="BE58">
        <f t="shared" si="29"/>
        <v>34.843929422757199</v>
      </c>
      <c r="BF58">
        <f t="shared" si="30"/>
        <v>189.02054090218985</v>
      </c>
      <c r="BG58">
        <f t="shared" si="31"/>
        <v>2.8600314189528422E-2</v>
      </c>
      <c r="BH58">
        <f t="shared" si="32"/>
        <v>1.6395364941600112</v>
      </c>
      <c r="BI58">
        <f t="shared" si="33"/>
        <v>458.15215762972554</v>
      </c>
      <c r="BJ58" t="s">
        <v>628</v>
      </c>
      <c r="BK58">
        <v>516.95000000000005</v>
      </c>
      <c r="BL58">
        <f t="shared" si="34"/>
        <v>516.95000000000005</v>
      </c>
      <c r="BM58">
        <f t="shared" si="35"/>
        <v>0.52269054983611096</v>
      </c>
      <c r="BN58">
        <f t="shared" si="36"/>
        <v>0.57347798024268604</v>
      </c>
      <c r="BO58">
        <f t="shared" si="37"/>
        <v>0.75826287471176013</v>
      </c>
      <c r="BP58">
        <f t="shared" si="38"/>
        <v>0.70329040665363507</v>
      </c>
      <c r="BQ58">
        <f t="shared" si="39"/>
        <v>0.79367633452673081</v>
      </c>
      <c r="BR58">
        <f t="shared" si="40"/>
        <v>0.39089904164893768</v>
      </c>
      <c r="BS58">
        <f t="shared" si="41"/>
        <v>0.60910095835106226</v>
      </c>
      <c r="BT58">
        <v>1145</v>
      </c>
      <c r="BU58">
        <v>300</v>
      </c>
      <c r="BV58">
        <v>300</v>
      </c>
      <c r="BW58">
        <v>300</v>
      </c>
      <c r="BX58">
        <v>12492.9</v>
      </c>
      <c r="BY58">
        <v>1035.04</v>
      </c>
      <c r="BZ58">
        <v>-9.0568300000000001E-3</v>
      </c>
      <c r="CA58">
        <v>1.59</v>
      </c>
      <c r="CB58" t="s">
        <v>412</v>
      </c>
      <c r="CC58" t="s">
        <v>412</v>
      </c>
      <c r="CD58" t="s">
        <v>412</v>
      </c>
      <c r="CE58" t="s">
        <v>412</v>
      </c>
      <c r="CF58" t="s">
        <v>412</v>
      </c>
      <c r="CG58" t="s">
        <v>412</v>
      </c>
      <c r="CH58" t="s">
        <v>412</v>
      </c>
      <c r="CI58" t="s">
        <v>412</v>
      </c>
      <c r="CJ58" t="s">
        <v>412</v>
      </c>
      <c r="CK58" t="s">
        <v>412</v>
      </c>
      <c r="CL58">
        <f t="shared" si="42"/>
        <v>1499.965333333334</v>
      </c>
      <c r="CM58">
        <f t="shared" si="43"/>
        <v>1261.1815305569125</v>
      </c>
      <c r="CN58">
        <f t="shared" si="44"/>
        <v>0.84080711902469218</v>
      </c>
      <c r="CO58">
        <f t="shared" si="45"/>
        <v>0.16115773971765596</v>
      </c>
      <c r="CP58">
        <v>6</v>
      </c>
      <c r="CQ58">
        <v>0.5</v>
      </c>
      <c r="CR58" t="s">
        <v>413</v>
      </c>
      <c r="CS58">
        <v>2</v>
      </c>
      <c r="CT58">
        <v>1686778081.75</v>
      </c>
      <c r="CU58">
        <v>997.85523333333333</v>
      </c>
      <c r="CV58">
        <v>1036.743666666667</v>
      </c>
      <c r="CW58">
        <v>18.629619999999999</v>
      </c>
      <c r="CX58">
        <v>14.63833333333333</v>
      </c>
      <c r="CY58">
        <v>997.81223333333332</v>
      </c>
      <c r="CZ58">
        <v>18.51648333333333</v>
      </c>
      <c r="DA58">
        <v>600.23820000000001</v>
      </c>
      <c r="DB58">
        <v>101.47263333333331</v>
      </c>
      <c r="DC58">
        <v>0.1002049866666667</v>
      </c>
      <c r="DD58">
        <v>25.598559999999999</v>
      </c>
      <c r="DE58">
        <v>24.98432</v>
      </c>
      <c r="DF58">
        <v>999.9000000000002</v>
      </c>
      <c r="DG58">
        <v>0</v>
      </c>
      <c r="DH58">
        <v>0</v>
      </c>
      <c r="DI58">
        <v>9998.1666666666661</v>
      </c>
      <c r="DJ58">
        <v>0</v>
      </c>
      <c r="DK58">
        <v>1569.3736666666659</v>
      </c>
      <c r="DL58">
        <v>-38.623899999999999</v>
      </c>
      <c r="DM58">
        <v>1017.068</v>
      </c>
      <c r="DN58">
        <v>1052.145666666667</v>
      </c>
      <c r="DO58">
        <v>3.9912930000000002</v>
      </c>
      <c r="DP58">
        <v>1036.743666666667</v>
      </c>
      <c r="DQ58">
        <v>14.63833333333333</v>
      </c>
      <c r="DR58">
        <v>1.8903970000000001</v>
      </c>
      <c r="DS58">
        <v>1.485390666666667</v>
      </c>
      <c r="DT58">
        <v>16.555013333333331</v>
      </c>
      <c r="DU58">
        <v>12.818606666666669</v>
      </c>
      <c r="DV58">
        <v>1499.965333333334</v>
      </c>
      <c r="DW58">
        <v>0.9730055000000003</v>
      </c>
      <c r="DX58">
        <v>2.6994233333333329E-2</v>
      </c>
      <c r="DY58">
        <v>0</v>
      </c>
      <c r="DZ58">
        <v>758.47460000000001</v>
      </c>
      <c r="EA58">
        <v>4.9993100000000004</v>
      </c>
      <c r="EB58">
        <v>16109.76</v>
      </c>
      <c r="EC58">
        <v>13258.94</v>
      </c>
      <c r="ED58">
        <v>37.424766666666663</v>
      </c>
      <c r="EE58">
        <v>38.714299999999987</v>
      </c>
      <c r="EF58">
        <v>37.891366666666663</v>
      </c>
      <c r="EG58">
        <v>37.737399999999987</v>
      </c>
      <c r="EH58">
        <v>38.639466666666657</v>
      </c>
      <c r="EI58">
        <v>1454.610333333334</v>
      </c>
      <c r="EJ58">
        <v>40.35499999999999</v>
      </c>
      <c r="EK58">
        <v>0</v>
      </c>
      <c r="EL58">
        <v>124</v>
      </c>
      <c r="EM58">
        <v>0</v>
      </c>
      <c r="EN58">
        <v>758.40411538461547</v>
      </c>
      <c r="EO58">
        <v>-8.7047179617100614</v>
      </c>
      <c r="EP58">
        <v>-2514.4923165231939</v>
      </c>
      <c r="EQ58">
        <v>16077.05</v>
      </c>
      <c r="ER58">
        <v>15</v>
      </c>
      <c r="ES58">
        <v>1686778122.5</v>
      </c>
      <c r="ET58" t="s">
        <v>629</v>
      </c>
      <c r="EU58">
        <v>1686778122.5</v>
      </c>
      <c r="EV58">
        <v>1686777449.5999999</v>
      </c>
      <c r="EW58">
        <v>42</v>
      </c>
      <c r="EX58">
        <v>-0.26200000000000001</v>
      </c>
      <c r="EY58">
        <v>-2E-3</v>
      </c>
      <c r="EZ58">
        <v>4.2999999999999997E-2</v>
      </c>
      <c r="FA58">
        <v>0.113</v>
      </c>
      <c r="FB58">
        <v>1040</v>
      </c>
      <c r="FC58">
        <v>15</v>
      </c>
      <c r="FD58">
        <v>7.0000000000000007E-2</v>
      </c>
      <c r="FE58">
        <v>0.02</v>
      </c>
      <c r="FF58">
        <v>-38.729778048780489</v>
      </c>
      <c r="FG58">
        <v>1.5285742160279101</v>
      </c>
      <c r="FH58">
        <v>0.18896516715043771</v>
      </c>
      <c r="FI58">
        <v>1</v>
      </c>
      <c r="FJ58">
        <v>998.05403225806435</v>
      </c>
      <c r="FK58">
        <v>4.9376612903203174</v>
      </c>
      <c r="FL58">
        <v>0.37019205859896681</v>
      </c>
      <c r="FM58">
        <v>1</v>
      </c>
      <c r="FN58">
        <v>3.9883502439024392</v>
      </c>
      <c r="FO58">
        <v>3.8338954703835373E-2</v>
      </c>
      <c r="FP58">
        <v>1.4086265493389981E-2</v>
      </c>
      <c r="FQ58">
        <v>1</v>
      </c>
      <c r="FR58">
        <v>18.631229032258069</v>
      </c>
      <c r="FS58">
        <v>-9.7156451612919997E-2</v>
      </c>
      <c r="FT58">
        <v>8.3710789973336086E-3</v>
      </c>
      <c r="FU58">
        <v>1</v>
      </c>
      <c r="FV58">
        <v>4</v>
      </c>
      <c r="FW58">
        <v>4</v>
      </c>
      <c r="FX58" t="s">
        <v>415</v>
      </c>
      <c r="FY58">
        <v>3.1793100000000001</v>
      </c>
      <c r="FZ58">
        <v>2.7966799999999998</v>
      </c>
      <c r="GA58">
        <v>0.19278899999999999</v>
      </c>
      <c r="GB58">
        <v>0.19834599999999999</v>
      </c>
      <c r="GC58">
        <v>0.101439</v>
      </c>
      <c r="GD58">
        <v>8.5942500000000005E-2</v>
      </c>
      <c r="GE58">
        <v>25353.9</v>
      </c>
      <c r="GF58">
        <v>19995.900000000001</v>
      </c>
      <c r="GG58">
        <v>29348.1</v>
      </c>
      <c r="GH58">
        <v>24428.9</v>
      </c>
      <c r="GI58">
        <v>33540.699999999997</v>
      </c>
      <c r="GJ58">
        <v>32596.400000000001</v>
      </c>
      <c r="GK58">
        <v>40478.800000000003</v>
      </c>
      <c r="GL58">
        <v>39856</v>
      </c>
      <c r="GM58">
        <v>2.1928999999999998</v>
      </c>
      <c r="GN58">
        <v>1.8628499999999999</v>
      </c>
      <c r="GO58">
        <v>7.0799100000000004E-2</v>
      </c>
      <c r="GP58">
        <v>0</v>
      </c>
      <c r="GQ58">
        <v>23.863099999999999</v>
      </c>
      <c r="GR58">
        <v>999.9</v>
      </c>
      <c r="GS58">
        <v>36.299999999999997</v>
      </c>
      <c r="GT58">
        <v>34.200000000000003</v>
      </c>
      <c r="GU58">
        <v>19.329899999999999</v>
      </c>
      <c r="GV58">
        <v>62.094700000000003</v>
      </c>
      <c r="GW58">
        <v>31.650600000000001</v>
      </c>
      <c r="GX58">
        <v>1</v>
      </c>
      <c r="GY58">
        <v>-8.0640199999999995E-2</v>
      </c>
      <c r="GZ58">
        <v>0.61898699999999995</v>
      </c>
      <c r="HA58">
        <v>20.266400000000001</v>
      </c>
      <c r="HB58">
        <v>5.2237299999999998</v>
      </c>
      <c r="HC58">
        <v>11.904500000000001</v>
      </c>
      <c r="HD58">
        <v>4.9635499999999997</v>
      </c>
      <c r="HE58">
        <v>3.2913999999999999</v>
      </c>
      <c r="HF58">
        <v>9999</v>
      </c>
      <c r="HG58">
        <v>9999</v>
      </c>
      <c r="HH58">
        <v>9999</v>
      </c>
      <c r="HI58">
        <v>999.9</v>
      </c>
      <c r="HJ58">
        <v>4.9702299999999999</v>
      </c>
      <c r="HK58">
        <v>1.8751500000000001</v>
      </c>
      <c r="HL58">
        <v>1.8739300000000001</v>
      </c>
      <c r="HM58">
        <v>1.8731500000000001</v>
      </c>
      <c r="HN58">
        <v>1.8745400000000001</v>
      </c>
      <c r="HO58">
        <v>1.8695600000000001</v>
      </c>
      <c r="HP58">
        <v>1.8737600000000001</v>
      </c>
      <c r="HQ58">
        <v>1.8788</v>
      </c>
      <c r="HR58">
        <v>0</v>
      </c>
      <c r="HS58">
        <v>0</v>
      </c>
      <c r="HT58">
        <v>0</v>
      </c>
      <c r="HU58">
        <v>0</v>
      </c>
      <c r="HV58" t="s">
        <v>416</v>
      </c>
      <c r="HW58" t="s">
        <v>417</v>
      </c>
      <c r="HX58" t="s">
        <v>418</v>
      </c>
      <c r="HY58" t="s">
        <v>418</v>
      </c>
      <c r="HZ58" t="s">
        <v>418</v>
      </c>
      <c r="IA58" t="s">
        <v>418</v>
      </c>
      <c r="IB58">
        <v>0</v>
      </c>
      <c r="IC58">
        <v>100</v>
      </c>
      <c r="ID58">
        <v>100</v>
      </c>
      <c r="IE58">
        <v>4.2999999999999997E-2</v>
      </c>
      <c r="IF58">
        <v>0.1132</v>
      </c>
      <c r="IG58">
        <v>0.30780000000015661</v>
      </c>
      <c r="IH58">
        <v>0</v>
      </c>
      <c r="II58">
        <v>0</v>
      </c>
      <c r="IJ58">
        <v>0</v>
      </c>
      <c r="IK58">
        <v>0.1131449999999994</v>
      </c>
      <c r="IL58">
        <v>0</v>
      </c>
      <c r="IM58">
        <v>0</v>
      </c>
      <c r="IN58">
        <v>0</v>
      </c>
      <c r="IO58">
        <v>-1</v>
      </c>
      <c r="IP58">
        <v>-1</v>
      </c>
      <c r="IQ58">
        <v>-1</v>
      </c>
      <c r="IR58">
        <v>-1</v>
      </c>
      <c r="IS58">
        <v>1.5</v>
      </c>
      <c r="IT58">
        <v>10.7</v>
      </c>
      <c r="IU58">
        <v>2.2912599999999999</v>
      </c>
      <c r="IV58">
        <v>2.4377399999999998</v>
      </c>
      <c r="IW58">
        <v>1.42578</v>
      </c>
      <c r="IX58">
        <v>2.2644000000000002</v>
      </c>
      <c r="IY58">
        <v>1.5478499999999999</v>
      </c>
      <c r="IZ58">
        <v>2.32178</v>
      </c>
      <c r="JA58">
        <v>35.964500000000001</v>
      </c>
      <c r="JB58">
        <v>13.1952</v>
      </c>
      <c r="JC58">
        <v>18</v>
      </c>
      <c r="JD58">
        <v>635.79100000000005</v>
      </c>
      <c r="JE58">
        <v>410.71199999999999</v>
      </c>
      <c r="JF58">
        <v>23.380600000000001</v>
      </c>
      <c r="JG58">
        <v>26.206700000000001</v>
      </c>
      <c r="JH58">
        <v>30.000299999999999</v>
      </c>
      <c r="JI58">
        <v>26.194700000000001</v>
      </c>
      <c r="JJ58">
        <v>26.143000000000001</v>
      </c>
      <c r="JK58">
        <v>45.874499999999998</v>
      </c>
      <c r="JL58">
        <v>28.111499999999999</v>
      </c>
      <c r="JM58">
        <v>37.411299999999997</v>
      </c>
      <c r="JN58">
        <v>23.335100000000001</v>
      </c>
      <c r="JO58">
        <v>1037.4100000000001</v>
      </c>
      <c r="JP58">
        <v>14.5909</v>
      </c>
      <c r="JQ58">
        <v>95.618399999999994</v>
      </c>
      <c r="JR58">
        <v>101.402</v>
      </c>
    </row>
    <row r="59" spans="1:278" x14ac:dyDescent="0.2">
      <c r="A59">
        <v>43</v>
      </c>
      <c r="B59">
        <v>1686778213</v>
      </c>
      <c r="C59">
        <v>6813</v>
      </c>
      <c r="D59" t="s">
        <v>630</v>
      </c>
      <c r="E59" t="s">
        <v>631</v>
      </c>
      <c r="F59">
        <v>15</v>
      </c>
      <c r="I59" t="s">
        <v>489</v>
      </c>
      <c r="J59" t="s">
        <v>490</v>
      </c>
      <c r="M59" t="s">
        <v>491</v>
      </c>
      <c r="N59" t="s">
        <v>492</v>
      </c>
      <c r="O59">
        <v>1686778205.25</v>
      </c>
      <c r="P59">
        <f t="shared" si="0"/>
        <v>3.9374944388486403E-3</v>
      </c>
      <c r="Q59">
        <f t="shared" si="1"/>
        <v>3.9374944388486406</v>
      </c>
      <c r="R59">
        <f t="shared" si="2"/>
        <v>34.795169156451323</v>
      </c>
      <c r="S59">
        <f t="shared" si="3"/>
        <v>1198.204333333334</v>
      </c>
      <c r="T59">
        <f t="shared" si="4"/>
        <v>993.49298363788239</v>
      </c>
      <c r="U59">
        <f t="shared" si="5"/>
        <v>100.90820249084354</v>
      </c>
      <c r="V59">
        <f t="shared" si="6"/>
        <v>121.70055298294506</v>
      </c>
      <c r="W59">
        <f t="shared" si="7"/>
        <v>0.32143759795939092</v>
      </c>
      <c r="X59">
        <f t="shared" si="8"/>
        <v>2.9543600592308579</v>
      </c>
      <c r="Y59">
        <f t="shared" si="9"/>
        <v>0.30319546552406951</v>
      </c>
      <c r="Z59">
        <f t="shared" si="10"/>
        <v>0.19104982314484309</v>
      </c>
      <c r="AA59">
        <f t="shared" si="11"/>
        <v>241.73375897506116</v>
      </c>
      <c r="AB59">
        <f t="shared" si="12"/>
        <v>25.959386498056542</v>
      </c>
      <c r="AC59">
        <f t="shared" si="13"/>
        <v>25.0532</v>
      </c>
      <c r="AD59">
        <f t="shared" si="14"/>
        <v>3.1897766740312785</v>
      </c>
      <c r="AE59">
        <f t="shared" si="15"/>
        <v>57.910247633660219</v>
      </c>
      <c r="AF59">
        <f t="shared" si="16"/>
        <v>1.9038080943015743</v>
      </c>
      <c r="AG59">
        <f t="shared" si="17"/>
        <v>3.2875150290239641</v>
      </c>
      <c r="AH59">
        <f t="shared" si="18"/>
        <v>1.2859685797297042</v>
      </c>
      <c r="AI59">
        <f t="shared" si="19"/>
        <v>-173.64350475322505</v>
      </c>
      <c r="AJ59">
        <f t="shared" si="20"/>
        <v>80.816368157025167</v>
      </c>
      <c r="AK59">
        <f t="shared" si="21"/>
        <v>5.8041325911168133</v>
      </c>
      <c r="AL59">
        <f t="shared" si="22"/>
        <v>154.7107549699781</v>
      </c>
      <c r="AM59">
        <v>0</v>
      </c>
      <c r="AN59">
        <v>0</v>
      </c>
      <c r="AO59">
        <f t="shared" si="23"/>
        <v>1</v>
      </c>
      <c r="AP59">
        <f t="shared" si="24"/>
        <v>0</v>
      </c>
      <c r="AQ59">
        <f t="shared" si="25"/>
        <v>53888.249005073456</v>
      </c>
      <c r="AR59" t="s">
        <v>528</v>
      </c>
      <c r="AS59">
        <v>12490</v>
      </c>
      <c r="AT59">
        <v>621.43999999999994</v>
      </c>
      <c r="AU59">
        <v>2858.75</v>
      </c>
      <c r="AV59">
        <f t="shared" si="26"/>
        <v>0.7826182772190643</v>
      </c>
      <c r="AW59">
        <v>-1.226258601200839</v>
      </c>
      <c r="AX59" t="s">
        <v>632</v>
      </c>
      <c r="AY59">
        <v>12496.9</v>
      </c>
      <c r="AZ59">
        <v>754.78115384615376</v>
      </c>
      <c r="BA59">
        <v>1071.9100000000001</v>
      </c>
      <c r="BB59">
        <f t="shared" si="27"/>
        <v>0.29585398601920521</v>
      </c>
      <c r="BC59">
        <v>0.5</v>
      </c>
      <c r="BD59">
        <f t="shared" si="28"/>
        <v>1261.1935505570261</v>
      </c>
      <c r="BE59">
        <f t="shared" si="29"/>
        <v>34.795169156451323</v>
      </c>
      <c r="BF59">
        <f t="shared" si="30"/>
        <v>186.5645695370051</v>
      </c>
      <c r="BG59">
        <f t="shared" si="31"/>
        <v>2.8561379608817956E-2</v>
      </c>
      <c r="BH59">
        <f t="shared" si="32"/>
        <v>1.666968308906531</v>
      </c>
      <c r="BI59">
        <f t="shared" si="33"/>
        <v>456.14679588263448</v>
      </c>
      <c r="BJ59" t="s">
        <v>633</v>
      </c>
      <c r="BK59">
        <v>521.57000000000005</v>
      </c>
      <c r="BL59">
        <f t="shared" si="34"/>
        <v>521.57000000000005</v>
      </c>
      <c r="BM59">
        <f t="shared" si="35"/>
        <v>0.51341996996016448</v>
      </c>
      <c r="BN59">
        <f t="shared" si="36"/>
        <v>0.57624167996846731</v>
      </c>
      <c r="BO59">
        <f t="shared" si="37"/>
        <v>0.76452819209474665</v>
      </c>
      <c r="BP59">
        <f t="shared" si="38"/>
        <v>0.7039954850574871</v>
      </c>
      <c r="BQ59">
        <f t="shared" si="39"/>
        <v>0.79865552829067044</v>
      </c>
      <c r="BR59">
        <f t="shared" si="40"/>
        <v>0.39819538615879957</v>
      </c>
      <c r="BS59">
        <f t="shared" si="41"/>
        <v>0.60180461384120043</v>
      </c>
      <c r="BT59">
        <v>1147</v>
      </c>
      <c r="BU59">
        <v>300</v>
      </c>
      <c r="BV59">
        <v>300</v>
      </c>
      <c r="BW59">
        <v>300</v>
      </c>
      <c r="BX59">
        <v>12496.9</v>
      </c>
      <c r="BY59">
        <v>1021.28</v>
      </c>
      <c r="BZ59">
        <v>-9.0569499999999994E-3</v>
      </c>
      <c r="CA59">
        <v>0.97</v>
      </c>
      <c r="CB59" t="s">
        <v>412</v>
      </c>
      <c r="CC59" t="s">
        <v>412</v>
      </c>
      <c r="CD59" t="s">
        <v>412</v>
      </c>
      <c r="CE59" t="s">
        <v>412</v>
      </c>
      <c r="CF59" t="s">
        <v>412</v>
      </c>
      <c r="CG59" t="s">
        <v>412</v>
      </c>
      <c r="CH59" t="s">
        <v>412</v>
      </c>
      <c r="CI59" t="s">
        <v>412</v>
      </c>
      <c r="CJ59" t="s">
        <v>412</v>
      </c>
      <c r="CK59" t="s">
        <v>412</v>
      </c>
      <c r="CL59">
        <f t="shared" si="42"/>
        <v>1499.979333333333</v>
      </c>
      <c r="CM59">
        <f t="shared" si="43"/>
        <v>1261.1935505570261</v>
      </c>
      <c r="CN59">
        <f t="shared" si="44"/>
        <v>0.84080728482727529</v>
      </c>
      <c r="CO59">
        <f t="shared" si="45"/>
        <v>0.16115805971664135</v>
      </c>
      <c r="CP59">
        <v>6</v>
      </c>
      <c r="CQ59">
        <v>0.5</v>
      </c>
      <c r="CR59" t="s">
        <v>413</v>
      </c>
      <c r="CS59">
        <v>2</v>
      </c>
      <c r="CT59">
        <v>1686778205.25</v>
      </c>
      <c r="CU59">
        <v>1198.204333333334</v>
      </c>
      <c r="CV59">
        <v>1237.704333333334</v>
      </c>
      <c r="CW59">
        <v>18.743966666666669</v>
      </c>
      <c r="CX59">
        <v>14.881556666666659</v>
      </c>
      <c r="CY59">
        <v>1198.322333333334</v>
      </c>
      <c r="CZ59">
        <v>18.630826666666671</v>
      </c>
      <c r="DA59">
        <v>600.19886666666673</v>
      </c>
      <c r="DB59">
        <v>101.4692</v>
      </c>
      <c r="DC59">
        <v>9.9914379999999997E-2</v>
      </c>
      <c r="DD59">
        <v>25.560600000000001</v>
      </c>
      <c r="DE59">
        <v>25.0532</v>
      </c>
      <c r="DF59">
        <v>999.9000000000002</v>
      </c>
      <c r="DG59">
        <v>0</v>
      </c>
      <c r="DH59">
        <v>0</v>
      </c>
      <c r="DI59">
        <v>9995.2686666666668</v>
      </c>
      <c r="DJ59">
        <v>0</v>
      </c>
      <c r="DK59">
        <v>1543.6373333333329</v>
      </c>
      <c r="DL59">
        <v>-39.339783333333337</v>
      </c>
      <c r="DM59">
        <v>1221.2556666666669</v>
      </c>
      <c r="DN59">
        <v>1256.4016666666671</v>
      </c>
      <c r="DO59">
        <v>3.8624123333333329</v>
      </c>
      <c r="DP59">
        <v>1237.704333333334</v>
      </c>
      <c r="DQ59">
        <v>14.881556666666659</v>
      </c>
      <c r="DR59">
        <v>1.901935666666666</v>
      </c>
      <c r="DS59">
        <v>1.510020666666666</v>
      </c>
      <c r="DT59">
        <v>16.650736666666671</v>
      </c>
      <c r="DU59">
        <v>13.07</v>
      </c>
      <c r="DV59">
        <v>1499.979333333333</v>
      </c>
      <c r="DW59">
        <v>0.97300083333333354</v>
      </c>
      <c r="DX59">
        <v>2.6998970000000001E-2</v>
      </c>
      <c r="DY59">
        <v>0</v>
      </c>
      <c r="DZ59">
        <v>754.85493333333329</v>
      </c>
      <c r="EA59">
        <v>4.9993100000000004</v>
      </c>
      <c r="EB59">
        <v>16090.99333333333</v>
      </c>
      <c r="EC59">
        <v>13259.05</v>
      </c>
      <c r="ED59">
        <v>36.718499999999992</v>
      </c>
      <c r="EE59">
        <v>38.375</v>
      </c>
      <c r="EF59">
        <v>37.193299999999986</v>
      </c>
      <c r="EG59">
        <v>37.436999999999991</v>
      </c>
      <c r="EH59">
        <v>38.039266666666663</v>
      </c>
      <c r="EI59">
        <v>1454.615666666667</v>
      </c>
      <c r="EJ59">
        <v>40.363666666666653</v>
      </c>
      <c r="EK59">
        <v>0</v>
      </c>
      <c r="EL59">
        <v>123.19999980926509</v>
      </c>
      <c r="EM59">
        <v>0</v>
      </c>
      <c r="EN59">
        <v>754.78115384615376</v>
      </c>
      <c r="EO59">
        <v>-7.2155897772907762</v>
      </c>
      <c r="EP59">
        <v>-210.30769553845221</v>
      </c>
      <c r="EQ59">
        <v>16083.58076923077</v>
      </c>
      <c r="ER59">
        <v>15</v>
      </c>
      <c r="ES59">
        <v>1686778251</v>
      </c>
      <c r="ET59" t="s">
        <v>634</v>
      </c>
      <c r="EU59">
        <v>1686778251</v>
      </c>
      <c r="EV59">
        <v>1686777449.5999999</v>
      </c>
      <c r="EW59">
        <v>43</v>
      </c>
      <c r="EX59">
        <v>-0.16300000000000001</v>
      </c>
      <c r="EY59">
        <v>-2E-3</v>
      </c>
      <c r="EZ59">
        <v>-0.11799999999999999</v>
      </c>
      <c r="FA59">
        <v>0.113</v>
      </c>
      <c r="FB59">
        <v>1241</v>
      </c>
      <c r="FC59">
        <v>15</v>
      </c>
      <c r="FD59">
        <v>0.09</v>
      </c>
      <c r="FE59">
        <v>0.02</v>
      </c>
      <c r="FF59">
        <v>-39.429519999999997</v>
      </c>
      <c r="FG59">
        <v>1.561154971857531</v>
      </c>
      <c r="FH59">
        <v>0.16581339391014199</v>
      </c>
      <c r="FI59">
        <v>1</v>
      </c>
      <c r="FJ59">
        <v>1198.3266666666671</v>
      </c>
      <c r="FK59">
        <v>4.5581312569507144</v>
      </c>
      <c r="FL59">
        <v>0.33247890492814902</v>
      </c>
      <c r="FM59">
        <v>1</v>
      </c>
      <c r="FN59">
        <v>3.8704062499999998</v>
      </c>
      <c r="FO59">
        <v>-0.1720978986867002</v>
      </c>
      <c r="FP59">
        <v>1.722734841574584E-2</v>
      </c>
      <c r="FQ59">
        <v>1</v>
      </c>
      <c r="FR59">
        <v>18.744563333333339</v>
      </c>
      <c r="FS59">
        <v>-6.6770189099012806E-2</v>
      </c>
      <c r="FT59">
        <v>4.9590646519498457E-3</v>
      </c>
      <c r="FU59">
        <v>1</v>
      </c>
      <c r="FV59">
        <v>4</v>
      </c>
      <c r="FW59">
        <v>4</v>
      </c>
      <c r="FX59" t="s">
        <v>415</v>
      </c>
      <c r="FY59">
        <v>3.1791499999999999</v>
      </c>
      <c r="FZ59">
        <v>2.7970700000000002</v>
      </c>
      <c r="GA59">
        <v>0.21651400000000001</v>
      </c>
      <c r="GB59">
        <v>0.221773</v>
      </c>
      <c r="GC59">
        <v>0.101867</v>
      </c>
      <c r="GD59">
        <v>8.6996199999999996E-2</v>
      </c>
      <c r="GE59">
        <v>24605</v>
      </c>
      <c r="GF59">
        <v>19408.900000000001</v>
      </c>
      <c r="GG59">
        <v>29343.4</v>
      </c>
      <c r="GH59">
        <v>24425.3</v>
      </c>
      <c r="GI59">
        <v>33520.800000000003</v>
      </c>
      <c r="GJ59">
        <v>32554.5</v>
      </c>
      <c r="GK59">
        <v>40473.300000000003</v>
      </c>
      <c r="GL59">
        <v>39850.400000000001</v>
      </c>
      <c r="GM59">
        <v>2.1915200000000001</v>
      </c>
      <c r="GN59">
        <v>1.8624499999999999</v>
      </c>
      <c r="GO59">
        <v>4.6160100000000003E-2</v>
      </c>
      <c r="GP59">
        <v>0</v>
      </c>
      <c r="GQ59">
        <v>24.2517</v>
      </c>
      <c r="GR59">
        <v>999.9</v>
      </c>
      <c r="GS59">
        <v>37.200000000000003</v>
      </c>
      <c r="GT59">
        <v>34.200000000000003</v>
      </c>
      <c r="GU59">
        <v>19.807400000000001</v>
      </c>
      <c r="GV59">
        <v>62.684699999999999</v>
      </c>
      <c r="GW59">
        <v>32.247599999999998</v>
      </c>
      <c r="GX59">
        <v>1</v>
      </c>
      <c r="GY59">
        <v>-7.1013699999999999E-2</v>
      </c>
      <c r="GZ59">
        <v>2.0693100000000002</v>
      </c>
      <c r="HA59">
        <v>20.254300000000001</v>
      </c>
      <c r="HB59">
        <v>5.2279200000000001</v>
      </c>
      <c r="HC59">
        <v>11.9053</v>
      </c>
      <c r="HD59">
        <v>4.9636500000000003</v>
      </c>
      <c r="HE59">
        <v>3.2919999999999998</v>
      </c>
      <c r="HF59">
        <v>9999</v>
      </c>
      <c r="HG59">
        <v>9999</v>
      </c>
      <c r="HH59">
        <v>9999</v>
      </c>
      <c r="HI59">
        <v>999.9</v>
      </c>
      <c r="HJ59">
        <v>4.9702200000000003</v>
      </c>
      <c r="HK59">
        <v>1.8751500000000001</v>
      </c>
      <c r="HL59">
        <v>1.8739300000000001</v>
      </c>
      <c r="HM59">
        <v>1.87313</v>
      </c>
      <c r="HN59">
        <v>1.8745400000000001</v>
      </c>
      <c r="HO59">
        <v>1.86957</v>
      </c>
      <c r="HP59">
        <v>1.8737699999999999</v>
      </c>
      <c r="HQ59">
        <v>1.8788100000000001</v>
      </c>
      <c r="HR59">
        <v>0</v>
      </c>
      <c r="HS59">
        <v>0</v>
      </c>
      <c r="HT59">
        <v>0</v>
      </c>
      <c r="HU59">
        <v>0</v>
      </c>
      <c r="HV59" t="s">
        <v>416</v>
      </c>
      <c r="HW59" t="s">
        <v>417</v>
      </c>
      <c r="HX59" t="s">
        <v>418</v>
      </c>
      <c r="HY59" t="s">
        <v>418</v>
      </c>
      <c r="HZ59" t="s">
        <v>418</v>
      </c>
      <c r="IA59" t="s">
        <v>418</v>
      </c>
      <c r="IB59">
        <v>0</v>
      </c>
      <c r="IC59">
        <v>100</v>
      </c>
      <c r="ID59">
        <v>100</v>
      </c>
      <c r="IE59">
        <v>-0.11799999999999999</v>
      </c>
      <c r="IF59">
        <v>0.1132</v>
      </c>
      <c r="IG59">
        <v>4.3499999999994543E-2</v>
      </c>
      <c r="IH59">
        <v>0</v>
      </c>
      <c r="II59">
        <v>0</v>
      </c>
      <c r="IJ59">
        <v>0</v>
      </c>
      <c r="IK59">
        <v>0.1131449999999994</v>
      </c>
      <c r="IL59">
        <v>0</v>
      </c>
      <c r="IM59">
        <v>0</v>
      </c>
      <c r="IN59">
        <v>0</v>
      </c>
      <c r="IO59">
        <v>-1</v>
      </c>
      <c r="IP59">
        <v>-1</v>
      </c>
      <c r="IQ59">
        <v>-1</v>
      </c>
      <c r="IR59">
        <v>-1</v>
      </c>
      <c r="IS59">
        <v>1.5</v>
      </c>
      <c r="IT59">
        <v>12.7</v>
      </c>
      <c r="IU59">
        <v>2.65259</v>
      </c>
      <c r="IV59">
        <v>2.4121100000000002</v>
      </c>
      <c r="IW59">
        <v>1.42578</v>
      </c>
      <c r="IX59">
        <v>2.2644000000000002</v>
      </c>
      <c r="IY59">
        <v>1.5478499999999999</v>
      </c>
      <c r="IZ59">
        <v>2.4487299999999999</v>
      </c>
      <c r="JA59">
        <v>36.034700000000001</v>
      </c>
      <c r="JB59">
        <v>13.151400000000001</v>
      </c>
      <c r="JC59">
        <v>18</v>
      </c>
      <c r="JD59">
        <v>635.03300000000002</v>
      </c>
      <c r="JE59">
        <v>410.68599999999998</v>
      </c>
      <c r="JF59">
        <v>21.886900000000001</v>
      </c>
      <c r="JG59">
        <v>26.284600000000001</v>
      </c>
      <c r="JH59">
        <v>30.000499999999999</v>
      </c>
      <c r="JI59">
        <v>26.218499999999999</v>
      </c>
      <c r="JJ59">
        <v>26.169799999999999</v>
      </c>
      <c r="JK59">
        <v>53.106699999999996</v>
      </c>
      <c r="JL59">
        <v>29.9682</v>
      </c>
      <c r="JM59">
        <v>38.0379</v>
      </c>
      <c r="JN59">
        <v>21.885899999999999</v>
      </c>
      <c r="JO59">
        <v>1238.42</v>
      </c>
      <c r="JP59">
        <v>14.7408</v>
      </c>
      <c r="JQ59">
        <v>95.604500000000002</v>
      </c>
      <c r="JR59">
        <v>101.387</v>
      </c>
    </row>
    <row r="60" spans="1:278" x14ac:dyDescent="0.2">
      <c r="A60">
        <v>44</v>
      </c>
      <c r="B60">
        <v>1686778351.5</v>
      </c>
      <c r="C60">
        <v>6951.5</v>
      </c>
      <c r="D60" t="s">
        <v>635</v>
      </c>
      <c r="E60" t="s">
        <v>636</v>
      </c>
      <c r="F60">
        <v>15</v>
      </c>
      <c r="I60" t="s">
        <v>489</v>
      </c>
      <c r="J60" t="s">
        <v>490</v>
      </c>
      <c r="M60" t="s">
        <v>491</v>
      </c>
      <c r="N60" t="s">
        <v>492</v>
      </c>
      <c r="O60">
        <v>1686778343.75</v>
      </c>
      <c r="P60">
        <f t="shared" si="0"/>
        <v>3.9803312944691723E-3</v>
      </c>
      <c r="Q60">
        <f t="shared" si="1"/>
        <v>3.9803312944691722</v>
      </c>
      <c r="R60">
        <f t="shared" si="2"/>
        <v>34.277771419888737</v>
      </c>
      <c r="S60">
        <f t="shared" si="3"/>
        <v>1497.9656666666669</v>
      </c>
      <c r="T60">
        <f t="shared" si="4"/>
        <v>1285.7264516134348</v>
      </c>
      <c r="U60">
        <f t="shared" si="5"/>
        <v>130.5903564291996</v>
      </c>
      <c r="V60">
        <f t="shared" si="6"/>
        <v>152.14734835953931</v>
      </c>
      <c r="W60">
        <f t="shared" si="7"/>
        <v>0.31534400820433561</v>
      </c>
      <c r="X60">
        <f t="shared" si="8"/>
        <v>2.956429954922597</v>
      </c>
      <c r="Y60">
        <f t="shared" si="9"/>
        <v>0.297778232544816</v>
      </c>
      <c r="Z60">
        <f t="shared" si="10"/>
        <v>0.1876080244462866</v>
      </c>
      <c r="AA60">
        <f t="shared" si="11"/>
        <v>241.73448295580337</v>
      </c>
      <c r="AB60">
        <f t="shared" si="12"/>
        <v>25.889338862539869</v>
      </c>
      <c r="AC60">
        <f t="shared" si="13"/>
        <v>25.064309999999999</v>
      </c>
      <c r="AD60">
        <f t="shared" si="14"/>
        <v>3.1918892464526674</v>
      </c>
      <c r="AE60">
        <f t="shared" si="15"/>
        <v>57.02124893847872</v>
      </c>
      <c r="AF60">
        <f t="shared" si="16"/>
        <v>1.8680537211471209</v>
      </c>
      <c r="AG60">
        <f t="shared" si="17"/>
        <v>3.2760659507170717</v>
      </c>
      <c r="AH60">
        <f t="shared" si="18"/>
        <v>1.3238355253055465</v>
      </c>
      <c r="AI60">
        <f t="shared" si="19"/>
        <v>-175.5326100860905</v>
      </c>
      <c r="AJ60">
        <f t="shared" si="20"/>
        <v>69.738210613851351</v>
      </c>
      <c r="AK60">
        <f t="shared" si="21"/>
        <v>5.0038064644098332</v>
      </c>
      <c r="AL60">
        <f t="shared" si="22"/>
        <v>140.94388994797404</v>
      </c>
      <c r="AM60">
        <v>0</v>
      </c>
      <c r="AN60">
        <v>0</v>
      </c>
      <c r="AO60">
        <f t="shared" si="23"/>
        <v>1</v>
      </c>
      <c r="AP60">
        <f t="shared" si="24"/>
        <v>0</v>
      </c>
      <c r="AQ60">
        <f t="shared" si="25"/>
        <v>53959.612424485051</v>
      </c>
      <c r="AR60" t="s">
        <v>528</v>
      </c>
      <c r="AS60">
        <v>12490</v>
      </c>
      <c r="AT60">
        <v>621.43999999999994</v>
      </c>
      <c r="AU60">
        <v>2858.75</v>
      </c>
      <c r="AV60">
        <f t="shared" si="26"/>
        <v>0.7826182772190643</v>
      </c>
      <c r="AW60">
        <v>-1.226258601200839</v>
      </c>
      <c r="AX60" t="s">
        <v>637</v>
      </c>
      <c r="AY60">
        <v>12496.2</v>
      </c>
      <c r="AZ60">
        <v>751.77952000000016</v>
      </c>
      <c r="BA60">
        <v>1056.99</v>
      </c>
      <c r="BB60">
        <f t="shared" si="27"/>
        <v>0.28875436853707215</v>
      </c>
      <c r="BC60">
        <v>0.5</v>
      </c>
      <c r="BD60">
        <f t="shared" si="28"/>
        <v>1261.1954402879805</v>
      </c>
      <c r="BE60">
        <f t="shared" si="29"/>
        <v>34.277771419888737</v>
      </c>
      <c r="BF60">
        <f t="shared" si="30"/>
        <v>182.08784648109526</v>
      </c>
      <c r="BG60">
        <f t="shared" si="31"/>
        <v>2.8151092913071909E-2</v>
      </c>
      <c r="BH60">
        <f t="shared" si="32"/>
        <v>1.7046140455444232</v>
      </c>
      <c r="BI60">
        <f t="shared" si="33"/>
        <v>453.42316684002259</v>
      </c>
      <c r="BJ60" t="s">
        <v>638</v>
      </c>
      <c r="BK60">
        <v>516.52</v>
      </c>
      <c r="BL60">
        <f t="shared" si="34"/>
        <v>516.52</v>
      </c>
      <c r="BM60">
        <f t="shared" si="35"/>
        <v>0.51132934086415194</v>
      </c>
      <c r="BN60">
        <f t="shared" si="36"/>
        <v>0.56471308305733869</v>
      </c>
      <c r="BO60">
        <f t="shared" si="37"/>
        <v>0.76924981748163079</v>
      </c>
      <c r="BP60">
        <f t="shared" si="38"/>
        <v>0.70074728504190054</v>
      </c>
      <c r="BQ60">
        <f t="shared" si="39"/>
        <v>0.8053242509978501</v>
      </c>
      <c r="BR60">
        <f t="shared" si="40"/>
        <v>0.38799354584809187</v>
      </c>
      <c r="BS60">
        <f t="shared" si="41"/>
        <v>0.61200645415190813</v>
      </c>
      <c r="BT60">
        <v>1149</v>
      </c>
      <c r="BU60">
        <v>300</v>
      </c>
      <c r="BV60">
        <v>300</v>
      </c>
      <c r="BW60">
        <v>300</v>
      </c>
      <c r="BX60">
        <v>12496.2</v>
      </c>
      <c r="BY60">
        <v>1008.4</v>
      </c>
      <c r="BZ60">
        <v>-9.0555700000000006E-3</v>
      </c>
      <c r="CA60">
        <v>0.89</v>
      </c>
      <c r="CB60" t="s">
        <v>412</v>
      </c>
      <c r="CC60" t="s">
        <v>412</v>
      </c>
      <c r="CD60" t="s">
        <v>412</v>
      </c>
      <c r="CE60" t="s">
        <v>412</v>
      </c>
      <c r="CF60" t="s">
        <v>412</v>
      </c>
      <c r="CG60" t="s">
        <v>412</v>
      </c>
      <c r="CH60" t="s">
        <v>412</v>
      </c>
      <c r="CI60" t="s">
        <v>412</v>
      </c>
      <c r="CJ60" t="s">
        <v>412</v>
      </c>
      <c r="CK60" t="s">
        <v>412</v>
      </c>
      <c r="CL60">
        <f t="shared" si="42"/>
        <v>1499.9813333333329</v>
      </c>
      <c r="CM60">
        <f t="shared" si="43"/>
        <v>1261.1954402879805</v>
      </c>
      <c r="CN60">
        <f t="shared" si="44"/>
        <v>0.84080742357325844</v>
      </c>
      <c r="CO60">
        <f t="shared" si="45"/>
        <v>0.16115832749638892</v>
      </c>
      <c r="CP60">
        <v>6</v>
      </c>
      <c r="CQ60">
        <v>0.5</v>
      </c>
      <c r="CR60" t="s">
        <v>413</v>
      </c>
      <c r="CS60">
        <v>2</v>
      </c>
      <c r="CT60">
        <v>1686778343.75</v>
      </c>
      <c r="CU60">
        <v>1497.9656666666669</v>
      </c>
      <c r="CV60">
        <v>1538.190333333333</v>
      </c>
      <c r="CW60">
        <v>18.391909999999999</v>
      </c>
      <c r="CX60">
        <v>14.48629</v>
      </c>
      <c r="CY60">
        <v>1498.4466666666669</v>
      </c>
      <c r="CZ60">
        <v>18.278759999999998</v>
      </c>
      <c r="DA60">
        <v>600.23126666666678</v>
      </c>
      <c r="DB60">
        <v>101.46939999999999</v>
      </c>
      <c r="DC60">
        <v>9.9916136666666641E-2</v>
      </c>
      <c r="DD60">
        <v>25.501850000000001</v>
      </c>
      <c r="DE60">
        <v>25.064309999999999</v>
      </c>
      <c r="DF60">
        <v>999.9000000000002</v>
      </c>
      <c r="DG60">
        <v>0</v>
      </c>
      <c r="DH60">
        <v>0</v>
      </c>
      <c r="DI60">
        <v>10006.995999999999</v>
      </c>
      <c r="DJ60">
        <v>0</v>
      </c>
      <c r="DK60">
        <v>1488.502666666667</v>
      </c>
      <c r="DL60">
        <v>-39.861283333333333</v>
      </c>
      <c r="DM60">
        <v>1526.4026666666659</v>
      </c>
      <c r="DN60">
        <v>1560.8009999999999</v>
      </c>
      <c r="DO60">
        <v>3.905629666666667</v>
      </c>
      <c r="DP60">
        <v>1538.190333333333</v>
      </c>
      <c r="DQ60">
        <v>14.48629</v>
      </c>
      <c r="DR60">
        <v>1.8662160000000001</v>
      </c>
      <c r="DS60">
        <v>1.469913666666667</v>
      </c>
      <c r="DT60">
        <v>16.35273333333333</v>
      </c>
      <c r="DU60">
        <v>12.658646666666669</v>
      </c>
      <c r="DV60">
        <v>1499.9813333333329</v>
      </c>
      <c r="DW60">
        <v>0.97299599999999986</v>
      </c>
      <c r="DX60">
        <v>2.7003900000000001E-2</v>
      </c>
      <c r="DY60">
        <v>0</v>
      </c>
      <c r="DZ60">
        <v>751.72930000000019</v>
      </c>
      <c r="EA60">
        <v>4.9993100000000004</v>
      </c>
      <c r="EB60">
        <v>15784.11666666666</v>
      </c>
      <c r="EC60">
        <v>13259.04333333334</v>
      </c>
      <c r="ED60">
        <v>36.25</v>
      </c>
      <c r="EE60">
        <v>38.061999999999991</v>
      </c>
      <c r="EF60">
        <v>36.745800000000003</v>
      </c>
      <c r="EG60">
        <v>37.231099999999998</v>
      </c>
      <c r="EH60">
        <v>37.606099999999998</v>
      </c>
      <c r="EI60">
        <v>1454.6110000000001</v>
      </c>
      <c r="EJ60">
        <v>40.370666666666651</v>
      </c>
      <c r="EK60">
        <v>0</v>
      </c>
      <c r="EL60">
        <v>138.19999980926511</v>
      </c>
      <c r="EM60">
        <v>0</v>
      </c>
      <c r="EN60">
        <v>751.77952000000016</v>
      </c>
      <c r="EO60">
        <v>2.9616923056616762</v>
      </c>
      <c r="EP60">
        <v>464.40769363312359</v>
      </c>
      <c r="EQ60">
        <v>15791.664000000001</v>
      </c>
      <c r="ER60">
        <v>15</v>
      </c>
      <c r="ES60">
        <v>1686778386.5</v>
      </c>
      <c r="ET60" t="s">
        <v>639</v>
      </c>
      <c r="EU60">
        <v>1686778386.5</v>
      </c>
      <c r="EV60">
        <v>1686777449.5999999</v>
      </c>
      <c r="EW60">
        <v>44</v>
      </c>
      <c r="EX60">
        <v>-0.36399999999999999</v>
      </c>
      <c r="EY60">
        <v>-2E-3</v>
      </c>
      <c r="EZ60">
        <v>-0.48099999999999998</v>
      </c>
      <c r="FA60">
        <v>0.113</v>
      </c>
      <c r="FB60">
        <v>1542</v>
      </c>
      <c r="FC60">
        <v>15</v>
      </c>
      <c r="FD60">
        <v>0.05</v>
      </c>
      <c r="FE60">
        <v>0.02</v>
      </c>
      <c r="FF60">
        <v>-39.99403902439024</v>
      </c>
      <c r="FG60">
        <v>2.1381637630661201</v>
      </c>
      <c r="FH60">
        <v>0.24594520991874311</v>
      </c>
      <c r="FI60">
        <v>1</v>
      </c>
      <c r="FJ60">
        <v>1498.2567741935491</v>
      </c>
      <c r="FK60">
        <v>4.6291935483844009</v>
      </c>
      <c r="FL60">
        <v>0.36867143424842269</v>
      </c>
      <c r="FM60">
        <v>1</v>
      </c>
      <c r="FN60">
        <v>3.9163158536585372</v>
      </c>
      <c r="FO60">
        <v>-0.35319533101045919</v>
      </c>
      <c r="FP60">
        <v>4.8073917423758869E-2</v>
      </c>
      <c r="FQ60">
        <v>1</v>
      </c>
      <c r="FR60">
        <v>18.392916129032258</v>
      </c>
      <c r="FS60">
        <v>-9.7122580645204681E-2</v>
      </c>
      <c r="FT60">
        <v>1.193966273836654E-2</v>
      </c>
      <c r="FU60">
        <v>1</v>
      </c>
      <c r="FV60">
        <v>4</v>
      </c>
      <c r="FW60">
        <v>4</v>
      </c>
      <c r="FX60" t="s">
        <v>415</v>
      </c>
      <c r="FY60">
        <v>3.1789100000000001</v>
      </c>
      <c r="FZ60">
        <v>2.79697</v>
      </c>
      <c r="GA60">
        <v>0.24840100000000001</v>
      </c>
      <c r="GB60">
        <v>0.25324600000000003</v>
      </c>
      <c r="GC60">
        <v>0.100567</v>
      </c>
      <c r="GD60">
        <v>8.5816699999999996E-2</v>
      </c>
      <c r="GE60">
        <v>23595.3</v>
      </c>
      <c r="GF60">
        <v>18617.8</v>
      </c>
      <c r="GG60">
        <v>29333.3</v>
      </c>
      <c r="GH60">
        <v>24417.3</v>
      </c>
      <c r="GI60">
        <v>33560.400000000001</v>
      </c>
      <c r="GJ60">
        <v>32587.9</v>
      </c>
      <c r="GK60">
        <v>40459.5</v>
      </c>
      <c r="GL60">
        <v>39837.699999999997</v>
      </c>
      <c r="GM60">
        <v>2.1899199999999999</v>
      </c>
      <c r="GN60">
        <v>1.86015</v>
      </c>
      <c r="GO60">
        <v>5.33164E-2</v>
      </c>
      <c r="GP60">
        <v>0</v>
      </c>
      <c r="GQ60">
        <v>24.183700000000002</v>
      </c>
      <c r="GR60">
        <v>999.9</v>
      </c>
      <c r="GS60">
        <v>37.799999999999997</v>
      </c>
      <c r="GT60">
        <v>34.200000000000003</v>
      </c>
      <c r="GU60">
        <v>20.1264</v>
      </c>
      <c r="GV60">
        <v>62.834699999999998</v>
      </c>
      <c r="GW60">
        <v>32.443899999999999</v>
      </c>
      <c r="GX60">
        <v>1</v>
      </c>
      <c r="GY60">
        <v>-5.4491900000000003E-2</v>
      </c>
      <c r="GZ60">
        <v>1.9421999999999999</v>
      </c>
      <c r="HA60">
        <v>20.255400000000002</v>
      </c>
      <c r="HB60">
        <v>5.2231300000000003</v>
      </c>
      <c r="HC60">
        <v>11.9072</v>
      </c>
      <c r="HD60">
        <v>4.9633500000000002</v>
      </c>
      <c r="HE60">
        <v>3.2913299999999999</v>
      </c>
      <c r="HF60">
        <v>9999</v>
      </c>
      <c r="HG60">
        <v>9999</v>
      </c>
      <c r="HH60">
        <v>9999</v>
      </c>
      <c r="HI60">
        <v>999.9</v>
      </c>
      <c r="HJ60">
        <v>4.9702099999999998</v>
      </c>
      <c r="HK60">
        <v>1.8751500000000001</v>
      </c>
      <c r="HL60">
        <v>1.8739300000000001</v>
      </c>
      <c r="HM60">
        <v>1.87317</v>
      </c>
      <c r="HN60">
        <v>1.8745700000000001</v>
      </c>
      <c r="HO60">
        <v>1.86961</v>
      </c>
      <c r="HP60">
        <v>1.87378</v>
      </c>
      <c r="HQ60">
        <v>1.8788100000000001</v>
      </c>
      <c r="HR60">
        <v>0</v>
      </c>
      <c r="HS60">
        <v>0</v>
      </c>
      <c r="HT60">
        <v>0</v>
      </c>
      <c r="HU60">
        <v>0</v>
      </c>
      <c r="HV60" t="s">
        <v>416</v>
      </c>
      <c r="HW60" t="s">
        <v>417</v>
      </c>
      <c r="HX60" t="s">
        <v>418</v>
      </c>
      <c r="HY60" t="s">
        <v>418</v>
      </c>
      <c r="HZ60" t="s">
        <v>418</v>
      </c>
      <c r="IA60" t="s">
        <v>418</v>
      </c>
      <c r="IB60">
        <v>0</v>
      </c>
      <c r="IC60">
        <v>100</v>
      </c>
      <c r="ID60">
        <v>100</v>
      </c>
      <c r="IE60">
        <v>-0.48099999999999998</v>
      </c>
      <c r="IF60">
        <v>0.11310000000000001</v>
      </c>
      <c r="IG60">
        <v>-0.11749999999999999</v>
      </c>
      <c r="IH60">
        <v>0</v>
      </c>
      <c r="II60">
        <v>0</v>
      </c>
      <c r="IJ60">
        <v>0</v>
      </c>
      <c r="IK60">
        <v>0.1131449999999994</v>
      </c>
      <c r="IL60">
        <v>0</v>
      </c>
      <c r="IM60">
        <v>0</v>
      </c>
      <c r="IN60">
        <v>0</v>
      </c>
      <c r="IO60">
        <v>-1</v>
      </c>
      <c r="IP60">
        <v>-1</v>
      </c>
      <c r="IQ60">
        <v>-1</v>
      </c>
      <c r="IR60">
        <v>-1</v>
      </c>
      <c r="IS60">
        <v>1.7</v>
      </c>
      <c r="IT60">
        <v>15</v>
      </c>
      <c r="IU60">
        <v>3.1701700000000002</v>
      </c>
      <c r="IV60">
        <v>2.3925800000000002</v>
      </c>
      <c r="IW60">
        <v>1.42578</v>
      </c>
      <c r="IX60">
        <v>2.2656200000000002</v>
      </c>
      <c r="IY60">
        <v>1.5478499999999999</v>
      </c>
      <c r="IZ60">
        <v>2.4560499999999998</v>
      </c>
      <c r="JA60">
        <v>36.198900000000002</v>
      </c>
      <c r="JB60">
        <v>13.081300000000001</v>
      </c>
      <c r="JC60">
        <v>18</v>
      </c>
      <c r="JD60">
        <v>635.18799999999999</v>
      </c>
      <c r="JE60">
        <v>410.27100000000002</v>
      </c>
      <c r="JF60">
        <v>22.430599999999998</v>
      </c>
      <c r="JG60">
        <v>26.452300000000001</v>
      </c>
      <c r="JH60">
        <v>29.999199999999998</v>
      </c>
      <c r="JI60">
        <v>26.340900000000001</v>
      </c>
      <c r="JJ60">
        <v>26.2867</v>
      </c>
      <c r="JK60">
        <v>63.487000000000002</v>
      </c>
      <c r="JL60">
        <v>30.456099999999999</v>
      </c>
      <c r="JM60">
        <v>38.715400000000002</v>
      </c>
      <c r="JN60">
        <v>22.4498</v>
      </c>
      <c r="JO60">
        <v>1539.05</v>
      </c>
      <c r="JP60">
        <v>14.8329</v>
      </c>
      <c r="JQ60">
        <v>95.571799999999996</v>
      </c>
      <c r="JR60">
        <v>101.354</v>
      </c>
    </row>
    <row r="61" spans="1:278" x14ac:dyDescent="0.2">
      <c r="A61">
        <v>45</v>
      </c>
      <c r="B61">
        <v>1686778507.5</v>
      </c>
      <c r="C61">
        <v>7107.5</v>
      </c>
      <c r="D61" t="s">
        <v>640</v>
      </c>
      <c r="E61" t="s">
        <v>641</v>
      </c>
      <c r="F61">
        <v>15</v>
      </c>
      <c r="I61" t="s">
        <v>489</v>
      </c>
      <c r="J61" t="s">
        <v>490</v>
      </c>
      <c r="M61" t="s">
        <v>491</v>
      </c>
      <c r="N61" t="s">
        <v>492</v>
      </c>
      <c r="O61">
        <v>1686778499.5</v>
      </c>
      <c r="P61">
        <f t="shared" si="0"/>
        <v>3.8370773041352026E-3</v>
      </c>
      <c r="Q61">
        <f t="shared" si="1"/>
        <v>3.8370773041352026</v>
      </c>
      <c r="R61">
        <f t="shared" si="2"/>
        <v>35.553955474134625</v>
      </c>
      <c r="S61">
        <f t="shared" si="3"/>
        <v>1994.4929032258069</v>
      </c>
      <c r="T61">
        <f t="shared" si="4"/>
        <v>1762.7139230263679</v>
      </c>
      <c r="U61">
        <f t="shared" si="5"/>
        <v>179.01737984901192</v>
      </c>
      <c r="V61">
        <f t="shared" si="6"/>
        <v>202.55634734530423</v>
      </c>
      <c r="W61">
        <f t="shared" si="7"/>
        <v>0.30986170621710046</v>
      </c>
      <c r="X61">
        <f t="shared" si="8"/>
        <v>2.9550218066678724</v>
      </c>
      <c r="Y61">
        <f t="shared" si="9"/>
        <v>0.29287612185695749</v>
      </c>
      <c r="Z61">
        <f t="shared" si="10"/>
        <v>0.18449603133690515</v>
      </c>
      <c r="AA61">
        <f t="shared" si="11"/>
        <v>241.7317618169852</v>
      </c>
      <c r="AB61">
        <f t="shared" si="12"/>
        <v>25.853714528426394</v>
      </c>
      <c r="AC61">
        <f t="shared" si="13"/>
        <v>24.977641935483881</v>
      </c>
      <c r="AD61">
        <f t="shared" si="14"/>
        <v>3.1754416508690664</v>
      </c>
      <c r="AE61">
        <f t="shared" si="15"/>
        <v>57.573279243355699</v>
      </c>
      <c r="AF61">
        <f t="shared" si="16"/>
        <v>1.8779989810252029</v>
      </c>
      <c r="AG61">
        <f t="shared" si="17"/>
        <v>3.261928112670315</v>
      </c>
      <c r="AH61">
        <f t="shared" si="18"/>
        <v>1.2974426698438635</v>
      </c>
      <c r="AI61">
        <f t="shared" si="19"/>
        <v>-169.21510911236243</v>
      </c>
      <c r="AJ61">
        <f t="shared" si="20"/>
        <v>71.915102255938024</v>
      </c>
      <c r="AK61">
        <f t="shared" si="21"/>
        <v>5.158321607127756</v>
      </c>
      <c r="AL61">
        <f t="shared" si="22"/>
        <v>149.59007656768856</v>
      </c>
      <c r="AM61">
        <v>0</v>
      </c>
      <c r="AN61">
        <v>0</v>
      </c>
      <c r="AO61">
        <f t="shared" si="23"/>
        <v>1</v>
      </c>
      <c r="AP61">
        <f t="shared" si="24"/>
        <v>0</v>
      </c>
      <c r="AQ61">
        <f t="shared" si="25"/>
        <v>53931.175910079328</v>
      </c>
      <c r="AR61" t="s">
        <v>528</v>
      </c>
      <c r="AS61">
        <v>12490</v>
      </c>
      <c r="AT61">
        <v>621.43999999999994</v>
      </c>
      <c r="AU61">
        <v>2858.75</v>
      </c>
      <c r="AV61">
        <f t="shared" si="26"/>
        <v>0.7826182772190643</v>
      </c>
      <c r="AW61">
        <v>-1.226258601200839</v>
      </c>
      <c r="AX61" t="s">
        <v>642</v>
      </c>
      <c r="AY61">
        <v>12488.7</v>
      </c>
      <c r="AZ61">
        <v>747.83273076923069</v>
      </c>
      <c r="BA61">
        <v>1036.3900000000001</v>
      </c>
      <c r="BB61">
        <f t="shared" si="27"/>
        <v>0.27842537001589107</v>
      </c>
      <c r="BC61">
        <v>0.5</v>
      </c>
      <c r="BD61">
        <f t="shared" si="28"/>
        <v>1261.1832489441176</v>
      </c>
      <c r="BE61">
        <f t="shared" si="29"/>
        <v>35.553955474134625</v>
      </c>
      <c r="BF61">
        <f t="shared" si="30"/>
        <v>175.57270637255482</v>
      </c>
      <c r="BG61">
        <f t="shared" si="31"/>
        <v>2.9163259269522044E-2</v>
      </c>
      <c r="BH61">
        <f t="shared" si="32"/>
        <v>1.7583728133231695</v>
      </c>
      <c r="BI61">
        <f t="shared" si="33"/>
        <v>449.58968708183522</v>
      </c>
      <c r="BJ61" t="s">
        <v>643</v>
      </c>
      <c r="BK61">
        <v>515.72</v>
      </c>
      <c r="BL61">
        <f t="shared" si="34"/>
        <v>515.72</v>
      </c>
      <c r="BM61">
        <f t="shared" si="35"/>
        <v>0.50238809714489729</v>
      </c>
      <c r="BN61">
        <f t="shared" si="36"/>
        <v>0.55420375522071441</v>
      </c>
      <c r="BO61">
        <f t="shared" si="37"/>
        <v>0.77777920043704096</v>
      </c>
      <c r="BP61">
        <f t="shared" si="38"/>
        <v>0.69540250447227203</v>
      </c>
      <c r="BQ61">
        <f t="shared" si="39"/>
        <v>0.81453173677317847</v>
      </c>
      <c r="BR61">
        <f t="shared" si="40"/>
        <v>0.38218969146808385</v>
      </c>
      <c r="BS61">
        <f t="shared" si="41"/>
        <v>0.61781030853191621</v>
      </c>
      <c r="BT61">
        <v>1151</v>
      </c>
      <c r="BU61">
        <v>300</v>
      </c>
      <c r="BV61">
        <v>300</v>
      </c>
      <c r="BW61">
        <v>300</v>
      </c>
      <c r="BX61">
        <v>12488.7</v>
      </c>
      <c r="BY61">
        <v>991.11</v>
      </c>
      <c r="BZ61">
        <v>-9.0471600000000003E-3</v>
      </c>
      <c r="CA61">
        <v>-0.46</v>
      </c>
      <c r="CB61" t="s">
        <v>412</v>
      </c>
      <c r="CC61" t="s">
        <v>412</v>
      </c>
      <c r="CD61" t="s">
        <v>412</v>
      </c>
      <c r="CE61" t="s">
        <v>412</v>
      </c>
      <c r="CF61" t="s">
        <v>412</v>
      </c>
      <c r="CG61" t="s">
        <v>412</v>
      </c>
      <c r="CH61" t="s">
        <v>412</v>
      </c>
      <c r="CI61" t="s">
        <v>412</v>
      </c>
      <c r="CJ61" t="s">
        <v>412</v>
      </c>
      <c r="CK61" t="s">
        <v>412</v>
      </c>
      <c r="CL61">
        <f t="shared" si="42"/>
        <v>1499.967096774194</v>
      </c>
      <c r="CM61">
        <f t="shared" si="43"/>
        <v>1261.1832489441176</v>
      </c>
      <c r="CN61">
        <f t="shared" si="44"/>
        <v>0.84080727614385598</v>
      </c>
      <c r="CO61">
        <f t="shared" si="45"/>
        <v>0.16115804295764205</v>
      </c>
      <c r="CP61">
        <v>6</v>
      </c>
      <c r="CQ61">
        <v>0.5</v>
      </c>
      <c r="CR61" t="s">
        <v>413</v>
      </c>
      <c r="CS61">
        <v>2</v>
      </c>
      <c r="CT61">
        <v>1686778499.5</v>
      </c>
      <c r="CU61">
        <v>1994.4929032258069</v>
      </c>
      <c r="CV61">
        <v>2037.681935483871</v>
      </c>
      <c r="CW61">
        <v>18.491919354838711</v>
      </c>
      <c r="CX61">
        <v>14.72736129032258</v>
      </c>
      <c r="CY61">
        <v>1995.975483870968</v>
      </c>
      <c r="CZ61">
        <v>18.386816129032258</v>
      </c>
      <c r="DA61">
        <v>600.24932258064507</v>
      </c>
      <c r="DB61">
        <v>101.4576451612903</v>
      </c>
      <c r="DC61">
        <v>0.10017287741935479</v>
      </c>
      <c r="DD61">
        <v>25.429054838709678</v>
      </c>
      <c r="DE61">
        <v>24.977641935483881</v>
      </c>
      <c r="DF61">
        <v>999.90000000000032</v>
      </c>
      <c r="DG61">
        <v>0</v>
      </c>
      <c r="DH61">
        <v>0</v>
      </c>
      <c r="DI61">
        <v>10000.161935483869</v>
      </c>
      <c r="DJ61">
        <v>0</v>
      </c>
      <c r="DK61">
        <v>1510.998064516129</v>
      </c>
      <c r="DL61">
        <v>-43.189800000000012</v>
      </c>
      <c r="DM61">
        <v>2032.0693548387101</v>
      </c>
      <c r="DN61">
        <v>2068.140967741936</v>
      </c>
      <c r="DO61">
        <v>3.7645603225806461</v>
      </c>
      <c r="DP61">
        <v>2037.681935483871</v>
      </c>
      <c r="DQ61">
        <v>14.72736129032258</v>
      </c>
      <c r="DR61">
        <v>1.8761461290322581</v>
      </c>
      <c r="DS61">
        <v>1.4942032258064519</v>
      </c>
      <c r="DT61">
        <v>16.436074193548389</v>
      </c>
      <c r="DU61">
        <v>12.90896451612903</v>
      </c>
      <c r="DV61">
        <v>1499.967096774194</v>
      </c>
      <c r="DW61">
        <v>0.97300083870967757</v>
      </c>
      <c r="DX61">
        <v>2.6998977419354829E-2</v>
      </c>
      <c r="DY61">
        <v>0</v>
      </c>
      <c r="DZ61">
        <v>747.87751612903219</v>
      </c>
      <c r="EA61">
        <v>4.9993100000000013</v>
      </c>
      <c r="EB61">
        <v>15708.6935483871</v>
      </c>
      <c r="EC61">
        <v>13258.938709677421</v>
      </c>
      <c r="ED61">
        <v>37.798096774193532</v>
      </c>
      <c r="EE61">
        <v>40.211483870967733</v>
      </c>
      <c r="EF61">
        <v>38.3122258064516</v>
      </c>
      <c r="EG61">
        <v>39.511806451612891</v>
      </c>
      <c r="EH61">
        <v>39.491709677419351</v>
      </c>
      <c r="EI61">
        <v>1454.604193548387</v>
      </c>
      <c r="EJ61">
        <v>40.362903225806427</v>
      </c>
      <c r="EK61">
        <v>0</v>
      </c>
      <c r="EL61">
        <v>155.19999980926511</v>
      </c>
      <c r="EM61">
        <v>0</v>
      </c>
      <c r="EN61">
        <v>747.83273076923069</v>
      </c>
      <c r="EO61">
        <v>-4.8739486955818263</v>
      </c>
      <c r="EP61">
        <v>-1392.9025608199461</v>
      </c>
      <c r="EQ61">
        <v>15700.946153846149</v>
      </c>
      <c r="ER61">
        <v>15</v>
      </c>
      <c r="ES61">
        <v>1686778463</v>
      </c>
      <c r="ET61" t="s">
        <v>644</v>
      </c>
      <c r="EU61">
        <v>1686778456.5</v>
      </c>
      <c r="EV61">
        <v>1686778463</v>
      </c>
      <c r="EW61">
        <v>45</v>
      </c>
      <c r="EX61">
        <v>-1.002</v>
      </c>
      <c r="EY61">
        <v>-8.0000000000000002E-3</v>
      </c>
      <c r="EZ61">
        <v>-1.482</v>
      </c>
      <c r="FA61">
        <v>0.105</v>
      </c>
      <c r="FB61">
        <v>2027</v>
      </c>
      <c r="FC61">
        <v>15</v>
      </c>
      <c r="FD61">
        <v>0.11</v>
      </c>
      <c r="FE61">
        <v>0.02</v>
      </c>
      <c r="FF61">
        <v>-43.007337500000013</v>
      </c>
      <c r="FG61">
        <v>-0.62926941838645689</v>
      </c>
      <c r="FH61">
        <v>0.51741842820269712</v>
      </c>
      <c r="FI61">
        <v>1</v>
      </c>
      <c r="FJ61">
        <v>1994.567666666667</v>
      </c>
      <c r="FK61">
        <v>18.12974416017661</v>
      </c>
      <c r="FL61">
        <v>1.320223928817458</v>
      </c>
      <c r="FM61">
        <v>0</v>
      </c>
      <c r="FN61">
        <v>3.7738805000000002</v>
      </c>
      <c r="FO61">
        <v>-0.19281253283303329</v>
      </c>
      <c r="FP61">
        <v>2.3710163954515369E-2</v>
      </c>
      <c r="FQ61">
        <v>1</v>
      </c>
      <c r="FR61">
        <v>18.491099999999999</v>
      </c>
      <c r="FS61">
        <v>-0.16238309232484191</v>
      </c>
      <c r="FT61">
        <v>1.2196338248288511E-2</v>
      </c>
      <c r="FU61">
        <v>1</v>
      </c>
      <c r="FV61">
        <v>3</v>
      </c>
      <c r="FW61">
        <v>4</v>
      </c>
      <c r="FX61" t="s">
        <v>444</v>
      </c>
      <c r="FY61">
        <v>3.1787899999999998</v>
      </c>
      <c r="FZ61">
        <v>2.79705</v>
      </c>
      <c r="GA61">
        <v>0.29395300000000002</v>
      </c>
      <c r="GB61">
        <v>0.29832799999999998</v>
      </c>
      <c r="GC61">
        <v>0.100837</v>
      </c>
      <c r="GD61">
        <v>8.6469199999999996E-2</v>
      </c>
      <c r="GE61">
        <v>22160.1</v>
      </c>
      <c r="GF61">
        <v>17491.099999999999</v>
      </c>
      <c r="GG61">
        <v>29326.1</v>
      </c>
      <c r="GH61">
        <v>24413.200000000001</v>
      </c>
      <c r="GI61">
        <v>33544.699999999997</v>
      </c>
      <c r="GJ61">
        <v>32561.1</v>
      </c>
      <c r="GK61">
        <v>40450.6</v>
      </c>
      <c r="GL61">
        <v>39831.800000000003</v>
      </c>
      <c r="GM61">
        <v>2.1873999999999998</v>
      </c>
      <c r="GN61">
        <v>1.8594999999999999</v>
      </c>
      <c r="GO61">
        <v>5.7481200000000003E-2</v>
      </c>
      <c r="GP61">
        <v>0</v>
      </c>
      <c r="GQ61">
        <v>24.0684</v>
      </c>
      <c r="GR61">
        <v>999.9</v>
      </c>
      <c r="GS61">
        <v>37.9</v>
      </c>
      <c r="GT61">
        <v>34.299999999999997</v>
      </c>
      <c r="GU61">
        <v>20.295999999999999</v>
      </c>
      <c r="GV61">
        <v>62.5047</v>
      </c>
      <c r="GW61">
        <v>31.834900000000001</v>
      </c>
      <c r="GX61">
        <v>1</v>
      </c>
      <c r="GY61">
        <v>-4.6925799999999997E-2</v>
      </c>
      <c r="GZ61">
        <v>0.71100200000000002</v>
      </c>
      <c r="HA61">
        <v>20.2682</v>
      </c>
      <c r="HB61">
        <v>5.2258300000000002</v>
      </c>
      <c r="HC61">
        <v>11.906599999999999</v>
      </c>
      <c r="HD61">
        <v>4.9635499999999997</v>
      </c>
      <c r="HE61">
        <v>3.2916799999999999</v>
      </c>
      <c r="HF61">
        <v>9999</v>
      </c>
      <c r="HG61">
        <v>9999</v>
      </c>
      <c r="HH61">
        <v>9999</v>
      </c>
      <c r="HI61">
        <v>999.9</v>
      </c>
      <c r="HJ61">
        <v>4.9702400000000004</v>
      </c>
      <c r="HK61">
        <v>1.8751500000000001</v>
      </c>
      <c r="HL61">
        <v>1.87398</v>
      </c>
      <c r="HM61">
        <v>1.87317</v>
      </c>
      <c r="HN61">
        <v>1.87459</v>
      </c>
      <c r="HO61">
        <v>1.86965</v>
      </c>
      <c r="HP61">
        <v>1.87378</v>
      </c>
      <c r="HQ61">
        <v>1.8788100000000001</v>
      </c>
      <c r="HR61">
        <v>0</v>
      </c>
      <c r="HS61">
        <v>0</v>
      </c>
      <c r="HT61">
        <v>0</v>
      </c>
      <c r="HU61">
        <v>0</v>
      </c>
      <c r="HV61" t="s">
        <v>416</v>
      </c>
      <c r="HW61" t="s">
        <v>417</v>
      </c>
      <c r="HX61" t="s">
        <v>418</v>
      </c>
      <c r="HY61" t="s">
        <v>418</v>
      </c>
      <c r="HZ61" t="s">
        <v>418</v>
      </c>
      <c r="IA61" t="s">
        <v>418</v>
      </c>
      <c r="IB61">
        <v>0</v>
      </c>
      <c r="IC61">
        <v>100</v>
      </c>
      <c r="ID61">
        <v>100</v>
      </c>
      <c r="IE61">
        <v>-1.48</v>
      </c>
      <c r="IF61">
        <v>0.1051</v>
      </c>
      <c r="IG61">
        <v>-1.481904761904616</v>
      </c>
      <c r="IH61">
        <v>0</v>
      </c>
      <c r="II61">
        <v>0</v>
      </c>
      <c r="IJ61">
        <v>0</v>
      </c>
      <c r="IK61">
        <v>0.1051100000000016</v>
      </c>
      <c r="IL61">
        <v>0</v>
      </c>
      <c r="IM61">
        <v>0</v>
      </c>
      <c r="IN61">
        <v>0</v>
      </c>
      <c r="IO61">
        <v>-1</v>
      </c>
      <c r="IP61">
        <v>-1</v>
      </c>
      <c r="IQ61">
        <v>-1</v>
      </c>
      <c r="IR61">
        <v>-1</v>
      </c>
      <c r="IS61">
        <v>0.8</v>
      </c>
      <c r="IT61">
        <v>0.7</v>
      </c>
      <c r="IU61">
        <v>3.9746100000000002</v>
      </c>
      <c r="IV61">
        <v>2.3877000000000002</v>
      </c>
      <c r="IW61">
        <v>1.42578</v>
      </c>
      <c r="IX61">
        <v>2.2644000000000002</v>
      </c>
      <c r="IY61">
        <v>1.5478499999999999</v>
      </c>
      <c r="IZ61">
        <v>2.4157700000000002</v>
      </c>
      <c r="JA61">
        <v>36.363500000000002</v>
      </c>
      <c r="JB61">
        <v>13.0288</v>
      </c>
      <c r="JC61">
        <v>18</v>
      </c>
      <c r="JD61">
        <v>634.83600000000001</v>
      </c>
      <c r="JE61">
        <v>410.83600000000001</v>
      </c>
      <c r="JF61">
        <v>23.251899999999999</v>
      </c>
      <c r="JG61">
        <v>26.611499999999999</v>
      </c>
      <c r="JH61">
        <v>29.9999</v>
      </c>
      <c r="JI61">
        <v>26.479800000000001</v>
      </c>
      <c r="JJ61">
        <v>26.414300000000001</v>
      </c>
      <c r="JK61">
        <v>79.576300000000003</v>
      </c>
      <c r="JL61">
        <v>30.3889</v>
      </c>
      <c r="JM61">
        <v>38.9422</v>
      </c>
      <c r="JN61">
        <v>23.249400000000001</v>
      </c>
      <c r="JO61">
        <v>2039.84</v>
      </c>
      <c r="JP61">
        <v>14.8508</v>
      </c>
      <c r="JQ61">
        <v>95.549700000000001</v>
      </c>
      <c r="JR61">
        <v>101.339</v>
      </c>
    </row>
    <row r="62" spans="1:278" x14ac:dyDescent="0.2">
      <c r="A62">
        <v>46</v>
      </c>
      <c r="B62">
        <v>1686778841</v>
      </c>
      <c r="C62">
        <v>7441</v>
      </c>
      <c r="D62" t="s">
        <v>645</v>
      </c>
      <c r="E62" t="s">
        <v>646</v>
      </c>
      <c r="F62">
        <v>15</v>
      </c>
      <c r="I62" t="s">
        <v>489</v>
      </c>
      <c r="J62" t="s">
        <v>490</v>
      </c>
      <c r="M62" t="s">
        <v>491</v>
      </c>
      <c r="N62" t="s">
        <v>492</v>
      </c>
      <c r="O62">
        <v>1686778833.25</v>
      </c>
      <c r="P62">
        <f t="shared" si="0"/>
        <v>1.0093512970183881E-3</v>
      </c>
      <c r="Q62">
        <f t="shared" si="1"/>
        <v>1.009351297018388</v>
      </c>
      <c r="R62">
        <f t="shared" si="2"/>
        <v>408.3050190325356</v>
      </c>
      <c r="S62">
        <f t="shared" si="3"/>
        <v>1631.0736666666669</v>
      </c>
      <c r="T62">
        <f t="shared" si="4"/>
        <v>-10051.186074524039</v>
      </c>
      <c r="U62">
        <f t="shared" si="5"/>
        <v>-1020.23192922585</v>
      </c>
      <c r="V62">
        <f t="shared" si="6"/>
        <v>165.55990719051675</v>
      </c>
      <c r="W62">
        <f t="shared" si="7"/>
        <v>5.583649938082777E-2</v>
      </c>
      <c r="X62">
        <f t="shared" si="8"/>
        <v>2.9546428149440422</v>
      </c>
      <c r="Y62">
        <f t="shared" si="9"/>
        <v>5.5256850582257031E-2</v>
      </c>
      <c r="Z62">
        <f t="shared" si="10"/>
        <v>3.4587109197539274E-2</v>
      </c>
      <c r="AA62">
        <f t="shared" si="11"/>
        <v>241.73718357495616</v>
      </c>
      <c r="AB62">
        <f t="shared" si="12"/>
        <v>26.668506720588617</v>
      </c>
      <c r="AC62">
        <f t="shared" si="13"/>
        <v>26.244013333333331</v>
      </c>
      <c r="AD62">
        <f t="shared" si="14"/>
        <v>3.4232879059652386</v>
      </c>
      <c r="AE62">
        <f t="shared" si="15"/>
        <v>49.268558352607364</v>
      </c>
      <c r="AF62">
        <f t="shared" si="16"/>
        <v>1.6151857377139176</v>
      </c>
      <c r="AG62">
        <f t="shared" si="17"/>
        <v>3.2783296116648799</v>
      </c>
      <c r="AH62">
        <f t="shared" si="18"/>
        <v>1.808102168251321</v>
      </c>
      <c r="AI62">
        <f t="shared" si="19"/>
        <v>-44.512392198510916</v>
      </c>
      <c r="AJ62">
        <f t="shared" si="20"/>
        <v>-116.36716855249591</v>
      </c>
      <c r="AK62">
        <f t="shared" si="21"/>
        <v>-8.4047042720196377</v>
      </c>
      <c r="AL62">
        <f t="shared" si="22"/>
        <v>72.452918551929685</v>
      </c>
      <c r="AM62">
        <v>603</v>
      </c>
      <c r="AN62">
        <v>100</v>
      </c>
      <c r="AO62">
        <f t="shared" si="23"/>
        <v>1</v>
      </c>
      <c r="AP62">
        <f t="shared" si="24"/>
        <v>0</v>
      </c>
      <c r="AQ62">
        <f t="shared" si="25"/>
        <v>53905.079711291852</v>
      </c>
      <c r="AR62" t="s">
        <v>528</v>
      </c>
      <c r="AS62">
        <v>12490</v>
      </c>
      <c r="AT62">
        <v>621.43999999999994</v>
      </c>
      <c r="AU62">
        <v>2858.75</v>
      </c>
      <c r="AV62">
        <f t="shared" si="26"/>
        <v>0.7826182772190643</v>
      </c>
      <c r="AW62">
        <v>-1.226258601200839</v>
      </c>
      <c r="AX62" t="s">
        <v>647</v>
      </c>
      <c r="AY62">
        <v>12482.2</v>
      </c>
      <c r="AZ62">
        <v>2.036488461538462</v>
      </c>
      <c r="BA62">
        <v>0.60319999999999996</v>
      </c>
      <c r="BB62">
        <f t="shared" si="27"/>
        <v>-2.3761413487043468</v>
      </c>
      <c r="BC62">
        <v>0.5</v>
      </c>
      <c r="BD62">
        <f t="shared" si="28"/>
        <v>1261.2124905569719</v>
      </c>
      <c r="BE62">
        <f t="shared" si="29"/>
        <v>408.3050190325356</v>
      </c>
      <c r="BF62">
        <f t="shared" si="30"/>
        <v>-1498.4095741574058</v>
      </c>
      <c r="BG62">
        <f t="shared" si="31"/>
        <v>0.32471235473800353</v>
      </c>
      <c r="BH62">
        <f t="shared" si="32"/>
        <v>4738.3070291777194</v>
      </c>
      <c r="BI62">
        <f t="shared" si="33"/>
        <v>0.60274212844663488</v>
      </c>
      <c r="BJ62" t="s">
        <v>648</v>
      </c>
      <c r="BK62">
        <v>0.69</v>
      </c>
      <c r="BL62">
        <f t="shared" si="34"/>
        <v>0.69</v>
      </c>
      <c r="BM62">
        <f t="shared" si="35"/>
        <v>-0.14389920424403191</v>
      </c>
      <c r="BN62">
        <f t="shared" si="36"/>
        <v>16.512539879475369</v>
      </c>
      <c r="BO62">
        <f t="shared" si="37"/>
        <v>1.0000303702511495</v>
      </c>
      <c r="BP62">
        <f t="shared" si="38"/>
        <v>2.3086396643022165E-3</v>
      </c>
      <c r="BQ62">
        <f t="shared" si="39"/>
        <v>1.2774925245048743</v>
      </c>
      <c r="BR62">
        <f t="shared" si="40"/>
        <v>5.5947542704124569</v>
      </c>
      <c r="BS62">
        <f t="shared" si="41"/>
        <v>-4.5947542704124569</v>
      </c>
      <c r="BT62">
        <v>1153</v>
      </c>
      <c r="BU62">
        <v>300</v>
      </c>
      <c r="BV62">
        <v>300</v>
      </c>
      <c r="BW62">
        <v>300</v>
      </c>
      <c r="BX62">
        <v>12482.2</v>
      </c>
      <c r="BY62">
        <v>-0.1</v>
      </c>
      <c r="BZ62">
        <v>-9.0417399999999995E-3</v>
      </c>
      <c r="CA62">
        <v>0.67</v>
      </c>
      <c r="CB62" t="s">
        <v>412</v>
      </c>
      <c r="CC62" t="s">
        <v>412</v>
      </c>
      <c r="CD62" t="s">
        <v>412</v>
      </c>
      <c r="CE62" t="s">
        <v>412</v>
      </c>
      <c r="CF62" t="s">
        <v>412</v>
      </c>
      <c r="CG62" t="s">
        <v>412</v>
      </c>
      <c r="CH62" t="s">
        <v>412</v>
      </c>
      <c r="CI62" t="s">
        <v>412</v>
      </c>
      <c r="CJ62" t="s">
        <v>412</v>
      </c>
      <c r="CK62" t="s">
        <v>412</v>
      </c>
      <c r="CL62">
        <f t="shared" si="42"/>
        <v>1500.002</v>
      </c>
      <c r="CM62">
        <f t="shared" si="43"/>
        <v>1261.2124905569719</v>
      </c>
      <c r="CN62">
        <f t="shared" si="44"/>
        <v>0.84080720596170677</v>
      </c>
      <c r="CO62">
        <f t="shared" si="45"/>
        <v>0.1611579075060941</v>
      </c>
      <c r="CP62">
        <v>6</v>
      </c>
      <c r="CQ62">
        <v>0.5</v>
      </c>
      <c r="CR62" t="s">
        <v>413</v>
      </c>
      <c r="CS62">
        <v>2</v>
      </c>
      <c r="CT62">
        <v>1686778833.25</v>
      </c>
      <c r="CU62">
        <v>1631.0736666666669</v>
      </c>
      <c r="CV62">
        <v>2040.8503333333331</v>
      </c>
      <c r="CW62">
        <v>15.91259</v>
      </c>
      <c r="CX62">
        <v>14.91972333333333</v>
      </c>
      <c r="CY62">
        <v>1632.404666666667</v>
      </c>
      <c r="CZ62">
        <v>15.80748</v>
      </c>
      <c r="DA62">
        <v>600.25576666666677</v>
      </c>
      <c r="DB62">
        <v>101.4704666666667</v>
      </c>
      <c r="DC62">
        <v>3.3168990000000002E-2</v>
      </c>
      <c r="DD62">
        <v>25.513480000000001</v>
      </c>
      <c r="DE62">
        <v>26.244013333333331</v>
      </c>
      <c r="DF62">
        <v>999.9000000000002</v>
      </c>
      <c r="DG62">
        <v>0</v>
      </c>
      <c r="DH62">
        <v>0</v>
      </c>
      <c r="DI62">
        <v>9996.7479999999978</v>
      </c>
      <c r="DJ62">
        <v>0</v>
      </c>
      <c r="DK62">
        <v>1400.791666666667</v>
      </c>
      <c r="DL62">
        <v>-409.92886666666669</v>
      </c>
      <c r="DM62">
        <v>1657.2940000000001</v>
      </c>
      <c r="DN62">
        <v>2071.7613333333329</v>
      </c>
      <c r="DO62">
        <v>0.99286473333333336</v>
      </c>
      <c r="DP62">
        <v>2040.8503333333331</v>
      </c>
      <c r="DQ62">
        <v>14.91972333333333</v>
      </c>
      <c r="DR62">
        <v>1.6146566666666671</v>
      </c>
      <c r="DS62">
        <v>1.5139096666666669</v>
      </c>
      <c r="DT62">
        <v>14.099396666666671</v>
      </c>
      <c r="DU62">
        <v>13.10937666666667</v>
      </c>
      <c r="DV62">
        <v>1500.002</v>
      </c>
      <c r="DW62">
        <v>0.97300199999999992</v>
      </c>
      <c r="DX62">
        <v>2.699770000000001E-2</v>
      </c>
      <c r="DY62">
        <v>0</v>
      </c>
      <c r="DZ62">
        <v>2.0312199999999998</v>
      </c>
      <c r="EA62">
        <v>4.9993100000000004</v>
      </c>
      <c r="EB62">
        <v>19235.05333333333</v>
      </c>
      <c r="EC62">
        <v>13259.263333333331</v>
      </c>
      <c r="ED62">
        <v>37.028933333333327</v>
      </c>
      <c r="EE62">
        <v>38.516533333333342</v>
      </c>
      <c r="EF62">
        <v>37.653933333333327</v>
      </c>
      <c r="EG62">
        <v>37.557933333333338</v>
      </c>
      <c r="EH62">
        <v>38.274733333333323</v>
      </c>
      <c r="EI62">
        <v>1454.641666666666</v>
      </c>
      <c r="EJ62">
        <v>40.360333333333323</v>
      </c>
      <c r="EK62">
        <v>0</v>
      </c>
      <c r="EL62">
        <v>332.79999995231628</v>
      </c>
      <c r="EM62">
        <v>0</v>
      </c>
      <c r="EN62">
        <v>2.036488461538462</v>
      </c>
      <c r="EO62">
        <v>0.27443761927895671</v>
      </c>
      <c r="EP62">
        <v>291.69914501422579</v>
      </c>
      <c r="EQ62">
        <v>19235.95384615385</v>
      </c>
      <c r="ER62">
        <v>15</v>
      </c>
      <c r="ES62">
        <v>1686778879.5</v>
      </c>
      <c r="ET62" t="s">
        <v>649</v>
      </c>
      <c r="EU62">
        <v>1686778879.5</v>
      </c>
      <c r="EV62">
        <v>1686778463</v>
      </c>
      <c r="EW62">
        <v>46</v>
      </c>
      <c r="EX62">
        <v>0.151</v>
      </c>
      <c r="EY62">
        <v>-8.0000000000000002E-3</v>
      </c>
      <c r="EZ62">
        <v>-1.331</v>
      </c>
      <c r="FA62">
        <v>0.105</v>
      </c>
      <c r="FB62">
        <v>2045</v>
      </c>
      <c r="FC62">
        <v>15</v>
      </c>
      <c r="FD62">
        <v>0.01</v>
      </c>
      <c r="FE62">
        <v>0.02</v>
      </c>
      <c r="FF62">
        <v>-410.3374</v>
      </c>
      <c r="FG62">
        <v>7.8098386491566174</v>
      </c>
      <c r="FH62">
        <v>0.75649328483470135</v>
      </c>
      <c r="FI62">
        <v>0</v>
      </c>
      <c r="FJ62">
        <v>1630.857</v>
      </c>
      <c r="FK62">
        <v>7.2926362625155603</v>
      </c>
      <c r="FL62">
        <v>0.52749818325121467</v>
      </c>
      <c r="FM62">
        <v>0</v>
      </c>
      <c r="FN62">
        <v>0.98500527500000001</v>
      </c>
      <c r="FO62">
        <v>0.17331751969981141</v>
      </c>
      <c r="FP62">
        <v>2.0401573852263832E-2</v>
      </c>
      <c r="FQ62">
        <v>1</v>
      </c>
      <c r="FR62">
        <v>15.91091333333333</v>
      </c>
      <c r="FS62">
        <v>0.20349010011121349</v>
      </c>
      <c r="FT62">
        <v>1.469464150256453E-2</v>
      </c>
      <c r="FU62">
        <v>1</v>
      </c>
      <c r="FV62">
        <v>2</v>
      </c>
      <c r="FW62">
        <v>4</v>
      </c>
      <c r="FX62" t="s">
        <v>481</v>
      </c>
      <c r="FY62">
        <v>3.1789499999999999</v>
      </c>
      <c r="FZ62">
        <v>2.7297699999999998</v>
      </c>
      <c r="GA62">
        <v>0.261241</v>
      </c>
      <c r="GB62">
        <v>0.29849700000000001</v>
      </c>
      <c r="GC62">
        <v>9.0504100000000004E-2</v>
      </c>
      <c r="GD62">
        <v>8.6898199999999995E-2</v>
      </c>
      <c r="GE62">
        <v>23192.400000000001</v>
      </c>
      <c r="GF62">
        <v>17489</v>
      </c>
      <c r="GG62">
        <v>29334.6</v>
      </c>
      <c r="GH62">
        <v>24416.400000000001</v>
      </c>
      <c r="GI62">
        <v>33949</v>
      </c>
      <c r="GJ62">
        <v>32551.9</v>
      </c>
      <c r="GK62">
        <v>40465.199999999997</v>
      </c>
      <c r="GL62">
        <v>39839.4</v>
      </c>
      <c r="GM62">
        <v>0.318</v>
      </c>
      <c r="GN62">
        <v>1.8588499999999999</v>
      </c>
      <c r="GO62">
        <v>7.4468599999999996E-2</v>
      </c>
      <c r="GP62">
        <v>0</v>
      </c>
      <c r="GQ62">
        <v>25.0916</v>
      </c>
      <c r="GR62">
        <v>999.9</v>
      </c>
      <c r="GS62">
        <v>36.6</v>
      </c>
      <c r="GT62">
        <v>34.5</v>
      </c>
      <c r="GU62">
        <v>19.816400000000002</v>
      </c>
      <c r="GV62">
        <v>62.1648</v>
      </c>
      <c r="GW62">
        <v>26.0777</v>
      </c>
      <c r="GX62">
        <v>1</v>
      </c>
      <c r="GY62">
        <v>-4.7553400000000003E-2</v>
      </c>
      <c r="GZ62">
        <v>1.5177700000000001</v>
      </c>
      <c r="HA62">
        <v>20.260000000000002</v>
      </c>
      <c r="HB62">
        <v>5.2243300000000001</v>
      </c>
      <c r="HC62">
        <v>11.9063</v>
      </c>
      <c r="HD62">
        <v>4.9631999999999996</v>
      </c>
      <c r="HE62">
        <v>3.2913000000000001</v>
      </c>
      <c r="HF62">
        <v>9999</v>
      </c>
      <c r="HG62">
        <v>9999</v>
      </c>
      <c r="HH62">
        <v>9999</v>
      </c>
      <c r="HI62">
        <v>999.9</v>
      </c>
      <c r="HJ62">
        <v>4.9702200000000003</v>
      </c>
      <c r="HK62">
        <v>1.8751500000000001</v>
      </c>
      <c r="HL62">
        <v>1.8739300000000001</v>
      </c>
      <c r="HM62">
        <v>1.87313</v>
      </c>
      <c r="HN62">
        <v>1.87459</v>
      </c>
      <c r="HO62">
        <v>1.8695999999999999</v>
      </c>
      <c r="HP62">
        <v>1.87378</v>
      </c>
      <c r="HQ62">
        <v>1.8788100000000001</v>
      </c>
      <c r="HR62">
        <v>0</v>
      </c>
      <c r="HS62">
        <v>0</v>
      </c>
      <c r="HT62">
        <v>0</v>
      </c>
      <c r="HU62">
        <v>0</v>
      </c>
      <c r="HV62" t="s">
        <v>416</v>
      </c>
      <c r="HW62" t="s">
        <v>417</v>
      </c>
      <c r="HX62" t="s">
        <v>418</v>
      </c>
      <c r="HY62" t="s">
        <v>418</v>
      </c>
      <c r="HZ62" t="s">
        <v>418</v>
      </c>
      <c r="IA62" t="s">
        <v>418</v>
      </c>
      <c r="IB62">
        <v>0</v>
      </c>
      <c r="IC62">
        <v>100</v>
      </c>
      <c r="ID62">
        <v>100</v>
      </c>
      <c r="IE62">
        <v>-1.331</v>
      </c>
      <c r="IF62">
        <v>0.1051</v>
      </c>
      <c r="IG62">
        <v>-1.481904761904616</v>
      </c>
      <c r="IH62">
        <v>0</v>
      </c>
      <c r="II62">
        <v>0</v>
      </c>
      <c r="IJ62">
        <v>0</v>
      </c>
      <c r="IK62">
        <v>0.1051100000000016</v>
      </c>
      <c r="IL62">
        <v>0</v>
      </c>
      <c r="IM62">
        <v>0</v>
      </c>
      <c r="IN62">
        <v>0</v>
      </c>
      <c r="IO62">
        <v>-1</v>
      </c>
      <c r="IP62">
        <v>-1</v>
      </c>
      <c r="IQ62">
        <v>-1</v>
      </c>
      <c r="IR62">
        <v>-1</v>
      </c>
      <c r="IS62">
        <v>6.4</v>
      </c>
      <c r="IT62">
        <v>6.3</v>
      </c>
      <c r="IU62">
        <v>3.9770500000000002</v>
      </c>
      <c r="IV62">
        <v>2.3767100000000001</v>
      </c>
      <c r="IW62">
        <v>1.42578</v>
      </c>
      <c r="IX62">
        <v>2.2644000000000002</v>
      </c>
      <c r="IY62">
        <v>1.5478499999999999</v>
      </c>
      <c r="IZ62">
        <v>2.35107</v>
      </c>
      <c r="JA62">
        <v>36.481400000000001</v>
      </c>
      <c r="JB62">
        <v>12.879899999999999</v>
      </c>
      <c r="JC62">
        <v>18</v>
      </c>
      <c r="JD62">
        <v>0.55408299999999999</v>
      </c>
      <c r="JE62">
        <v>411.06799999999998</v>
      </c>
      <c r="JF62">
        <v>22.216100000000001</v>
      </c>
      <c r="JG62">
        <v>26.643999999999998</v>
      </c>
      <c r="JH62">
        <v>29.9999</v>
      </c>
      <c r="JI62">
        <v>26.721800000000002</v>
      </c>
      <c r="JJ62">
        <v>26.495799999999999</v>
      </c>
      <c r="JK62">
        <v>79.604799999999997</v>
      </c>
      <c r="JL62">
        <v>26.006399999999999</v>
      </c>
      <c r="JM62">
        <v>33.326099999999997</v>
      </c>
      <c r="JN62">
        <v>22.2149</v>
      </c>
      <c r="JO62">
        <v>2040.87</v>
      </c>
      <c r="JP62">
        <v>14.9367</v>
      </c>
      <c r="JQ62">
        <v>95.581299999999999</v>
      </c>
      <c r="JR62">
        <v>101.35599999999999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2023-06-14T21:42:18Z</dcterms:created>
  <dcterms:modified xsi:type="dcterms:W3CDTF">2023-06-19T21:16:23Z</dcterms:modified>
</cp:coreProperties>
</file>