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physiology_analysis/LC_2023_Response_curves/raw/"/>
    </mc:Choice>
  </mc:AlternateContent>
  <xr:revisionPtr revIDLastSave="0" documentId="8_{8999D2DA-4EC7-4B46-9393-832056F1974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21" i="1" l="1"/>
  <c r="X121" i="1" s="1"/>
  <c r="CE121" i="1"/>
  <c r="CC121" i="1"/>
  <c r="BZ121" i="1"/>
  <c r="BY121" i="1"/>
  <c r="BQ121" i="1"/>
  <c r="BK121" i="1"/>
  <c r="BE121" i="1"/>
  <c r="BR121" i="1" s="1"/>
  <c r="BU121" i="1" s="1"/>
  <c r="AZ121" i="1"/>
  <c r="AX121" i="1" s="1"/>
  <c r="AY121" i="1" s="1"/>
  <c r="AQ121" i="1"/>
  <c r="AL121" i="1"/>
  <c r="AD121" i="1"/>
  <c r="AC121" i="1"/>
  <c r="AB121" i="1" s="1"/>
  <c r="U121" i="1"/>
  <c r="CF120" i="1"/>
  <c r="CE120" i="1"/>
  <c r="CC120" i="1"/>
  <c r="BZ120" i="1"/>
  <c r="BY120" i="1"/>
  <c r="BQ120" i="1"/>
  <c r="BK120" i="1"/>
  <c r="BE120" i="1"/>
  <c r="BR120" i="1" s="1"/>
  <c r="BU120" i="1" s="1"/>
  <c r="AZ120" i="1"/>
  <c r="AY120" i="1"/>
  <c r="AX120" i="1"/>
  <c r="AK120" i="1" s="1"/>
  <c r="N120" i="1" s="1"/>
  <c r="M120" i="1" s="1"/>
  <c r="AQ120" i="1"/>
  <c r="AL120" i="1"/>
  <c r="AD120" i="1"/>
  <c r="AB120" i="1" s="1"/>
  <c r="AC120" i="1"/>
  <c r="U120" i="1"/>
  <c r="P120" i="1"/>
  <c r="CF119" i="1"/>
  <c r="CE119" i="1"/>
  <c r="CC119" i="1"/>
  <c r="BZ119" i="1"/>
  <c r="BY119" i="1"/>
  <c r="BQ119" i="1"/>
  <c r="BK119" i="1"/>
  <c r="BE119" i="1"/>
  <c r="BR119" i="1" s="1"/>
  <c r="BU119" i="1" s="1"/>
  <c r="AZ119" i="1"/>
  <c r="AX119" i="1" s="1"/>
  <c r="S119" i="1" s="1"/>
  <c r="AQ119" i="1"/>
  <c r="AL119" i="1"/>
  <c r="AK119" i="1"/>
  <c r="N119" i="1" s="1"/>
  <c r="AD119" i="1"/>
  <c r="AC119" i="1"/>
  <c r="AB119" i="1" s="1"/>
  <c r="U119" i="1"/>
  <c r="M119" i="1"/>
  <c r="CF118" i="1"/>
  <c r="CE118" i="1"/>
  <c r="CD118" i="1" s="1"/>
  <c r="BM118" i="1" s="1"/>
  <c r="CC118" i="1"/>
  <c r="BZ118" i="1"/>
  <c r="BY118" i="1"/>
  <c r="BW118" i="1"/>
  <c r="CA118" i="1" s="1"/>
  <c r="CB118" i="1" s="1"/>
  <c r="BQ118" i="1"/>
  <c r="BK118" i="1"/>
  <c r="BE118" i="1"/>
  <c r="BR118" i="1" s="1"/>
  <c r="BU118" i="1" s="1"/>
  <c r="AZ118" i="1"/>
  <c r="AX118" i="1"/>
  <c r="AQ118" i="1"/>
  <c r="AL118" i="1"/>
  <c r="AD118" i="1"/>
  <c r="AC118" i="1"/>
  <c r="AB118" i="1" s="1"/>
  <c r="U118" i="1"/>
  <c r="CF117" i="1"/>
  <c r="CE117" i="1"/>
  <c r="CC117" i="1"/>
  <c r="BZ117" i="1"/>
  <c r="BY117" i="1"/>
  <c r="BX117" i="1"/>
  <c r="BQ117" i="1"/>
  <c r="BK117" i="1"/>
  <c r="BE117" i="1"/>
  <c r="BR117" i="1" s="1"/>
  <c r="BU117" i="1" s="1"/>
  <c r="AZ117" i="1"/>
  <c r="AX117" i="1" s="1"/>
  <c r="AY117" i="1" s="1"/>
  <c r="AQ117" i="1"/>
  <c r="AL117" i="1"/>
  <c r="AD117" i="1"/>
  <c r="AC117" i="1"/>
  <c r="AB117" i="1" s="1"/>
  <c r="U117" i="1"/>
  <c r="CF116" i="1"/>
  <c r="CE116" i="1"/>
  <c r="CC116" i="1"/>
  <c r="CD116" i="1" s="1"/>
  <c r="BM116" i="1" s="1"/>
  <c r="BZ116" i="1"/>
  <c r="BY116" i="1"/>
  <c r="BQ116" i="1"/>
  <c r="BK116" i="1"/>
  <c r="BE116" i="1"/>
  <c r="BR116" i="1" s="1"/>
  <c r="BU116" i="1" s="1"/>
  <c r="AZ116" i="1"/>
  <c r="AX116" i="1" s="1"/>
  <c r="AQ116" i="1"/>
  <c r="AL116" i="1"/>
  <c r="AD116" i="1"/>
  <c r="AC116" i="1"/>
  <c r="X116" i="1"/>
  <c r="U116" i="1"/>
  <c r="CF115" i="1"/>
  <c r="CE115" i="1"/>
  <c r="CC115" i="1"/>
  <c r="BZ115" i="1"/>
  <c r="BY115" i="1"/>
  <c r="BQ115" i="1"/>
  <c r="BK115" i="1"/>
  <c r="BE115" i="1"/>
  <c r="BR115" i="1" s="1"/>
  <c r="BU115" i="1" s="1"/>
  <c r="AZ115" i="1"/>
  <c r="AX115" i="1" s="1"/>
  <c r="AQ115" i="1"/>
  <c r="AL115" i="1"/>
  <c r="AD115" i="1"/>
  <c r="AC115" i="1"/>
  <c r="AB115" i="1" s="1"/>
  <c r="U115" i="1"/>
  <c r="CF114" i="1"/>
  <c r="CE114" i="1"/>
  <c r="CC114" i="1"/>
  <c r="X114" i="1" s="1"/>
  <c r="BZ114" i="1"/>
  <c r="BY114" i="1"/>
  <c r="BQ114" i="1"/>
  <c r="BK114" i="1"/>
  <c r="BE114" i="1"/>
  <c r="BR114" i="1" s="1"/>
  <c r="BU114" i="1" s="1"/>
  <c r="BX114" i="1" s="1"/>
  <c r="AZ114" i="1"/>
  <c r="AY114" i="1"/>
  <c r="AX114" i="1"/>
  <c r="P114" i="1" s="1"/>
  <c r="AQ114" i="1"/>
  <c r="AL114" i="1"/>
  <c r="AK114" i="1"/>
  <c r="N114" i="1" s="1"/>
  <c r="M114" i="1" s="1"/>
  <c r="AJ114" i="1"/>
  <c r="O114" i="1" s="1"/>
  <c r="BN114" i="1" s="1"/>
  <c r="AD114" i="1"/>
  <c r="AC114" i="1"/>
  <c r="AB114" i="1"/>
  <c r="U114" i="1"/>
  <c r="S114" i="1"/>
  <c r="CF113" i="1"/>
  <c r="CE113" i="1"/>
  <c r="CC113" i="1"/>
  <c r="BZ113" i="1"/>
  <c r="BY113" i="1"/>
  <c r="BQ113" i="1"/>
  <c r="BK113" i="1"/>
  <c r="BE113" i="1"/>
  <c r="BR113" i="1" s="1"/>
  <c r="BU113" i="1" s="1"/>
  <c r="BV113" i="1" s="1"/>
  <c r="AZ113" i="1"/>
  <c r="AX113" i="1" s="1"/>
  <c r="AY113" i="1"/>
  <c r="AQ113" i="1"/>
  <c r="AL113" i="1"/>
  <c r="AK113" i="1"/>
  <c r="N113" i="1" s="1"/>
  <c r="M113" i="1" s="1"/>
  <c r="AD113" i="1"/>
  <c r="AC113" i="1"/>
  <c r="U113" i="1"/>
  <c r="CF112" i="1"/>
  <c r="CE112" i="1"/>
  <c r="CC112" i="1"/>
  <c r="BZ112" i="1"/>
  <c r="BY112" i="1"/>
  <c r="BQ112" i="1"/>
  <c r="BK112" i="1"/>
  <c r="BE112" i="1"/>
  <c r="BR112" i="1" s="1"/>
  <c r="BU112" i="1" s="1"/>
  <c r="AZ112" i="1"/>
  <c r="AX112" i="1"/>
  <c r="AQ112" i="1"/>
  <c r="AL112" i="1"/>
  <c r="AD112" i="1"/>
  <c r="AC112" i="1"/>
  <c r="AB112" i="1" s="1"/>
  <c r="X112" i="1"/>
  <c r="U112" i="1"/>
  <c r="CF111" i="1"/>
  <c r="CE111" i="1"/>
  <c r="CC111" i="1"/>
  <c r="BZ111" i="1"/>
  <c r="BY111" i="1"/>
  <c r="BR111" i="1"/>
  <c r="BU111" i="1" s="1"/>
  <c r="BQ111" i="1"/>
  <c r="BK111" i="1"/>
  <c r="BE111" i="1"/>
  <c r="AZ111" i="1"/>
  <c r="AX111" i="1" s="1"/>
  <c r="AQ111" i="1"/>
  <c r="AL111" i="1"/>
  <c r="AD111" i="1"/>
  <c r="AC111" i="1"/>
  <c r="AB111" i="1" s="1"/>
  <c r="U111" i="1"/>
  <c r="CF110" i="1"/>
  <c r="CE110" i="1"/>
  <c r="CD110" i="1"/>
  <c r="BM110" i="1" s="1"/>
  <c r="CC110" i="1"/>
  <c r="BZ110" i="1"/>
  <c r="BY110" i="1"/>
  <c r="BV110" i="1"/>
  <c r="BQ110" i="1"/>
  <c r="BK110" i="1"/>
  <c r="BE110" i="1"/>
  <c r="BR110" i="1" s="1"/>
  <c r="BU110" i="1" s="1"/>
  <c r="AZ110" i="1"/>
  <c r="AX110" i="1" s="1"/>
  <c r="AQ110" i="1"/>
  <c r="AL110" i="1"/>
  <c r="AD110" i="1"/>
  <c r="AC110" i="1"/>
  <c r="AB110" i="1" s="1"/>
  <c r="U110" i="1"/>
  <c r="CF109" i="1"/>
  <c r="CE109" i="1"/>
  <c r="CC109" i="1"/>
  <c r="BZ109" i="1"/>
  <c r="BY109" i="1"/>
  <c r="BQ109" i="1"/>
  <c r="BK109" i="1"/>
  <c r="BE109" i="1"/>
  <c r="BR109" i="1" s="1"/>
  <c r="BU109" i="1" s="1"/>
  <c r="AZ109" i="1"/>
  <c r="AX109" i="1" s="1"/>
  <c r="AQ109" i="1"/>
  <c r="AL109" i="1"/>
  <c r="AD109" i="1"/>
  <c r="AC109" i="1"/>
  <c r="U109" i="1"/>
  <c r="CF108" i="1"/>
  <c r="CE108" i="1"/>
  <c r="CC108" i="1"/>
  <c r="BZ108" i="1"/>
  <c r="BY108" i="1"/>
  <c r="BU108" i="1"/>
  <c r="BQ108" i="1"/>
  <c r="BK108" i="1"/>
  <c r="BE108" i="1"/>
  <c r="BR108" i="1" s="1"/>
  <c r="AZ108" i="1"/>
  <c r="AX108" i="1"/>
  <c r="AQ108" i="1"/>
  <c r="AL108" i="1"/>
  <c r="AD108" i="1"/>
  <c r="AC108" i="1"/>
  <c r="AB108" i="1" s="1"/>
  <c r="X108" i="1"/>
  <c r="U108" i="1"/>
  <c r="CF107" i="1"/>
  <c r="CE107" i="1"/>
  <c r="CC107" i="1"/>
  <c r="BZ107" i="1"/>
  <c r="BY107" i="1"/>
  <c r="BQ107" i="1"/>
  <c r="BK107" i="1"/>
  <c r="BE107" i="1"/>
  <c r="BR107" i="1" s="1"/>
  <c r="BU107" i="1" s="1"/>
  <c r="AZ107" i="1"/>
  <c r="AX107" i="1" s="1"/>
  <c r="AY107" i="1"/>
  <c r="AQ107" i="1"/>
  <c r="AL107" i="1"/>
  <c r="AK107" i="1"/>
  <c r="N107" i="1" s="1"/>
  <c r="AD107" i="1"/>
  <c r="AC107" i="1"/>
  <c r="U107" i="1"/>
  <c r="S107" i="1"/>
  <c r="M107" i="1"/>
  <c r="CF106" i="1"/>
  <c r="CE106" i="1"/>
  <c r="CC106" i="1"/>
  <c r="BZ106" i="1"/>
  <c r="BY106" i="1"/>
  <c r="BQ106" i="1"/>
  <c r="BK106" i="1"/>
  <c r="BE106" i="1"/>
  <c r="BR106" i="1" s="1"/>
  <c r="BU106" i="1" s="1"/>
  <c r="BW106" i="1" s="1"/>
  <c r="CA106" i="1" s="1"/>
  <c r="CB106" i="1" s="1"/>
  <c r="AZ106" i="1"/>
  <c r="AX106" i="1" s="1"/>
  <c r="AQ106" i="1"/>
  <c r="AL106" i="1"/>
  <c r="AD106" i="1"/>
  <c r="AC106" i="1"/>
  <c r="AB106" i="1" s="1"/>
  <c r="U106" i="1"/>
  <c r="CF105" i="1"/>
  <c r="CE105" i="1"/>
  <c r="CC105" i="1"/>
  <c r="BZ105" i="1"/>
  <c r="BY105" i="1"/>
  <c r="BX105" i="1"/>
  <c r="BQ105" i="1"/>
  <c r="BK105" i="1"/>
  <c r="BE105" i="1"/>
  <c r="BR105" i="1" s="1"/>
  <c r="BU105" i="1" s="1"/>
  <c r="AZ105" i="1"/>
  <c r="AX105" i="1" s="1"/>
  <c r="AY105" i="1" s="1"/>
  <c r="AQ105" i="1"/>
  <c r="AL105" i="1"/>
  <c r="AD105" i="1"/>
  <c r="AC105" i="1"/>
  <c r="U105" i="1"/>
  <c r="S105" i="1"/>
  <c r="CF104" i="1"/>
  <c r="CE104" i="1"/>
  <c r="CC104" i="1"/>
  <c r="CA104" i="1"/>
  <c r="CB104" i="1" s="1"/>
  <c r="BZ104" i="1"/>
  <c r="BY104" i="1"/>
  <c r="BQ104" i="1"/>
  <c r="BK104" i="1"/>
  <c r="BE104" i="1"/>
  <c r="BR104" i="1" s="1"/>
  <c r="BU104" i="1" s="1"/>
  <c r="BW104" i="1" s="1"/>
  <c r="AZ104" i="1"/>
  <c r="AX104" i="1"/>
  <c r="AQ104" i="1"/>
  <c r="AL104" i="1"/>
  <c r="AJ104" i="1"/>
  <c r="O104" i="1" s="1"/>
  <c r="BN104" i="1" s="1"/>
  <c r="AD104" i="1"/>
  <c r="AC104" i="1"/>
  <c r="AB104" i="1" s="1"/>
  <c r="X104" i="1"/>
  <c r="U104" i="1"/>
  <c r="CF103" i="1"/>
  <c r="CE103" i="1"/>
  <c r="CC103" i="1"/>
  <c r="BZ103" i="1"/>
  <c r="BY103" i="1"/>
  <c r="BQ103" i="1"/>
  <c r="BK103" i="1"/>
  <c r="BE103" i="1"/>
  <c r="BR103" i="1" s="1"/>
  <c r="BU103" i="1" s="1"/>
  <c r="BW103" i="1" s="1"/>
  <c r="CA103" i="1" s="1"/>
  <c r="CB103" i="1" s="1"/>
  <c r="AZ103" i="1"/>
  <c r="AX103" i="1" s="1"/>
  <c r="AQ103" i="1"/>
  <c r="AL103" i="1"/>
  <c r="AK103" i="1"/>
  <c r="N103" i="1" s="1"/>
  <c r="M103" i="1" s="1"/>
  <c r="AD103" i="1"/>
  <c r="AC103" i="1"/>
  <c r="AB103" i="1" s="1"/>
  <c r="U103" i="1"/>
  <c r="CF102" i="1"/>
  <c r="X102" i="1" s="1"/>
  <c r="CE102" i="1"/>
  <c r="CD102" i="1"/>
  <c r="BM102" i="1" s="1"/>
  <c r="BO102" i="1" s="1"/>
  <c r="CC102" i="1"/>
  <c r="BZ102" i="1"/>
  <c r="BY102" i="1"/>
  <c r="BQ102" i="1"/>
  <c r="BK102" i="1"/>
  <c r="BE102" i="1"/>
  <c r="BR102" i="1" s="1"/>
  <c r="BU102" i="1" s="1"/>
  <c r="AZ102" i="1"/>
  <c r="AX102" i="1" s="1"/>
  <c r="AQ102" i="1"/>
  <c r="AL102" i="1"/>
  <c r="AJ102" i="1"/>
  <c r="O102" i="1" s="1"/>
  <c r="BN102" i="1" s="1"/>
  <c r="BP102" i="1" s="1"/>
  <c r="AD102" i="1"/>
  <c r="AC102" i="1"/>
  <c r="AB102" i="1" s="1"/>
  <c r="U102" i="1"/>
  <c r="CF101" i="1"/>
  <c r="CE101" i="1"/>
  <c r="CC101" i="1"/>
  <c r="CD101" i="1" s="1"/>
  <c r="BM101" i="1" s="1"/>
  <c r="BZ101" i="1"/>
  <c r="BY101" i="1"/>
  <c r="BQ101" i="1"/>
  <c r="BK101" i="1"/>
  <c r="BE101" i="1"/>
  <c r="BR101" i="1" s="1"/>
  <c r="BU101" i="1" s="1"/>
  <c r="AZ101" i="1"/>
  <c r="AX101" i="1"/>
  <c r="AQ101" i="1"/>
  <c r="AL101" i="1"/>
  <c r="AD101" i="1"/>
  <c r="AB101" i="1" s="1"/>
  <c r="AC101" i="1"/>
  <c r="U101" i="1"/>
  <c r="CF100" i="1"/>
  <c r="CE100" i="1"/>
  <c r="CC100" i="1"/>
  <c r="BZ100" i="1"/>
  <c r="BY100" i="1"/>
  <c r="BU100" i="1"/>
  <c r="BQ100" i="1"/>
  <c r="BK100" i="1"/>
  <c r="BE100" i="1"/>
  <c r="BR100" i="1" s="1"/>
  <c r="AZ100" i="1"/>
  <c r="AX100" i="1" s="1"/>
  <c r="AQ100" i="1"/>
  <c r="AL100" i="1"/>
  <c r="AD100" i="1"/>
  <c r="AC100" i="1"/>
  <c r="U100" i="1"/>
  <c r="CF99" i="1"/>
  <c r="CE99" i="1"/>
  <c r="CC99" i="1"/>
  <c r="BZ99" i="1"/>
  <c r="BY99" i="1"/>
  <c r="BR99" i="1"/>
  <c r="BU99" i="1" s="1"/>
  <c r="BQ99" i="1"/>
  <c r="BK99" i="1"/>
  <c r="BE99" i="1"/>
  <c r="AZ99" i="1"/>
  <c r="AX99" i="1"/>
  <c r="AK99" i="1" s="1"/>
  <c r="N99" i="1" s="1"/>
  <c r="M99" i="1" s="1"/>
  <c r="AQ99" i="1"/>
  <c r="AL99" i="1"/>
  <c r="AJ99" i="1"/>
  <c r="O99" i="1" s="1"/>
  <c r="BN99" i="1" s="1"/>
  <c r="AD99" i="1"/>
  <c r="AC99" i="1"/>
  <c r="AB99" i="1" s="1"/>
  <c r="U99" i="1"/>
  <c r="CF98" i="1"/>
  <c r="CE98" i="1"/>
  <c r="CC98" i="1"/>
  <c r="CD98" i="1" s="1"/>
  <c r="BM98" i="1" s="1"/>
  <c r="BO98" i="1" s="1"/>
  <c r="BZ98" i="1"/>
  <c r="BY98" i="1"/>
  <c r="BQ98" i="1"/>
  <c r="BK98" i="1"/>
  <c r="BE98" i="1"/>
  <c r="BR98" i="1" s="1"/>
  <c r="BU98" i="1" s="1"/>
  <c r="AZ98" i="1"/>
  <c r="AX98" i="1" s="1"/>
  <c r="AQ98" i="1"/>
  <c r="AL98" i="1"/>
  <c r="AJ98" i="1"/>
  <c r="O98" i="1" s="1"/>
  <c r="BN98" i="1" s="1"/>
  <c r="AD98" i="1"/>
  <c r="AC98" i="1"/>
  <c r="AB98" i="1" s="1"/>
  <c r="U98" i="1"/>
  <c r="CF97" i="1"/>
  <c r="CE97" i="1"/>
  <c r="CC97" i="1"/>
  <c r="CD97" i="1" s="1"/>
  <c r="BM97" i="1" s="1"/>
  <c r="BZ97" i="1"/>
  <c r="BY97" i="1"/>
  <c r="BQ97" i="1"/>
  <c r="BK97" i="1"/>
  <c r="BE97" i="1"/>
  <c r="BR97" i="1" s="1"/>
  <c r="BU97" i="1" s="1"/>
  <c r="BW97" i="1" s="1"/>
  <c r="CA97" i="1" s="1"/>
  <c r="CB97" i="1" s="1"/>
  <c r="AZ97" i="1"/>
  <c r="AY97" i="1"/>
  <c r="AX97" i="1"/>
  <c r="AQ97" i="1"/>
  <c r="AL97" i="1"/>
  <c r="AJ97" i="1"/>
  <c r="O97" i="1" s="1"/>
  <c r="BN97" i="1" s="1"/>
  <c r="BP97" i="1" s="1"/>
  <c r="AD97" i="1"/>
  <c r="AC97" i="1"/>
  <c r="AB97" i="1" s="1"/>
  <c r="U97" i="1"/>
  <c r="P97" i="1"/>
  <c r="CF96" i="1"/>
  <c r="CE96" i="1"/>
  <c r="CC96" i="1"/>
  <c r="BZ96" i="1"/>
  <c r="BY96" i="1"/>
  <c r="BR96" i="1"/>
  <c r="BU96" i="1" s="1"/>
  <c r="BQ96" i="1"/>
  <c r="BK96" i="1"/>
  <c r="BE96" i="1"/>
  <c r="AZ96" i="1"/>
  <c r="AX96" i="1" s="1"/>
  <c r="AQ96" i="1"/>
  <c r="AL96" i="1"/>
  <c r="AD96" i="1"/>
  <c r="AC96" i="1"/>
  <c r="AB96" i="1" s="1"/>
  <c r="U96" i="1"/>
  <c r="CF95" i="1"/>
  <c r="CE95" i="1"/>
  <c r="CC95" i="1"/>
  <c r="X95" i="1" s="1"/>
  <c r="BZ95" i="1"/>
  <c r="BY95" i="1"/>
  <c r="BV95" i="1"/>
  <c r="BQ95" i="1"/>
  <c r="BK95" i="1"/>
  <c r="BE95" i="1"/>
  <c r="BR95" i="1" s="1"/>
  <c r="BU95" i="1" s="1"/>
  <c r="BX95" i="1" s="1"/>
  <c r="AZ95" i="1"/>
  <c r="AX95" i="1" s="1"/>
  <c r="AQ95" i="1"/>
  <c r="AL95" i="1"/>
  <c r="AD95" i="1"/>
  <c r="AC95" i="1"/>
  <c r="AB95" i="1" s="1"/>
  <c r="U95" i="1"/>
  <c r="CF94" i="1"/>
  <c r="X94" i="1" s="1"/>
  <c r="CE94" i="1"/>
  <c r="CD94" i="1"/>
  <c r="CC94" i="1"/>
  <c r="BZ94" i="1"/>
  <c r="BY94" i="1"/>
  <c r="BQ94" i="1"/>
  <c r="BM94" i="1"/>
  <c r="BK94" i="1"/>
  <c r="BE94" i="1"/>
  <c r="BR94" i="1" s="1"/>
  <c r="BU94" i="1" s="1"/>
  <c r="AZ94" i="1"/>
  <c r="AX94" i="1" s="1"/>
  <c r="AY94" i="1" s="1"/>
  <c r="AQ94" i="1"/>
  <c r="AL94" i="1"/>
  <c r="AK94" i="1"/>
  <c r="N94" i="1" s="1"/>
  <c r="M94" i="1" s="1"/>
  <c r="AJ94" i="1"/>
  <c r="AD94" i="1"/>
  <c r="AC94" i="1"/>
  <c r="Y94" i="1"/>
  <c r="Z94" i="1" s="1"/>
  <c r="U94" i="1"/>
  <c r="O94" i="1"/>
  <c r="BN94" i="1" s="1"/>
  <c r="BP94" i="1" s="1"/>
  <c r="CF93" i="1"/>
  <c r="CE93" i="1"/>
  <c r="CC93" i="1"/>
  <c r="CD93" i="1" s="1"/>
  <c r="BM93" i="1" s="1"/>
  <c r="BZ93" i="1"/>
  <c r="BY93" i="1"/>
  <c r="BQ93" i="1"/>
  <c r="BK93" i="1"/>
  <c r="BO93" i="1" s="1"/>
  <c r="BE93" i="1"/>
  <c r="BR93" i="1" s="1"/>
  <c r="BU93" i="1" s="1"/>
  <c r="AZ93" i="1"/>
  <c r="AX93" i="1" s="1"/>
  <c r="AQ93" i="1"/>
  <c r="AL93" i="1"/>
  <c r="AD93" i="1"/>
  <c r="AC93" i="1"/>
  <c r="AB93" i="1" s="1"/>
  <c r="U93" i="1"/>
  <c r="P93" i="1"/>
  <c r="CF92" i="1"/>
  <c r="CE92" i="1"/>
  <c r="CC92" i="1"/>
  <c r="BZ92" i="1"/>
  <c r="BY92" i="1"/>
  <c r="BU92" i="1"/>
  <c r="BQ92" i="1"/>
  <c r="BK92" i="1"/>
  <c r="BE92" i="1"/>
  <c r="BR92" i="1" s="1"/>
  <c r="AZ92" i="1"/>
  <c r="AX92" i="1" s="1"/>
  <c r="AJ92" i="1" s="1"/>
  <c r="O92" i="1" s="1"/>
  <c r="BN92" i="1" s="1"/>
  <c r="AQ92" i="1"/>
  <c r="AL92" i="1"/>
  <c r="AD92" i="1"/>
  <c r="AC92" i="1"/>
  <c r="AB92" i="1"/>
  <c r="U92" i="1"/>
  <c r="S92" i="1"/>
  <c r="CF91" i="1"/>
  <c r="CE91" i="1"/>
  <c r="CD91" i="1" s="1"/>
  <c r="BM91" i="1" s="1"/>
  <c r="CC91" i="1"/>
  <c r="BZ91" i="1"/>
  <c r="BY91" i="1"/>
  <c r="BX91" i="1"/>
  <c r="BQ91" i="1"/>
  <c r="BK91" i="1"/>
  <c r="BE91" i="1"/>
  <c r="BR91" i="1" s="1"/>
  <c r="BU91" i="1" s="1"/>
  <c r="AZ91" i="1"/>
  <c r="AX91" i="1" s="1"/>
  <c r="AK91" i="1" s="1"/>
  <c r="N91" i="1" s="1"/>
  <c r="AQ91" i="1"/>
  <c r="AL91" i="1"/>
  <c r="AD91" i="1"/>
  <c r="AC91" i="1"/>
  <c r="U91" i="1"/>
  <c r="M91" i="1"/>
  <c r="CF90" i="1"/>
  <c r="X90" i="1" s="1"/>
  <c r="CE90" i="1"/>
  <c r="CD90" i="1"/>
  <c r="BM90" i="1" s="1"/>
  <c r="BO90" i="1" s="1"/>
  <c r="CC90" i="1"/>
  <c r="BZ90" i="1"/>
  <c r="BY90" i="1"/>
  <c r="BR90" i="1"/>
  <c r="BU90" i="1" s="1"/>
  <c r="BQ90" i="1"/>
  <c r="BK90" i="1"/>
  <c r="BE90" i="1"/>
  <c r="AZ90" i="1"/>
  <c r="AX90" i="1"/>
  <c r="P90" i="1" s="1"/>
  <c r="AQ90" i="1"/>
  <c r="AL90" i="1"/>
  <c r="AD90" i="1"/>
  <c r="AC90" i="1"/>
  <c r="U90" i="1"/>
  <c r="CF89" i="1"/>
  <c r="X89" i="1" s="1"/>
  <c r="CE89" i="1"/>
  <c r="CD89" i="1"/>
  <c r="BM89" i="1" s="1"/>
  <c r="CC89" i="1"/>
  <c r="BZ89" i="1"/>
  <c r="BY89" i="1"/>
  <c r="BR89" i="1"/>
  <c r="BU89" i="1" s="1"/>
  <c r="BQ89" i="1"/>
  <c r="BK89" i="1"/>
  <c r="BE89" i="1"/>
  <c r="AZ89" i="1"/>
  <c r="AX89" i="1" s="1"/>
  <c r="AY89" i="1" s="1"/>
  <c r="AQ89" i="1"/>
  <c r="AL89" i="1"/>
  <c r="AD89" i="1"/>
  <c r="AB89" i="1" s="1"/>
  <c r="AC89" i="1"/>
  <c r="U89" i="1"/>
  <c r="CF88" i="1"/>
  <c r="CE88" i="1"/>
  <c r="CC88" i="1"/>
  <c r="BZ88" i="1"/>
  <c r="BY88" i="1"/>
  <c r="BU88" i="1"/>
  <c r="BQ88" i="1"/>
  <c r="BK88" i="1"/>
  <c r="BE88" i="1"/>
  <c r="BR88" i="1" s="1"/>
  <c r="AZ88" i="1"/>
  <c r="AX88" i="1" s="1"/>
  <c r="AQ88" i="1"/>
  <c r="AL88" i="1"/>
  <c r="AD88" i="1"/>
  <c r="AC88" i="1"/>
  <c r="AB88" i="1" s="1"/>
  <c r="U88" i="1"/>
  <c r="CF87" i="1"/>
  <c r="X87" i="1" s="1"/>
  <c r="CE87" i="1"/>
  <c r="CD87" i="1" s="1"/>
  <c r="CC87" i="1"/>
  <c r="BZ87" i="1"/>
  <c r="BY87" i="1"/>
  <c r="BQ87" i="1"/>
  <c r="BM87" i="1"/>
  <c r="BK87" i="1"/>
  <c r="BE87" i="1"/>
  <c r="BR87" i="1" s="1"/>
  <c r="BU87" i="1" s="1"/>
  <c r="AZ87" i="1"/>
  <c r="AX87" i="1" s="1"/>
  <c r="AQ87" i="1"/>
  <c r="AL87" i="1"/>
  <c r="AD87" i="1"/>
  <c r="AC87" i="1"/>
  <c r="U87" i="1"/>
  <c r="CF86" i="1"/>
  <c r="CE86" i="1"/>
  <c r="CC86" i="1"/>
  <c r="BZ86" i="1"/>
  <c r="BY86" i="1"/>
  <c r="BQ86" i="1"/>
  <c r="BK86" i="1"/>
  <c r="BE86" i="1"/>
  <c r="BR86" i="1" s="1"/>
  <c r="BU86" i="1" s="1"/>
  <c r="AZ86" i="1"/>
  <c r="AX86" i="1" s="1"/>
  <c r="AQ86" i="1"/>
  <c r="AL86" i="1"/>
  <c r="AD86" i="1"/>
  <c r="AB86" i="1" s="1"/>
  <c r="AC86" i="1"/>
  <c r="U86" i="1"/>
  <c r="CF85" i="1"/>
  <c r="CE85" i="1"/>
  <c r="CC85" i="1"/>
  <c r="CD85" i="1" s="1"/>
  <c r="BM85" i="1" s="1"/>
  <c r="BZ85" i="1"/>
  <c r="BY85" i="1"/>
  <c r="BQ85" i="1"/>
  <c r="BK85" i="1"/>
  <c r="BE85" i="1"/>
  <c r="BR85" i="1" s="1"/>
  <c r="BU85" i="1" s="1"/>
  <c r="AZ85" i="1"/>
  <c r="AX85" i="1" s="1"/>
  <c r="AY85" i="1"/>
  <c r="AQ85" i="1"/>
  <c r="AL85" i="1"/>
  <c r="AD85" i="1"/>
  <c r="AC85" i="1"/>
  <c r="U85" i="1"/>
  <c r="CF84" i="1"/>
  <c r="CE84" i="1"/>
  <c r="CC84" i="1"/>
  <c r="BZ84" i="1"/>
  <c r="BY84" i="1"/>
  <c r="BQ84" i="1"/>
  <c r="BK84" i="1"/>
  <c r="BE84" i="1"/>
  <c r="BR84" i="1" s="1"/>
  <c r="BU84" i="1" s="1"/>
  <c r="AZ84" i="1"/>
  <c r="AX84" i="1" s="1"/>
  <c r="P84" i="1" s="1"/>
  <c r="AQ84" i="1"/>
  <c r="AL84" i="1"/>
  <c r="AD84" i="1"/>
  <c r="AC84" i="1"/>
  <c r="AB84" i="1"/>
  <c r="U84" i="1"/>
  <c r="CF83" i="1"/>
  <c r="CE83" i="1"/>
  <c r="CD83" i="1" s="1"/>
  <c r="BM83" i="1" s="1"/>
  <c r="BO83" i="1" s="1"/>
  <c r="CC83" i="1"/>
  <c r="BZ83" i="1"/>
  <c r="BY83" i="1"/>
  <c r="BR83" i="1"/>
  <c r="BU83" i="1" s="1"/>
  <c r="BQ83" i="1"/>
  <c r="BK83" i="1"/>
  <c r="BE83" i="1"/>
  <c r="AZ83" i="1"/>
  <c r="AX83" i="1" s="1"/>
  <c r="AK83" i="1" s="1"/>
  <c r="N83" i="1" s="1"/>
  <c r="AQ83" i="1"/>
  <c r="AL83" i="1"/>
  <c r="AD83" i="1"/>
  <c r="AC83" i="1"/>
  <c r="U83" i="1"/>
  <c r="M83" i="1"/>
  <c r="AF83" i="1" s="1"/>
  <c r="CF82" i="1"/>
  <c r="CE82" i="1"/>
  <c r="CC82" i="1"/>
  <c r="BZ82" i="1"/>
  <c r="BY82" i="1"/>
  <c r="BQ82" i="1"/>
  <c r="BK82" i="1"/>
  <c r="BE82" i="1"/>
  <c r="BR82" i="1" s="1"/>
  <c r="BU82" i="1" s="1"/>
  <c r="BV82" i="1" s="1"/>
  <c r="AZ82" i="1"/>
  <c r="AX82" i="1" s="1"/>
  <c r="AQ82" i="1"/>
  <c r="AL82" i="1"/>
  <c r="AD82" i="1"/>
  <c r="AB82" i="1" s="1"/>
  <c r="AC82" i="1"/>
  <c r="U82" i="1"/>
  <c r="CF81" i="1"/>
  <c r="X81" i="1" s="1"/>
  <c r="CE81" i="1"/>
  <c r="CC81" i="1"/>
  <c r="BZ81" i="1"/>
  <c r="BY81" i="1"/>
  <c r="BR81" i="1"/>
  <c r="BU81" i="1" s="1"/>
  <c r="BQ81" i="1"/>
  <c r="BK81" i="1"/>
  <c r="BE81" i="1"/>
  <c r="AZ81" i="1"/>
  <c r="AX81" i="1" s="1"/>
  <c r="AY81" i="1" s="1"/>
  <c r="AQ81" i="1"/>
  <c r="AL81" i="1"/>
  <c r="AD81" i="1"/>
  <c r="AC81" i="1"/>
  <c r="U81" i="1"/>
  <c r="S81" i="1"/>
  <c r="CF80" i="1"/>
  <c r="CE80" i="1"/>
  <c r="CC80" i="1"/>
  <c r="BZ80" i="1"/>
  <c r="BY80" i="1"/>
  <c r="BQ80" i="1"/>
  <c r="BK80" i="1"/>
  <c r="BE80" i="1"/>
  <c r="BR80" i="1" s="1"/>
  <c r="BU80" i="1" s="1"/>
  <c r="BX80" i="1" s="1"/>
  <c r="AZ80" i="1"/>
  <c r="AX80" i="1" s="1"/>
  <c r="AQ80" i="1"/>
  <c r="AL80" i="1"/>
  <c r="AD80" i="1"/>
  <c r="AC80" i="1"/>
  <c r="AB80" i="1"/>
  <c r="U80" i="1"/>
  <c r="CF79" i="1"/>
  <c r="CE79" i="1"/>
  <c r="CC79" i="1"/>
  <c r="BZ79" i="1"/>
  <c r="BY79" i="1"/>
  <c r="BQ79" i="1"/>
  <c r="BN79" i="1"/>
  <c r="BK79" i="1"/>
  <c r="BE79" i="1"/>
  <c r="BR79" i="1" s="1"/>
  <c r="BU79" i="1" s="1"/>
  <c r="BV79" i="1" s="1"/>
  <c r="AZ79" i="1"/>
  <c r="AY79" i="1"/>
  <c r="AX79" i="1"/>
  <c r="AQ79" i="1"/>
  <c r="AL79" i="1"/>
  <c r="AK79" i="1"/>
  <c r="N79" i="1" s="1"/>
  <c r="M79" i="1" s="1"/>
  <c r="AJ79" i="1"/>
  <c r="O79" i="1" s="1"/>
  <c r="AD79" i="1"/>
  <c r="AC79" i="1"/>
  <c r="U79" i="1"/>
  <c r="S79" i="1"/>
  <c r="P79" i="1"/>
  <c r="CF78" i="1"/>
  <c r="CE78" i="1"/>
  <c r="CC78" i="1"/>
  <c r="CD78" i="1" s="1"/>
  <c r="BM78" i="1" s="1"/>
  <c r="BZ78" i="1"/>
  <c r="BY78" i="1"/>
  <c r="BQ78" i="1"/>
  <c r="BO78" i="1"/>
  <c r="BK78" i="1"/>
  <c r="BE78" i="1"/>
  <c r="BR78" i="1" s="1"/>
  <c r="BU78" i="1" s="1"/>
  <c r="AZ78" i="1"/>
  <c r="AX78" i="1"/>
  <c r="P78" i="1" s="1"/>
  <c r="AQ78" i="1"/>
  <c r="AL78" i="1"/>
  <c r="AD78" i="1"/>
  <c r="AC78" i="1"/>
  <c r="AB78" i="1" s="1"/>
  <c r="U78" i="1"/>
  <c r="CF77" i="1"/>
  <c r="CE77" i="1"/>
  <c r="CC77" i="1"/>
  <c r="BZ77" i="1"/>
  <c r="BY77" i="1"/>
  <c r="BQ77" i="1"/>
  <c r="BK77" i="1"/>
  <c r="BE77" i="1"/>
  <c r="BR77" i="1" s="1"/>
  <c r="BU77" i="1" s="1"/>
  <c r="AZ77" i="1"/>
  <c r="AX77" i="1" s="1"/>
  <c r="AY77" i="1"/>
  <c r="AQ77" i="1"/>
  <c r="AL77" i="1"/>
  <c r="AD77" i="1"/>
  <c r="AC77" i="1"/>
  <c r="AB77" i="1" s="1"/>
  <c r="U77" i="1"/>
  <c r="CF76" i="1"/>
  <c r="CE76" i="1"/>
  <c r="CC76" i="1"/>
  <c r="BZ76" i="1"/>
  <c r="BY76" i="1"/>
  <c r="BQ76" i="1"/>
  <c r="BK76" i="1"/>
  <c r="BE76" i="1"/>
  <c r="BR76" i="1" s="1"/>
  <c r="BU76" i="1" s="1"/>
  <c r="BV76" i="1" s="1"/>
  <c r="AZ76" i="1"/>
  <c r="AX76" i="1" s="1"/>
  <c r="AQ76" i="1"/>
  <c r="AL76" i="1"/>
  <c r="AJ76" i="1"/>
  <c r="O76" i="1" s="1"/>
  <c r="BN76" i="1" s="1"/>
  <c r="AD76" i="1"/>
  <c r="AC76" i="1"/>
  <c r="AB76" i="1" s="1"/>
  <c r="U76" i="1"/>
  <c r="S76" i="1"/>
  <c r="CF75" i="1"/>
  <c r="CE75" i="1"/>
  <c r="CC75" i="1"/>
  <c r="X75" i="1" s="1"/>
  <c r="BZ75" i="1"/>
  <c r="BY75" i="1"/>
  <c r="BQ75" i="1"/>
  <c r="BN75" i="1"/>
  <c r="BK75" i="1"/>
  <c r="BE75" i="1"/>
  <c r="BR75" i="1" s="1"/>
  <c r="BU75" i="1" s="1"/>
  <c r="AZ75" i="1"/>
  <c r="AY75" i="1"/>
  <c r="AX75" i="1"/>
  <c r="AQ75" i="1"/>
  <c r="AL75" i="1"/>
  <c r="AK75" i="1"/>
  <c r="AJ75" i="1"/>
  <c r="AD75" i="1"/>
  <c r="AC75" i="1"/>
  <c r="U75" i="1"/>
  <c r="S75" i="1"/>
  <c r="P75" i="1"/>
  <c r="O75" i="1"/>
  <c r="N75" i="1"/>
  <c r="M75" i="1" s="1"/>
  <c r="CF74" i="1"/>
  <c r="CE74" i="1"/>
  <c r="CC74" i="1"/>
  <c r="BZ74" i="1"/>
  <c r="BY74" i="1"/>
  <c r="BQ74" i="1"/>
  <c r="BK74" i="1"/>
  <c r="BE74" i="1"/>
  <c r="BR74" i="1" s="1"/>
  <c r="BU74" i="1" s="1"/>
  <c r="AZ74" i="1"/>
  <c r="AX74" i="1"/>
  <c r="P74" i="1" s="1"/>
  <c r="AQ74" i="1"/>
  <c r="AL74" i="1"/>
  <c r="AD74" i="1"/>
  <c r="AC74" i="1"/>
  <c r="AB74" i="1" s="1"/>
  <c r="X74" i="1"/>
  <c r="U74" i="1"/>
  <c r="CF73" i="1"/>
  <c r="CE73" i="1"/>
  <c r="CC73" i="1"/>
  <c r="BZ73" i="1"/>
  <c r="BY73" i="1"/>
  <c r="BR73" i="1"/>
  <c r="BU73" i="1" s="1"/>
  <c r="BQ73" i="1"/>
  <c r="BK73" i="1"/>
  <c r="BE73" i="1"/>
  <c r="AZ73" i="1"/>
  <c r="AX73" i="1" s="1"/>
  <c r="AY73" i="1" s="1"/>
  <c r="AQ73" i="1"/>
  <c r="AL73" i="1"/>
  <c r="AD73" i="1"/>
  <c r="AC73" i="1"/>
  <c r="AB73" i="1" s="1"/>
  <c r="X73" i="1"/>
  <c r="U73" i="1"/>
  <c r="CF72" i="1"/>
  <c r="CE72" i="1"/>
  <c r="CC72" i="1"/>
  <c r="BZ72" i="1"/>
  <c r="BY72" i="1"/>
  <c r="BQ72" i="1"/>
  <c r="BK72" i="1"/>
  <c r="BE72" i="1"/>
  <c r="BR72" i="1" s="1"/>
  <c r="BU72" i="1" s="1"/>
  <c r="BV72" i="1" s="1"/>
  <c r="AZ72" i="1"/>
  <c r="AX72" i="1" s="1"/>
  <c r="AQ72" i="1"/>
  <c r="AL72" i="1"/>
  <c r="AJ72" i="1"/>
  <c r="O72" i="1" s="1"/>
  <c r="BN72" i="1" s="1"/>
  <c r="AD72" i="1"/>
  <c r="AC72" i="1"/>
  <c r="AB72" i="1" s="1"/>
  <c r="U72" i="1"/>
  <c r="S72" i="1"/>
  <c r="CF71" i="1"/>
  <c r="CE71" i="1"/>
  <c r="CC71" i="1"/>
  <c r="X71" i="1" s="1"/>
  <c r="BZ71" i="1"/>
  <c r="BY71" i="1"/>
  <c r="BQ71" i="1"/>
  <c r="BK71" i="1"/>
  <c r="BE71" i="1"/>
  <c r="BR71" i="1" s="1"/>
  <c r="BU71" i="1" s="1"/>
  <c r="BV71" i="1" s="1"/>
  <c r="AZ71" i="1"/>
  <c r="AX71" i="1" s="1"/>
  <c r="AQ71" i="1"/>
  <c r="AL71" i="1"/>
  <c r="AK71" i="1"/>
  <c r="N71" i="1" s="1"/>
  <c r="M71" i="1" s="1"/>
  <c r="AD71" i="1"/>
  <c r="AC71" i="1"/>
  <c r="U71" i="1"/>
  <c r="CF70" i="1"/>
  <c r="CE70" i="1"/>
  <c r="CC70" i="1"/>
  <c r="BZ70" i="1"/>
  <c r="BY70" i="1"/>
  <c r="BQ70" i="1"/>
  <c r="BK70" i="1"/>
  <c r="BE70" i="1"/>
  <c r="BR70" i="1" s="1"/>
  <c r="BU70" i="1" s="1"/>
  <c r="AZ70" i="1"/>
  <c r="AX70" i="1" s="1"/>
  <c r="AY70" i="1"/>
  <c r="AQ70" i="1"/>
  <c r="AL70" i="1"/>
  <c r="AK70" i="1"/>
  <c r="AD70" i="1"/>
  <c r="AC70" i="1"/>
  <c r="AB70" i="1" s="1"/>
  <c r="X70" i="1"/>
  <c r="U70" i="1"/>
  <c r="P70" i="1"/>
  <c r="N70" i="1"/>
  <c r="M70" i="1" s="1"/>
  <c r="AF70" i="1" s="1"/>
  <c r="CF69" i="1"/>
  <c r="CE69" i="1"/>
  <c r="CC69" i="1"/>
  <c r="X69" i="1" s="1"/>
  <c r="BZ69" i="1"/>
  <c r="BY69" i="1"/>
  <c r="BQ69" i="1"/>
  <c r="BK69" i="1"/>
  <c r="BE69" i="1"/>
  <c r="BR69" i="1" s="1"/>
  <c r="BU69" i="1" s="1"/>
  <c r="AZ69" i="1"/>
  <c r="AX69" i="1" s="1"/>
  <c r="AQ69" i="1"/>
  <c r="AL69" i="1"/>
  <c r="AD69" i="1"/>
  <c r="AC69" i="1"/>
  <c r="AB69" i="1" s="1"/>
  <c r="U69" i="1"/>
  <c r="CF68" i="1"/>
  <c r="CE68" i="1"/>
  <c r="CC68" i="1"/>
  <c r="BZ68" i="1"/>
  <c r="BY68" i="1"/>
  <c r="BQ68" i="1"/>
  <c r="BK68" i="1"/>
  <c r="BE68" i="1"/>
  <c r="BR68" i="1" s="1"/>
  <c r="BU68" i="1" s="1"/>
  <c r="AZ68" i="1"/>
  <c r="AX68" i="1" s="1"/>
  <c r="AQ68" i="1"/>
  <c r="AL68" i="1"/>
  <c r="AD68" i="1"/>
  <c r="AC68" i="1"/>
  <c r="AB68" i="1" s="1"/>
  <c r="U68" i="1"/>
  <c r="CF67" i="1"/>
  <c r="CE67" i="1"/>
  <c r="CC67" i="1"/>
  <c r="BZ67" i="1"/>
  <c r="BY67" i="1"/>
  <c r="BQ67" i="1"/>
  <c r="BK67" i="1"/>
  <c r="BE67" i="1"/>
  <c r="BR67" i="1" s="1"/>
  <c r="BU67" i="1" s="1"/>
  <c r="BV67" i="1" s="1"/>
  <c r="AZ67" i="1"/>
  <c r="AX67" i="1"/>
  <c r="AQ67" i="1"/>
  <c r="AL67" i="1"/>
  <c r="AD67" i="1"/>
  <c r="AC67" i="1"/>
  <c r="AB67" i="1" s="1"/>
  <c r="U67" i="1"/>
  <c r="CF66" i="1"/>
  <c r="CE66" i="1"/>
  <c r="CC66" i="1"/>
  <c r="X66" i="1" s="1"/>
  <c r="BZ66" i="1"/>
  <c r="BY66" i="1"/>
  <c r="BQ66" i="1"/>
  <c r="BK66" i="1"/>
  <c r="BE66" i="1"/>
  <c r="BR66" i="1" s="1"/>
  <c r="BU66" i="1" s="1"/>
  <c r="BW66" i="1" s="1"/>
  <c r="CA66" i="1" s="1"/>
  <c r="CB66" i="1" s="1"/>
  <c r="AZ66" i="1"/>
  <c r="AX66" i="1"/>
  <c r="AQ66" i="1"/>
  <c r="AL66" i="1"/>
  <c r="AD66" i="1"/>
  <c r="AB66" i="1" s="1"/>
  <c r="AC66" i="1"/>
  <c r="U66" i="1"/>
  <c r="CF65" i="1"/>
  <c r="CE65" i="1"/>
  <c r="CC65" i="1"/>
  <c r="BZ65" i="1"/>
  <c r="BY65" i="1"/>
  <c r="BR65" i="1"/>
  <c r="BU65" i="1" s="1"/>
  <c r="BX65" i="1" s="1"/>
  <c r="BQ65" i="1"/>
  <c r="BK65" i="1"/>
  <c r="BE65" i="1"/>
  <c r="AZ65" i="1"/>
  <c r="AX65" i="1" s="1"/>
  <c r="AQ65" i="1"/>
  <c r="AL65" i="1"/>
  <c r="AD65" i="1"/>
  <c r="AC65" i="1"/>
  <c r="U65" i="1"/>
  <c r="CF64" i="1"/>
  <c r="CE64" i="1"/>
  <c r="CD64" i="1"/>
  <c r="BM64" i="1" s="1"/>
  <c r="CC64" i="1"/>
  <c r="BZ64" i="1"/>
  <c r="BY64" i="1"/>
  <c r="BQ64" i="1"/>
  <c r="BK64" i="1"/>
  <c r="BE64" i="1"/>
  <c r="BR64" i="1" s="1"/>
  <c r="BU64" i="1" s="1"/>
  <c r="AZ64" i="1"/>
  <c r="AX64" i="1"/>
  <c r="P64" i="1" s="1"/>
  <c r="AQ64" i="1"/>
  <c r="AL64" i="1"/>
  <c r="AD64" i="1"/>
  <c r="AC64" i="1"/>
  <c r="AB64" i="1" s="1"/>
  <c r="X64" i="1"/>
  <c r="U64" i="1"/>
  <c r="CF63" i="1"/>
  <c r="CE63" i="1"/>
  <c r="CC63" i="1"/>
  <c r="BZ63" i="1"/>
  <c r="BY63" i="1"/>
  <c r="BQ63" i="1"/>
  <c r="BK63" i="1"/>
  <c r="BE63" i="1"/>
  <c r="BR63" i="1" s="1"/>
  <c r="BU63" i="1" s="1"/>
  <c r="AZ63" i="1"/>
  <c r="AX63" i="1" s="1"/>
  <c r="AQ63" i="1"/>
  <c r="AL63" i="1"/>
  <c r="AD63" i="1"/>
  <c r="AC63" i="1"/>
  <c r="U63" i="1"/>
  <c r="CF62" i="1"/>
  <c r="CE62" i="1"/>
  <c r="CC62" i="1"/>
  <c r="CD62" i="1" s="1"/>
  <c r="BM62" i="1" s="1"/>
  <c r="BZ62" i="1"/>
  <c r="BY62" i="1"/>
  <c r="BQ62" i="1"/>
  <c r="BK62" i="1"/>
  <c r="BE62" i="1"/>
  <c r="BR62" i="1" s="1"/>
  <c r="BU62" i="1" s="1"/>
  <c r="AZ62" i="1"/>
  <c r="AX62" i="1" s="1"/>
  <c r="AQ62" i="1"/>
  <c r="AL62" i="1"/>
  <c r="AJ62" i="1"/>
  <c r="O62" i="1" s="1"/>
  <c r="BN62" i="1" s="1"/>
  <c r="AD62" i="1"/>
  <c r="AC62" i="1"/>
  <c r="AB62" i="1" s="1"/>
  <c r="X62" i="1"/>
  <c r="U62" i="1"/>
  <c r="CF61" i="1"/>
  <c r="X61" i="1" s="1"/>
  <c r="CE61" i="1"/>
  <c r="CC61" i="1"/>
  <c r="BZ61" i="1"/>
  <c r="BY61" i="1"/>
  <c r="BX61" i="1"/>
  <c r="BQ61" i="1"/>
  <c r="BK61" i="1"/>
  <c r="BE61" i="1"/>
  <c r="BR61" i="1" s="1"/>
  <c r="BU61" i="1" s="1"/>
  <c r="AZ61" i="1"/>
  <c r="AX61" i="1" s="1"/>
  <c r="AQ61" i="1"/>
  <c r="AL61" i="1"/>
  <c r="AD61" i="1"/>
  <c r="AC61" i="1"/>
  <c r="U61" i="1"/>
  <c r="CF60" i="1"/>
  <c r="CE60" i="1"/>
  <c r="CC60" i="1"/>
  <c r="CD60" i="1" s="1"/>
  <c r="BM60" i="1" s="1"/>
  <c r="BZ60" i="1"/>
  <c r="BY60" i="1"/>
  <c r="BQ60" i="1"/>
  <c r="BK60" i="1"/>
  <c r="BE60" i="1"/>
  <c r="BR60" i="1" s="1"/>
  <c r="BU60" i="1" s="1"/>
  <c r="AZ60" i="1"/>
  <c r="AX60" i="1" s="1"/>
  <c r="P60" i="1" s="1"/>
  <c r="AQ60" i="1"/>
  <c r="AL60" i="1"/>
  <c r="AD60" i="1"/>
  <c r="AB60" i="1" s="1"/>
  <c r="AC60" i="1"/>
  <c r="U60" i="1"/>
  <c r="CF59" i="1"/>
  <c r="CE59" i="1"/>
  <c r="CC59" i="1"/>
  <c r="X59" i="1" s="1"/>
  <c r="BZ59" i="1"/>
  <c r="BY59" i="1"/>
  <c r="BQ59" i="1"/>
  <c r="BK59" i="1"/>
  <c r="BE59" i="1"/>
  <c r="BR59" i="1" s="1"/>
  <c r="BU59" i="1" s="1"/>
  <c r="AZ59" i="1"/>
  <c r="AX59" i="1" s="1"/>
  <c r="AQ59" i="1"/>
  <c r="AL59" i="1"/>
  <c r="AD59" i="1"/>
  <c r="AC59" i="1"/>
  <c r="U59" i="1"/>
  <c r="CF58" i="1"/>
  <c r="CE58" i="1"/>
  <c r="CC58" i="1"/>
  <c r="BZ58" i="1"/>
  <c r="BY58" i="1"/>
  <c r="BQ58" i="1"/>
  <c r="BK58" i="1"/>
  <c r="BE58" i="1"/>
  <c r="BR58" i="1" s="1"/>
  <c r="BU58" i="1" s="1"/>
  <c r="BV58" i="1" s="1"/>
  <c r="AZ58" i="1"/>
  <c r="AX58" i="1"/>
  <c r="AQ58" i="1"/>
  <c r="AL58" i="1"/>
  <c r="AD58" i="1"/>
  <c r="AB58" i="1" s="1"/>
  <c r="AC58" i="1"/>
  <c r="U58" i="1"/>
  <c r="CF57" i="1"/>
  <c r="CE57" i="1"/>
  <c r="CC57" i="1"/>
  <c r="BZ57" i="1"/>
  <c r="BY57" i="1"/>
  <c r="BQ57" i="1"/>
  <c r="BK57" i="1"/>
  <c r="BE57" i="1"/>
  <c r="BR57" i="1" s="1"/>
  <c r="BU57" i="1" s="1"/>
  <c r="AZ57" i="1"/>
  <c r="AX57" i="1" s="1"/>
  <c r="AY57" i="1" s="1"/>
  <c r="AQ57" i="1"/>
  <c r="AL57" i="1"/>
  <c r="AD57" i="1"/>
  <c r="AC57" i="1"/>
  <c r="U57" i="1"/>
  <c r="CF56" i="1"/>
  <c r="CE56" i="1"/>
  <c r="CC56" i="1"/>
  <c r="CD56" i="1" s="1"/>
  <c r="BM56" i="1" s="1"/>
  <c r="BO56" i="1" s="1"/>
  <c r="BZ56" i="1"/>
  <c r="BY56" i="1"/>
  <c r="BQ56" i="1"/>
  <c r="BK56" i="1"/>
  <c r="BE56" i="1"/>
  <c r="BR56" i="1" s="1"/>
  <c r="BU56" i="1" s="1"/>
  <c r="AZ56" i="1"/>
  <c r="AX56" i="1"/>
  <c r="AQ56" i="1"/>
  <c r="AL56" i="1"/>
  <c r="AD56" i="1"/>
  <c r="AC56" i="1"/>
  <c r="AB56" i="1" s="1"/>
  <c r="U56" i="1"/>
  <c r="CF55" i="1"/>
  <c r="CE55" i="1"/>
  <c r="CC55" i="1"/>
  <c r="BZ55" i="1"/>
  <c r="BY55" i="1"/>
  <c r="BQ55" i="1"/>
  <c r="BK55" i="1"/>
  <c r="BE55" i="1"/>
  <c r="BR55" i="1" s="1"/>
  <c r="BU55" i="1" s="1"/>
  <c r="AZ55" i="1"/>
  <c r="AX55" i="1" s="1"/>
  <c r="AY55" i="1" s="1"/>
  <c r="AQ55" i="1"/>
  <c r="AL55" i="1"/>
  <c r="AK55" i="1"/>
  <c r="AD55" i="1"/>
  <c r="AC55" i="1"/>
  <c r="AB55" i="1" s="1"/>
  <c r="U55" i="1"/>
  <c r="N55" i="1"/>
  <c r="M55" i="1" s="1"/>
  <c r="CF54" i="1"/>
  <c r="CE54" i="1"/>
  <c r="CC54" i="1"/>
  <c r="BZ54" i="1"/>
  <c r="BY54" i="1"/>
  <c r="BU54" i="1"/>
  <c r="BX54" i="1" s="1"/>
  <c r="BQ54" i="1"/>
  <c r="BK54" i="1"/>
  <c r="BE54" i="1"/>
  <c r="BR54" i="1" s="1"/>
  <c r="AZ54" i="1"/>
  <c r="AX54" i="1"/>
  <c r="AQ54" i="1"/>
  <c r="AL54" i="1"/>
  <c r="AJ54" i="1"/>
  <c r="O54" i="1" s="1"/>
  <c r="BN54" i="1" s="1"/>
  <c r="AD54" i="1"/>
  <c r="AC54" i="1"/>
  <c r="AB54" i="1" s="1"/>
  <c r="U54" i="1"/>
  <c r="CF53" i="1"/>
  <c r="CE53" i="1"/>
  <c r="CC53" i="1"/>
  <c r="BZ53" i="1"/>
  <c r="BY53" i="1"/>
  <c r="BQ53" i="1"/>
  <c r="BK53" i="1"/>
  <c r="BE53" i="1"/>
  <c r="BR53" i="1" s="1"/>
  <c r="BU53" i="1" s="1"/>
  <c r="AZ53" i="1"/>
  <c r="AX53" i="1" s="1"/>
  <c r="AQ53" i="1"/>
  <c r="AL53" i="1"/>
  <c r="AD53" i="1"/>
  <c r="AC53" i="1"/>
  <c r="AB53" i="1" s="1"/>
  <c r="U53" i="1"/>
  <c r="CF52" i="1"/>
  <c r="X52" i="1" s="1"/>
  <c r="CE52" i="1"/>
  <c r="CD52" i="1" s="1"/>
  <c r="BM52" i="1" s="1"/>
  <c r="CC52" i="1"/>
  <c r="BZ52" i="1"/>
  <c r="BY52" i="1"/>
  <c r="BR52" i="1"/>
  <c r="BU52" i="1" s="1"/>
  <c r="BQ52" i="1"/>
  <c r="BK52" i="1"/>
  <c r="BE52" i="1"/>
  <c r="AZ52" i="1"/>
  <c r="AX52" i="1" s="1"/>
  <c r="AK52" i="1" s="1"/>
  <c r="N52" i="1" s="1"/>
  <c r="M52" i="1" s="1"/>
  <c r="AQ52" i="1"/>
  <c r="AL52" i="1"/>
  <c r="AD52" i="1"/>
  <c r="AC52" i="1"/>
  <c r="U52" i="1"/>
  <c r="CF51" i="1"/>
  <c r="CE51" i="1"/>
  <c r="CD51" i="1"/>
  <c r="BM51" i="1" s="1"/>
  <c r="BO51" i="1" s="1"/>
  <c r="CC51" i="1"/>
  <c r="X51" i="1" s="1"/>
  <c r="BZ51" i="1"/>
  <c r="BY51" i="1"/>
  <c r="BR51" i="1"/>
  <c r="BU51" i="1" s="1"/>
  <c r="BQ51" i="1"/>
  <c r="BK51" i="1"/>
  <c r="BE51" i="1"/>
  <c r="AZ51" i="1"/>
  <c r="AX51" i="1" s="1"/>
  <c r="AQ51" i="1"/>
  <c r="AL51" i="1"/>
  <c r="AD51" i="1"/>
  <c r="AB51" i="1" s="1"/>
  <c r="AC51" i="1"/>
  <c r="U51" i="1"/>
  <c r="CF50" i="1"/>
  <c r="CE50" i="1"/>
  <c r="CC50" i="1"/>
  <c r="CD50" i="1" s="1"/>
  <c r="BM50" i="1" s="1"/>
  <c r="BZ50" i="1"/>
  <c r="BY50" i="1"/>
  <c r="BQ50" i="1"/>
  <c r="BK50" i="1"/>
  <c r="BE50" i="1"/>
  <c r="BR50" i="1" s="1"/>
  <c r="BU50" i="1" s="1"/>
  <c r="AZ50" i="1"/>
  <c r="AX50" i="1" s="1"/>
  <c r="AY50" i="1" s="1"/>
  <c r="AQ50" i="1"/>
  <c r="AL50" i="1"/>
  <c r="AD50" i="1"/>
  <c r="AB50" i="1" s="1"/>
  <c r="AC50" i="1"/>
  <c r="U50" i="1"/>
  <c r="CF49" i="1"/>
  <c r="CE49" i="1"/>
  <c r="CC49" i="1"/>
  <c r="BZ49" i="1"/>
  <c r="BY49" i="1"/>
  <c r="BQ49" i="1"/>
  <c r="BK49" i="1"/>
  <c r="BE49" i="1"/>
  <c r="BR49" i="1" s="1"/>
  <c r="BU49" i="1" s="1"/>
  <c r="AZ49" i="1"/>
  <c r="AX49" i="1"/>
  <c r="AQ49" i="1"/>
  <c r="AL49" i="1"/>
  <c r="AD49" i="1"/>
  <c r="AB49" i="1" s="1"/>
  <c r="AC49" i="1"/>
  <c r="U49" i="1"/>
  <c r="S49" i="1"/>
  <c r="CF48" i="1"/>
  <c r="CE48" i="1"/>
  <c r="CC48" i="1"/>
  <c r="BZ48" i="1"/>
  <c r="BY48" i="1"/>
  <c r="BQ48" i="1"/>
  <c r="BK48" i="1"/>
  <c r="BE48" i="1"/>
  <c r="BR48" i="1" s="1"/>
  <c r="BU48" i="1" s="1"/>
  <c r="AZ48" i="1"/>
  <c r="AX48" i="1" s="1"/>
  <c r="AK48" i="1" s="1"/>
  <c r="N48" i="1" s="1"/>
  <c r="M48" i="1" s="1"/>
  <c r="AQ48" i="1"/>
  <c r="AL48" i="1"/>
  <c r="AD48" i="1"/>
  <c r="AC48" i="1"/>
  <c r="U48" i="1"/>
  <c r="CF47" i="1"/>
  <c r="CE47" i="1"/>
  <c r="CC47" i="1"/>
  <c r="BZ47" i="1"/>
  <c r="BY47" i="1"/>
  <c r="BQ47" i="1"/>
  <c r="BK47" i="1"/>
  <c r="BE47" i="1"/>
  <c r="BR47" i="1" s="1"/>
  <c r="BU47" i="1" s="1"/>
  <c r="AZ47" i="1"/>
  <c r="AX47" i="1"/>
  <c r="AJ47" i="1" s="1"/>
  <c r="O47" i="1" s="1"/>
  <c r="BN47" i="1" s="1"/>
  <c r="AQ47" i="1"/>
  <c r="AL47" i="1"/>
  <c r="AD47" i="1"/>
  <c r="AC47" i="1"/>
  <c r="AB47" i="1" s="1"/>
  <c r="U47" i="1"/>
  <c r="CF46" i="1"/>
  <c r="CE46" i="1"/>
  <c r="CC46" i="1"/>
  <c r="X46" i="1" s="1"/>
  <c r="BZ46" i="1"/>
  <c r="BY46" i="1"/>
  <c r="BQ46" i="1"/>
  <c r="BK46" i="1"/>
  <c r="BE46" i="1"/>
  <c r="BR46" i="1" s="1"/>
  <c r="BU46" i="1" s="1"/>
  <c r="AZ46" i="1"/>
  <c r="AX46" i="1" s="1"/>
  <c r="AQ46" i="1"/>
  <c r="AL46" i="1"/>
  <c r="AD46" i="1"/>
  <c r="AC46" i="1"/>
  <c r="U46" i="1"/>
  <c r="CF45" i="1"/>
  <c r="CE45" i="1"/>
  <c r="CC45" i="1"/>
  <c r="BZ45" i="1"/>
  <c r="BY45" i="1"/>
  <c r="BU45" i="1"/>
  <c r="BQ45" i="1"/>
  <c r="BK45" i="1"/>
  <c r="BE45" i="1"/>
  <c r="BR45" i="1" s="1"/>
  <c r="AZ45" i="1"/>
  <c r="AX45" i="1" s="1"/>
  <c r="AQ45" i="1"/>
  <c r="AL45" i="1"/>
  <c r="AD45" i="1"/>
  <c r="AC45" i="1"/>
  <c r="AB45" i="1" s="1"/>
  <c r="U45" i="1"/>
  <c r="P45" i="1"/>
  <c r="CF44" i="1"/>
  <c r="CE44" i="1"/>
  <c r="CC44" i="1"/>
  <c r="BZ44" i="1"/>
  <c r="BY44" i="1"/>
  <c r="BQ44" i="1"/>
  <c r="BK44" i="1"/>
  <c r="BE44" i="1"/>
  <c r="BR44" i="1" s="1"/>
  <c r="BU44" i="1" s="1"/>
  <c r="BV44" i="1" s="1"/>
  <c r="AZ44" i="1"/>
  <c r="AX44" i="1" s="1"/>
  <c r="AQ44" i="1"/>
  <c r="AL44" i="1"/>
  <c r="AK44" i="1"/>
  <c r="N44" i="1" s="1"/>
  <c r="M44" i="1" s="1"/>
  <c r="AD44" i="1"/>
  <c r="AC44" i="1"/>
  <c r="AB44" i="1" s="1"/>
  <c r="U44" i="1"/>
  <c r="CF43" i="1"/>
  <c r="X43" i="1" s="1"/>
  <c r="CE43" i="1"/>
  <c r="CD43" i="1"/>
  <c r="BM43" i="1" s="1"/>
  <c r="CC43" i="1"/>
  <c r="BZ43" i="1"/>
  <c r="BY43" i="1"/>
  <c r="BQ43" i="1"/>
  <c r="BK43" i="1"/>
  <c r="BO43" i="1" s="1"/>
  <c r="BE43" i="1"/>
  <c r="BR43" i="1" s="1"/>
  <c r="BU43" i="1" s="1"/>
  <c r="AZ43" i="1"/>
  <c r="AX43" i="1" s="1"/>
  <c r="P43" i="1" s="1"/>
  <c r="AQ43" i="1"/>
  <c r="AL43" i="1"/>
  <c r="AD43" i="1"/>
  <c r="AB43" i="1" s="1"/>
  <c r="AC43" i="1"/>
  <c r="U43" i="1"/>
  <c r="CF42" i="1"/>
  <c r="CE42" i="1"/>
  <c r="CC42" i="1"/>
  <c r="CD42" i="1" s="1"/>
  <c r="BM42" i="1" s="1"/>
  <c r="BZ42" i="1"/>
  <c r="BY42" i="1"/>
  <c r="BQ42" i="1"/>
  <c r="BK42" i="1"/>
  <c r="BE42" i="1"/>
  <c r="BR42" i="1" s="1"/>
  <c r="BU42" i="1" s="1"/>
  <c r="AZ42" i="1"/>
  <c r="AX42" i="1" s="1"/>
  <c r="AY42" i="1"/>
  <c r="AQ42" i="1"/>
  <c r="AL42" i="1"/>
  <c r="AK42" i="1"/>
  <c r="AD42" i="1"/>
  <c r="AC42" i="1"/>
  <c r="U42" i="1"/>
  <c r="N42" i="1"/>
  <c r="M42" i="1" s="1"/>
  <c r="CF41" i="1"/>
  <c r="X41" i="1" s="1"/>
  <c r="CE41" i="1"/>
  <c r="CC41" i="1"/>
  <c r="CD41" i="1" s="1"/>
  <c r="BM41" i="1" s="1"/>
  <c r="BZ41" i="1"/>
  <c r="BY41" i="1"/>
  <c r="BU41" i="1"/>
  <c r="BV41" i="1" s="1"/>
  <c r="BQ41" i="1"/>
  <c r="BK41" i="1"/>
  <c r="BE41" i="1"/>
  <c r="BR41" i="1" s="1"/>
  <c r="AZ41" i="1"/>
  <c r="AX41" i="1" s="1"/>
  <c r="AQ41" i="1"/>
  <c r="AL41" i="1"/>
  <c r="AD41" i="1"/>
  <c r="AC41" i="1"/>
  <c r="AB41" i="1" s="1"/>
  <c r="U41" i="1"/>
  <c r="S41" i="1"/>
  <c r="CF40" i="1"/>
  <c r="CE40" i="1"/>
  <c r="CC40" i="1"/>
  <c r="CD40" i="1" s="1"/>
  <c r="BM40" i="1" s="1"/>
  <c r="BO40" i="1" s="1"/>
  <c r="BZ40" i="1"/>
  <c r="BY40" i="1"/>
  <c r="BQ40" i="1"/>
  <c r="BK40" i="1"/>
  <c r="BE40" i="1"/>
  <c r="BR40" i="1" s="1"/>
  <c r="BU40" i="1" s="1"/>
  <c r="BW40" i="1" s="1"/>
  <c r="CA40" i="1" s="1"/>
  <c r="CB40" i="1" s="1"/>
  <c r="AZ40" i="1"/>
  <c r="AX40" i="1" s="1"/>
  <c r="AQ40" i="1"/>
  <c r="AL40" i="1"/>
  <c r="AD40" i="1"/>
  <c r="AC40" i="1"/>
  <c r="U40" i="1"/>
  <c r="CF39" i="1"/>
  <c r="CE39" i="1"/>
  <c r="CC39" i="1"/>
  <c r="BZ39" i="1"/>
  <c r="BY39" i="1"/>
  <c r="BQ39" i="1"/>
  <c r="BK39" i="1"/>
  <c r="BE39" i="1"/>
  <c r="BR39" i="1" s="1"/>
  <c r="BU39" i="1" s="1"/>
  <c r="AZ39" i="1"/>
  <c r="AX39" i="1" s="1"/>
  <c r="AQ39" i="1"/>
  <c r="AL39" i="1"/>
  <c r="AD39" i="1"/>
  <c r="AC39" i="1"/>
  <c r="U39" i="1"/>
  <c r="CF38" i="1"/>
  <c r="CE38" i="1"/>
  <c r="CC38" i="1"/>
  <c r="CD38" i="1" s="1"/>
  <c r="BM38" i="1" s="1"/>
  <c r="BZ38" i="1"/>
  <c r="BY38" i="1"/>
  <c r="BR38" i="1"/>
  <c r="BU38" i="1" s="1"/>
  <c r="BV38" i="1" s="1"/>
  <c r="BQ38" i="1"/>
  <c r="BK38" i="1"/>
  <c r="BE38" i="1"/>
  <c r="AZ38" i="1"/>
  <c r="AX38" i="1" s="1"/>
  <c r="AJ38" i="1" s="1"/>
  <c r="O38" i="1" s="1"/>
  <c r="BN38" i="1" s="1"/>
  <c r="AQ38" i="1"/>
  <c r="AL38" i="1"/>
  <c r="AD38" i="1"/>
  <c r="AC38" i="1"/>
  <c r="AB38" i="1" s="1"/>
  <c r="U38" i="1"/>
  <c r="CF37" i="1"/>
  <c r="CE37" i="1"/>
  <c r="CC37" i="1"/>
  <c r="BZ37" i="1"/>
  <c r="BY37" i="1"/>
  <c r="BQ37" i="1"/>
  <c r="BK37" i="1"/>
  <c r="BE37" i="1"/>
  <c r="BR37" i="1" s="1"/>
  <c r="BU37" i="1" s="1"/>
  <c r="AZ37" i="1"/>
  <c r="AX37" i="1" s="1"/>
  <c r="AQ37" i="1"/>
  <c r="AL37" i="1"/>
  <c r="AD37" i="1"/>
  <c r="AB37" i="1" s="1"/>
  <c r="AC37" i="1"/>
  <c r="U37" i="1"/>
  <c r="CF36" i="1"/>
  <c r="CE36" i="1"/>
  <c r="CC36" i="1"/>
  <c r="CD36" i="1" s="1"/>
  <c r="BM36" i="1" s="1"/>
  <c r="BZ36" i="1"/>
  <c r="BY36" i="1"/>
  <c r="BQ36" i="1"/>
  <c r="BK36" i="1"/>
  <c r="BE36" i="1"/>
  <c r="BR36" i="1" s="1"/>
  <c r="BU36" i="1" s="1"/>
  <c r="AZ36" i="1"/>
  <c r="AX36" i="1" s="1"/>
  <c r="P36" i="1" s="1"/>
  <c r="AQ36" i="1"/>
  <c r="AL36" i="1"/>
  <c r="AD36" i="1"/>
  <c r="AB36" i="1" s="1"/>
  <c r="AC36" i="1"/>
  <c r="U36" i="1"/>
  <c r="CF35" i="1"/>
  <c r="CE35" i="1"/>
  <c r="CC35" i="1"/>
  <c r="BZ35" i="1"/>
  <c r="BY35" i="1"/>
  <c r="BR35" i="1"/>
  <c r="BU35" i="1" s="1"/>
  <c r="BQ35" i="1"/>
  <c r="BK35" i="1"/>
  <c r="BE35" i="1"/>
  <c r="AZ35" i="1"/>
  <c r="AX35" i="1" s="1"/>
  <c r="AQ35" i="1"/>
  <c r="AL35" i="1"/>
  <c r="AD35" i="1"/>
  <c r="AC35" i="1"/>
  <c r="AB35" i="1" s="1"/>
  <c r="U35" i="1"/>
  <c r="CF34" i="1"/>
  <c r="X34" i="1" s="1"/>
  <c r="CE34" i="1"/>
  <c r="CD34" i="1"/>
  <c r="BM34" i="1" s="1"/>
  <c r="CC34" i="1"/>
  <c r="BZ34" i="1"/>
  <c r="BY34" i="1"/>
  <c r="BR34" i="1"/>
  <c r="BU34" i="1" s="1"/>
  <c r="BV34" i="1" s="1"/>
  <c r="BQ34" i="1"/>
  <c r="BK34" i="1"/>
  <c r="BE34" i="1"/>
  <c r="AZ34" i="1"/>
  <c r="AX34" i="1" s="1"/>
  <c r="P34" i="1" s="1"/>
  <c r="AQ34" i="1"/>
  <c r="AL34" i="1"/>
  <c r="AD34" i="1"/>
  <c r="AC34" i="1"/>
  <c r="AB34" i="1" s="1"/>
  <c r="U34" i="1"/>
  <c r="CF33" i="1"/>
  <c r="CE33" i="1"/>
  <c r="CC33" i="1"/>
  <c r="CD33" i="1" s="1"/>
  <c r="BM33" i="1" s="1"/>
  <c r="BO33" i="1" s="1"/>
  <c r="BZ33" i="1"/>
  <c r="BY33" i="1"/>
  <c r="BQ33" i="1"/>
  <c r="BK33" i="1"/>
  <c r="BE33" i="1"/>
  <c r="BR33" i="1" s="1"/>
  <c r="BU33" i="1" s="1"/>
  <c r="AZ33" i="1"/>
  <c r="AX33" i="1" s="1"/>
  <c r="AQ33" i="1"/>
  <c r="AL33" i="1"/>
  <c r="AD33" i="1"/>
  <c r="AB33" i="1" s="1"/>
  <c r="AC33" i="1"/>
  <c r="U33" i="1"/>
  <c r="CF32" i="1"/>
  <c r="CE32" i="1"/>
  <c r="CC32" i="1"/>
  <c r="BZ32" i="1"/>
  <c r="BY32" i="1"/>
  <c r="BQ32" i="1"/>
  <c r="BK32" i="1"/>
  <c r="BE32" i="1"/>
  <c r="BR32" i="1" s="1"/>
  <c r="BU32" i="1" s="1"/>
  <c r="AZ32" i="1"/>
  <c r="AX32" i="1" s="1"/>
  <c r="P32" i="1" s="1"/>
  <c r="AQ32" i="1"/>
  <c r="AL32" i="1"/>
  <c r="AD32" i="1"/>
  <c r="AC32" i="1"/>
  <c r="AB32" i="1"/>
  <c r="U32" i="1"/>
  <c r="CF31" i="1"/>
  <c r="CE31" i="1"/>
  <c r="CC31" i="1"/>
  <c r="CD31" i="1" s="1"/>
  <c r="BM31" i="1" s="1"/>
  <c r="BO31" i="1" s="1"/>
  <c r="BZ31" i="1"/>
  <c r="BY31" i="1"/>
  <c r="BQ31" i="1"/>
  <c r="BK31" i="1"/>
  <c r="BE31" i="1"/>
  <c r="BR31" i="1" s="1"/>
  <c r="BU31" i="1" s="1"/>
  <c r="AZ31" i="1"/>
  <c r="AX31" i="1" s="1"/>
  <c r="AQ31" i="1"/>
  <c r="AL31" i="1"/>
  <c r="AD31" i="1"/>
  <c r="AC31" i="1"/>
  <c r="U31" i="1"/>
  <c r="CF30" i="1"/>
  <c r="CE30" i="1"/>
  <c r="CC30" i="1"/>
  <c r="CD30" i="1" s="1"/>
  <c r="BM30" i="1" s="1"/>
  <c r="BZ30" i="1"/>
  <c r="BY30" i="1"/>
  <c r="BQ30" i="1"/>
  <c r="BK30" i="1"/>
  <c r="BE30" i="1"/>
  <c r="BR30" i="1" s="1"/>
  <c r="BU30" i="1" s="1"/>
  <c r="AZ30" i="1"/>
  <c r="AX30" i="1" s="1"/>
  <c r="AQ30" i="1"/>
  <c r="AL30" i="1"/>
  <c r="AJ30" i="1"/>
  <c r="O30" i="1" s="1"/>
  <c r="BN30" i="1" s="1"/>
  <c r="AD30" i="1"/>
  <c r="AC30" i="1"/>
  <c r="AB30" i="1" s="1"/>
  <c r="X30" i="1"/>
  <c r="U30" i="1"/>
  <c r="CF29" i="1"/>
  <c r="CE29" i="1"/>
  <c r="CD29" i="1" s="1"/>
  <c r="BM29" i="1" s="1"/>
  <c r="BO29" i="1" s="1"/>
  <c r="CC29" i="1"/>
  <c r="BZ29" i="1"/>
  <c r="BY29" i="1"/>
  <c r="BR29" i="1"/>
  <c r="BU29" i="1" s="1"/>
  <c r="BX29" i="1" s="1"/>
  <c r="BQ29" i="1"/>
  <c r="BK29" i="1"/>
  <c r="BE29" i="1"/>
  <c r="AZ29" i="1"/>
  <c r="AX29" i="1" s="1"/>
  <c r="AQ29" i="1"/>
  <c r="AL29" i="1"/>
  <c r="AD29" i="1"/>
  <c r="AC29" i="1"/>
  <c r="U29" i="1"/>
  <c r="CF28" i="1"/>
  <c r="CE28" i="1"/>
  <c r="CC28" i="1"/>
  <c r="CD28" i="1" s="1"/>
  <c r="BM28" i="1" s="1"/>
  <c r="BZ28" i="1"/>
  <c r="BY28" i="1"/>
  <c r="BQ28" i="1"/>
  <c r="BK28" i="1"/>
  <c r="BE28" i="1"/>
  <c r="BR28" i="1" s="1"/>
  <c r="BU28" i="1" s="1"/>
  <c r="AZ28" i="1"/>
  <c r="AX28" i="1" s="1"/>
  <c r="AQ28" i="1"/>
  <c r="AL28" i="1"/>
  <c r="AD28" i="1"/>
  <c r="AC28" i="1"/>
  <c r="AB28" i="1"/>
  <c r="U28" i="1"/>
  <c r="CF27" i="1"/>
  <c r="CE27" i="1"/>
  <c r="CC27" i="1"/>
  <c r="CD27" i="1" s="1"/>
  <c r="BM27" i="1" s="1"/>
  <c r="BO27" i="1" s="1"/>
  <c r="BZ27" i="1"/>
  <c r="BY27" i="1"/>
  <c r="BQ27" i="1"/>
  <c r="BK27" i="1"/>
  <c r="BE27" i="1"/>
  <c r="BR27" i="1" s="1"/>
  <c r="BU27" i="1" s="1"/>
  <c r="AZ27" i="1"/>
  <c r="AX27" i="1" s="1"/>
  <c r="AQ27" i="1"/>
  <c r="AL27" i="1"/>
  <c r="AK27" i="1"/>
  <c r="N27" i="1" s="1"/>
  <c r="M27" i="1" s="1"/>
  <c r="AD27" i="1"/>
  <c r="AC27" i="1"/>
  <c r="AB27" i="1" s="1"/>
  <c r="U27" i="1"/>
  <c r="CF26" i="1"/>
  <c r="X26" i="1" s="1"/>
  <c r="CE26" i="1"/>
  <c r="CD26" i="1"/>
  <c r="BM26" i="1" s="1"/>
  <c r="CC26" i="1"/>
  <c r="BZ26" i="1"/>
  <c r="BY26" i="1"/>
  <c r="BQ26" i="1"/>
  <c r="BK26" i="1"/>
  <c r="BE26" i="1"/>
  <c r="BR26" i="1" s="1"/>
  <c r="BU26" i="1" s="1"/>
  <c r="AZ26" i="1"/>
  <c r="AX26" i="1" s="1"/>
  <c r="AK26" i="1" s="1"/>
  <c r="N26" i="1" s="1"/>
  <c r="M26" i="1" s="1"/>
  <c r="AQ26" i="1"/>
  <c r="AL26" i="1"/>
  <c r="AD26" i="1"/>
  <c r="AB26" i="1" s="1"/>
  <c r="AC26" i="1"/>
  <c r="U26" i="1"/>
  <c r="CF25" i="1"/>
  <c r="CE25" i="1"/>
  <c r="CC25" i="1"/>
  <c r="BZ25" i="1"/>
  <c r="BY25" i="1"/>
  <c r="BQ25" i="1"/>
  <c r="BK25" i="1"/>
  <c r="BE25" i="1"/>
  <c r="BR25" i="1" s="1"/>
  <c r="BU25" i="1" s="1"/>
  <c r="AZ25" i="1"/>
  <c r="AX25" i="1" s="1"/>
  <c r="AY25" i="1"/>
  <c r="AQ25" i="1"/>
  <c r="AL25" i="1"/>
  <c r="AD25" i="1"/>
  <c r="AC25" i="1"/>
  <c r="U25" i="1"/>
  <c r="CF24" i="1"/>
  <c r="CE24" i="1"/>
  <c r="CC24" i="1"/>
  <c r="CD24" i="1" s="1"/>
  <c r="BM24" i="1" s="1"/>
  <c r="BZ24" i="1"/>
  <c r="BY24" i="1"/>
  <c r="BQ24" i="1"/>
  <c r="BK24" i="1"/>
  <c r="BO24" i="1" s="1"/>
  <c r="BE24" i="1"/>
  <c r="BR24" i="1" s="1"/>
  <c r="BU24" i="1" s="1"/>
  <c r="AZ24" i="1"/>
  <c r="AX24" i="1" s="1"/>
  <c r="P24" i="1" s="1"/>
  <c r="AQ24" i="1"/>
  <c r="AL24" i="1"/>
  <c r="AD24" i="1"/>
  <c r="AC24" i="1"/>
  <c r="AB24" i="1"/>
  <c r="U24" i="1"/>
  <c r="CF23" i="1"/>
  <c r="CE23" i="1"/>
  <c r="CC23" i="1"/>
  <c r="BZ23" i="1"/>
  <c r="BY23" i="1"/>
  <c r="BQ23" i="1"/>
  <c r="BK23" i="1"/>
  <c r="BE23" i="1"/>
  <c r="BR23" i="1" s="1"/>
  <c r="BU23" i="1" s="1"/>
  <c r="AZ23" i="1"/>
  <c r="AX23" i="1" s="1"/>
  <c r="AQ23" i="1"/>
  <c r="AL23" i="1"/>
  <c r="AK23" i="1"/>
  <c r="N23" i="1" s="1"/>
  <c r="M23" i="1" s="1"/>
  <c r="AD23" i="1"/>
  <c r="AC23" i="1"/>
  <c r="AB23" i="1" s="1"/>
  <c r="U23" i="1"/>
  <c r="S23" i="1"/>
  <c r="CF22" i="1"/>
  <c r="CE22" i="1"/>
  <c r="CC22" i="1"/>
  <c r="BZ22" i="1"/>
  <c r="BY22" i="1"/>
  <c r="BV22" i="1"/>
  <c r="BQ22" i="1"/>
  <c r="BK22" i="1"/>
  <c r="BE22" i="1"/>
  <c r="BR22" i="1" s="1"/>
  <c r="BU22" i="1" s="1"/>
  <c r="BX22" i="1" s="1"/>
  <c r="AZ22" i="1"/>
  <c r="AX22" i="1" s="1"/>
  <c r="AK22" i="1" s="1"/>
  <c r="N22" i="1" s="1"/>
  <c r="M22" i="1" s="1"/>
  <c r="AQ22" i="1"/>
  <c r="AL22" i="1"/>
  <c r="AD22" i="1"/>
  <c r="AB22" i="1" s="1"/>
  <c r="AC22" i="1"/>
  <c r="U22" i="1"/>
  <c r="CF21" i="1"/>
  <c r="CE21" i="1"/>
  <c r="CC21" i="1"/>
  <c r="BZ21" i="1"/>
  <c r="BY21" i="1"/>
  <c r="BQ21" i="1"/>
  <c r="BK21" i="1"/>
  <c r="BE21" i="1"/>
  <c r="BR21" i="1" s="1"/>
  <c r="BU21" i="1" s="1"/>
  <c r="AZ21" i="1"/>
  <c r="AX21" i="1" s="1"/>
  <c r="AY21" i="1"/>
  <c r="AQ21" i="1"/>
  <c r="AL21" i="1"/>
  <c r="AD21" i="1"/>
  <c r="AC21" i="1"/>
  <c r="AB21" i="1" s="1"/>
  <c r="U21" i="1"/>
  <c r="CF20" i="1"/>
  <c r="X20" i="1" s="1"/>
  <c r="CE20" i="1"/>
  <c r="CC20" i="1"/>
  <c r="CD20" i="1" s="1"/>
  <c r="BM20" i="1" s="1"/>
  <c r="BZ20" i="1"/>
  <c r="BY20" i="1"/>
  <c r="BQ20" i="1"/>
  <c r="BK20" i="1"/>
  <c r="BE20" i="1"/>
  <c r="BR20" i="1" s="1"/>
  <c r="BU20" i="1" s="1"/>
  <c r="AZ20" i="1"/>
  <c r="AX20" i="1" s="1"/>
  <c r="AQ20" i="1"/>
  <c r="AL20" i="1"/>
  <c r="AD20" i="1"/>
  <c r="AC20" i="1"/>
  <c r="AB20" i="1" s="1"/>
  <c r="U20" i="1"/>
  <c r="CF19" i="1"/>
  <c r="CE19" i="1"/>
  <c r="CC19" i="1"/>
  <c r="X19" i="1" s="1"/>
  <c r="BZ19" i="1"/>
  <c r="BY19" i="1"/>
  <c r="BQ19" i="1"/>
  <c r="BK19" i="1"/>
  <c r="BE19" i="1"/>
  <c r="BR19" i="1" s="1"/>
  <c r="BU19" i="1" s="1"/>
  <c r="AZ19" i="1"/>
  <c r="AX19" i="1" s="1"/>
  <c r="AQ19" i="1"/>
  <c r="AL19" i="1"/>
  <c r="AD19" i="1"/>
  <c r="AC19" i="1"/>
  <c r="AB19" i="1" s="1"/>
  <c r="U19" i="1"/>
  <c r="CF18" i="1"/>
  <c r="CE18" i="1"/>
  <c r="CC18" i="1"/>
  <c r="BZ18" i="1"/>
  <c r="BY18" i="1"/>
  <c r="BR18" i="1"/>
  <c r="BU18" i="1" s="1"/>
  <c r="BQ18" i="1"/>
  <c r="BK18" i="1"/>
  <c r="BE18" i="1"/>
  <c r="AZ18" i="1"/>
  <c r="AX18" i="1" s="1"/>
  <c r="AK18" i="1" s="1"/>
  <c r="N18" i="1" s="1"/>
  <c r="M18" i="1" s="1"/>
  <c r="AQ18" i="1"/>
  <c r="AL18" i="1"/>
  <c r="AD18" i="1"/>
  <c r="AC18" i="1"/>
  <c r="AB18" i="1"/>
  <c r="X18" i="1"/>
  <c r="U18" i="1"/>
  <c r="CF17" i="1"/>
  <c r="CE17" i="1"/>
  <c r="CC17" i="1"/>
  <c r="CD17" i="1" s="1"/>
  <c r="BM17" i="1" s="1"/>
  <c r="BO17" i="1" s="1"/>
  <c r="BZ17" i="1"/>
  <c r="BY17" i="1"/>
  <c r="BQ17" i="1"/>
  <c r="BK17" i="1"/>
  <c r="BE17" i="1"/>
  <c r="BR17" i="1" s="1"/>
  <c r="BU17" i="1" s="1"/>
  <c r="AZ17" i="1"/>
  <c r="AX17" i="1" s="1"/>
  <c r="P17" i="1" s="1"/>
  <c r="AQ17" i="1"/>
  <c r="AL17" i="1"/>
  <c r="AK17" i="1"/>
  <c r="N17" i="1" s="1"/>
  <c r="M17" i="1" s="1"/>
  <c r="AJ17" i="1"/>
  <c r="O17" i="1" s="1"/>
  <c r="BN17" i="1" s="1"/>
  <c r="AD17" i="1"/>
  <c r="AC17" i="1"/>
  <c r="AB17" i="1"/>
  <c r="U17" i="1"/>
  <c r="BW17" i="1" l="1"/>
  <c r="CA17" i="1" s="1"/>
  <c r="CB17" i="1" s="1"/>
  <c r="BX17" i="1"/>
  <c r="AK20" i="1"/>
  <c r="N20" i="1" s="1"/>
  <c r="M20" i="1" s="1"/>
  <c r="AF20" i="1" s="1"/>
  <c r="AY20" i="1"/>
  <c r="AJ20" i="1"/>
  <c r="O20" i="1" s="1"/>
  <c r="BN20" i="1" s="1"/>
  <c r="BP20" i="1" s="1"/>
  <c r="P20" i="1"/>
  <c r="BW94" i="1"/>
  <c r="CA94" i="1" s="1"/>
  <c r="CB94" i="1" s="1"/>
  <c r="BV94" i="1"/>
  <c r="BX94" i="1"/>
  <c r="AJ51" i="1"/>
  <c r="O51" i="1" s="1"/>
  <c r="BN51" i="1" s="1"/>
  <c r="BP51" i="1" s="1"/>
  <c r="P51" i="1"/>
  <c r="AK53" i="1"/>
  <c r="N53" i="1" s="1"/>
  <c r="M53" i="1" s="1"/>
  <c r="AJ53" i="1"/>
  <c r="O53" i="1" s="1"/>
  <c r="BN53" i="1" s="1"/>
  <c r="S53" i="1"/>
  <c r="S17" i="1"/>
  <c r="X17" i="1"/>
  <c r="CD18" i="1"/>
  <c r="BM18" i="1" s="1"/>
  <c r="BO18" i="1" s="1"/>
  <c r="BO20" i="1"/>
  <c r="S24" i="1"/>
  <c r="BO26" i="1"/>
  <c r="AY30" i="1"/>
  <c r="P30" i="1"/>
  <c r="P41" i="1"/>
  <c r="AJ41" i="1"/>
  <c r="O41" i="1" s="1"/>
  <c r="BN41" i="1" s="1"/>
  <c r="BP41" i="1" s="1"/>
  <c r="AK45" i="1"/>
  <c r="N45" i="1" s="1"/>
  <c r="M45" i="1" s="1"/>
  <c r="AJ45" i="1"/>
  <c r="O45" i="1" s="1"/>
  <c r="BN45" i="1" s="1"/>
  <c r="S45" i="1"/>
  <c r="P47" i="1"/>
  <c r="P53" i="1"/>
  <c r="CD58" i="1"/>
  <c r="BM58" i="1" s="1"/>
  <c r="X58" i="1"/>
  <c r="P68" i="1"/>
  <c r="AY68" i="1"/>
  <c r="AJ68" i="1"/>
  <c r="O68" i="1" s="1"/>
  <c r="BN68" i="1" s="1"/>
  <c r="P71" i="1"/>
  <c r="AJ71" i="1"/>
  <c r="O71" i="1" s="1"/>
  <c r="BN71" i="1" s="1"/>
  <c r="AY71" i="1"/>
  <c r="S71" i="1"/>
  <c r="BV91" i="1"/>
  <c r="BW91" i="1"/>
  <c r="CA91" i="1" s="1"/>
  <c r="CB91" i="1" s="1"/>
  <c r="AY22" i="1"/>
  <c r="P22" i="1"/>
  <c r="AJ22" i="1"/>
  <c r="O22" i="1" s="1"/>
  <c r="BN22" i="1" s="1"/>
  <c r="AY26" i="1"/>
  <c r="AJ26" i="1"/>
  <c r="O26" i="1" s="1"/>
  <c r="BN26" i="1" s="1"/>
  <c r="BP26" i="1" s="1"/>
  <c r="P26" i="1"/>
  <c r="AY34" i="1"/>
  <c r="AJ34" i="1"/>
  <c r="O34" i="1" s="1"/>
  <c r="BN34" i="1" s="1"/>
  <c r="BP34" i="1" s="1"/>
  <c r="BP47" i="1"/>
  <c r="X47" i="1"/>
  <c r="CD47" i="1"/>
  <c r="BM47" i="1" s="1"/>
  <c r="BO47" i="1" s="1"/>
  <c r="P106" i="1"/>
  <c r="AY106" i="1"/>
  <c r="AK106" i="1"/>
  <c r="N106" i="1" s="1"/>
  <c r="M106" i="1" s="1"/>
  <c r="AJ106" i="1"/>
  <c r="O106" i="1" s="1"/>
  <c r="BN106" i="1" s="1"/>
  <c r="S106" i="1"/>
  <c r="BP17" i="1"/>
  <c r="X22" i="1"/>
  <c r="CD37" i="1"/>
  <c r="BM37" i="1" s="1"/>
  <c r="BO37" i="1" s="1"/>
  <c r="X38" i="1"/>
  <c r="BV40" i="1"/>
  <c r="BX40" i="1"/>
  <c r="AK49" i="1"/>
  <c r="N49" i="1" s="1"/>
  <c r="M49" i="1" s="1"/>
  <c r="P49" i="1"/>
  <c r="AJ49" i="1"/>
  <c r="O49" i="1" s="1"/>
  <c r="BN49" i="1" s="1"/>
  <c r="P54" i="1"/>
  <c r="S54" i="1"/>
  <c r="AY54" i="1"/>
  <c r="AK54" i="1"/>
  <c r="N54" i="1" s="1"/>
  <c r="M54" i="1" s="1"/>
  <c r="AF54" i="1" s="1"/>
  <c r="X56" i="1"/>
  <c r="P58" i="1"/>
  <c r="AJ58" i="1"/>
  <c r="O58" i="1" s="1"/>
  <c r="BN58" i="1" s="1"/>
  <c r="BP58" i="1" s="1"/>
  <c r="S62" i="1"/>
  <c r="P62" i="1"/>
  <c r="S66" i="1"/>
  <c r="P66" i="1"/>
  <c r="AJ66" i="1"/>
  <c r="O66" i="1" s="1"/>
  <c r="BN66" i="1" s="1"/>
  <c r="AY67" i="1"/>
  <c r="AK67" i="1"/>
  <c r="N67" i="1" s="1"/>
  <c r="M67" i="1" s="1"/>
  <c r="AF67" i="1" s="1"/>
  <c r="S67" i="1"/>
  <c r="AJ67" i="1"/>
  <c r="O67" i="1" s="1"/>
  <c r="BN67" i="1" s="1"/>
  <c r="BP67" i="1" s="1"/>
  <c r="P67" i="1"/>
  <c r="AF71" i="1"/>
  <c r="BV109" i="1"/>
  <c r="BW109" i="1"/>
  <c r="CA109" i="1" s="1"/>
  <c r="CB109" i="1" s="1"/>
  <c r="Y26" i="1"/>
  <c r="Z26" i="1" s="1"/>
  <c r="BO32" i="1"/>
  <c r="X32" i="1"/>
  <c r="CD32" i="1"/>
  <c r="BM32" i="1" s="1"/>
  <c r="AY38" i="1"/>
  <c r="P38" i="1"/>
  <c r="AK56" i="1"/>
  <c r="N56" i="1" s="1"/>
  <c r="M56" i="1" s="1"/>
  <c r="AF56" i="1" s="1"/>
  <c r="S56" i="1"/>
  <c r="AY56" i="1"/>
  <c r="AJ56" i="1"/>
  <c r="O56" i="1" s="1"/>
  <c r="BN56" i="1" s="1"/>
  <c r="BP56" i="1" s="1"/>
  <c r="P56" i="1"/>
  <c r="BV75" i="1"/>
  <c r="BX75" i="1"/>
  <c r="BW75" i="1"/>
  <c r="CA75" i="1" s="1"/>
  <c r="CB75" i="1" s="1"/>
  <c r="AY111" i="1"/>
  <c r="AK111" i="1"/>
  <c r="N111" i="1" s="1"/>
  <c r="M111" i="1" s="1"/>
  <c r="S111" i="1"/>
  <c r="CD35" i="1"/>
  <c r="BM35" i="1" s="1"/>
  <c r="BO35" i="1" s="1"/>
  <c r="X36" i="1"/>
  <c r="X37" i="1"/>
  <c r="AB39" i="1"/>
  <c r="CD44" i="1"/>
  <c r="BM44" i="1" s="1"/>
  <c r="BO44" i="1" s="1"/>
  <c r="AB46" i="1"/>
  <c r="CD46" i="1"/>
  <c r="BM46" i="1" s="1"/>
  <c r="AB48" i="1"/>
  <c r="CD48" i="1"/>
  <c r="BM48" i="1" s="1"/>
  <c r="BO48" i="1" s="1"/>
  <c r="BO50" i="1"/>
  <c r="X50" i="1"/>
  <c r="AB52" i="1"/>
  <c r="CD54" i="1"/>
  <c r="BM54" i="1" s="1"/>
  <c r="BO54" i="1" s="1"/>
  <c r="AB57" i="1"/>
  <c r="CD57" i="1"/>
  <c r="BM57" i="1" s="1"/>
  <c r="BO57" i="1" s="1"/>
  <c r="AB59" i="1"/>
  <c r="X60" i="1"/>
  <c r="CD65" i="1"/>
  <c r="BM65" i="1" s="1"/>
  <c r="BO65" i="1" s="1"/>
  <c r="AJ70" i="1"/>
  <c r="O70" i="1" s="1"/>
  <c r="BN70" i="1" s="1"/>
  <c r="S70" i="1"/>
  <c r="BO82" i="1"/>
  <c r="CD82" i="1"/>
  <c r="BM82" i="1" s="1"/>
  <c r="X82" i="1"/>
  <c r="CD86" i="1"/>
  <c r="BM86" i="1" s="1"/>
  <c r="BO86" i="1" s="1"/>
  <c r="X86" i="1"/>
  <c r="S93" i="1"/>
  <c r="AY93" i="1"/>
  <c r="AK93" i="1"/>
  <c r="N93" i="1" s="1"/>
  <c r="M93" i="1" s="1"/>
  <c r="AF93" i="1" s="1"/>
  <c r="AJ93" i="1"/>
  <c r="O93" i="1" s="1"/>
  <c r="BN93" i="1" s="1"/>
  <c r="BP93" i="1" s="1"/>
  <c r="CD99" i="1"/>
  <c r="BM99" i="1" s="1"/>
  <c r="BP99" i="1" s="1"/>
  <c r="S100" i="1"/>
  <c r="P100" i="1"/>
  <c r="AK101" i="1"/>
  <c r="N101" i="1" s="1"/>
  <c r="M101" i="1" s="1"/>
  <c r="AY101" i="1"/>
  <c r="AJ101" i="1"/>
  <c r="O101" i="1" s="1"/>
  <c r="BN101" i="1" s="1"/>
  <c r="BP101" i="1" s="1"/>
  <c r="P101" i="1"/>
  <c r="BO116" i="1"/>
  <c r="BO30" i="1"/>
  <c r="BO36" i="1"/>
  <c r="X40" i="1"/>
  <c r="X48" i="1"/>
  <c r="BO52" i="1"/>
  <c r="BO60" i="1"/>
  <c r="X63" i="1"/>
  <c r="X65" i="1"/>
  <c r="BO68" i="1"/>
  <c r="X68" i="1"/>
  <c r="CD68" i="1"/>
  <c r="BM68" i="1" s="1"/>
  <c r="BV87" i="1"/>
  <c r="BW87" i="1"/>
  <c r="CA87" i="1" s="1"/>
  <c r="CB87" i="1" s="1"/>
  <c r="BX87" i="1"/>
  <c r="AK88" i="1"/>
  <c r="N88" i="1" s="1"/>
  <c r="M88" i="1" s="1"/>
  <c r="S88" i="1"/>
  <c r="P88" i="1"/>
  <c r="BX99" i="1"/>
  <c r="BV99" i="1"/>
  <c r="BW99" i="1"/>
  <c r="CA99" i="1" s="1"/>
  <c r="CB99" i="1" s="1"/>
  <c r="X106" i="1"/>
  <c r="CD106" i="1"/>
  <c r="BM106" i="1" s="1"/>
  <c r="P110" i="1"/>
  <c r="AY110" i="1"/>
  <c r="AK110" i="1"/>
  <c r="N110" i="1" s="1"/>
  <c r="M110" i="1" s="1"/>
  <c r="AJ110" i="1"/>
  <c r="O110" i="1" s="1"/>
  <c r="BN110" i="1" s="1"/>
  <c r="BP110" i="1" s="1"/>
  <c r="S110" i="1"/>
  <c r="AY118" i="1"/>
  <c r="AK118" i="1"/>
  <c r="N118" i="1" s="1"/>
  <c r="M118" i="1" s="1"/>
  <c r="P118" i="1"/>
  <c r="BW22" i="1"/>
  <c r="CA22" i="1" s="1"/>
  <c r="CB22" i="1" s="1"/>
  <c r="CD22" i="1"/>
  <c r="BM22" i="1" s="1"/>
  <c r="BP22" i="1" s="1"/>
  <c r="CD25" i="1"/>
  <c r="BM25" i="1" s="1"/>
  <c r="BO25" i="1" s="1"/>
  <c r="X29" i="1"/>
  <c r="AB31" i="1"/>
  <c r="X33" i="1"/>
  <c r="CD39" i="1"/>
  <c r="BM39" i="1" s="1"/>
  <c r="AB40" i="1"/>
  <c r="X44" i="1"/>
  <c r="X57" i="1"/>
  <c r="AB61" i="1"/>
  <c r="CD61" i="1"/>
  <c r="BM61" i="1" s="1"/>
  <c r="BO61" i="1" s="1"/>
  <c r="AB63" i="1"/>
  <c r="Y71" i="1"/>
  <c r="Z71" i="1" s="1"/>
  <c r="V71" i="1" s="1"/>
  <c r="T71" i="1" s="1"/>
  <c r="W71" i="1" s="1"/>
  <c r="Q71" i="1" s="1"/>
  <c r="R71" i="1" s="1"/>
  <c r="X72" i="1"/>
  <c r="CD72" i="1"/>
  <c r="BM72" i="1" s="1"/>
  <c r="BP72" i="1" s="1"/>
  <c r="CD77" i="1"/>
  <c r="BM77" i="1" s="1"/>
  <c r="BO77" i="1" s="1"/>
  <c r="X77" i="1"/>
  <c r="AJ88" i="1"/>
  <c r="O88" i="1" s="1"/>
  <c r="BN88" i="1" s="1"/>
  <c r="X97" i="1"/>
  <c r="BP98" i="1"/>
  <c r="AY104" i="1"/>
  <c r="AK104" i="1"/>
  <c r="N104" i="1" s="1"/>
  <c r="M104" i="1" s="1"/>
  <c r="P104" i="1"/>
  <c r="S104" i="1"/>
  <c r="AJ108" i="1"/>
  <c r="O108" i="1" s="1"/>
  <c r="BN108" i="1" s="1"/>
  <c r="AY108" i="1"/>
  <c r="AK108" i="1"/>
  <c r="N108" i="1" s="1"/>
  <c r="M108" i="1" s="1"/>
  <c r="AF108" i="1" s="1"/>
  <c r="S108" i="1"/>
  <c r="P108" i="1"/>
  <c r="P116" i="1"/>
  <c r="S116" i="1"/>
  <c r="S118" i="1"/>
  <c r="AJ118" i="1"/>
  <c r="O118" i="1" s="1"/>
  <c r="BN118" i="1" s="1"/>
  <c r="BP118" i="1" s="1"/>
  <c r="BW80" i="1"/>
  <c r="CA80" i="1" s="1"/>
  <c r="CB80" i="1" s="1"/>
  <c r="BO89" i="1"/>
  <c r="X103" i="1"/>
  <c r="Y103" i="1" s="1"/>
  <c r="Z103" i="1" s="1"/>
  <c r="BO110" i="1"/>
  <c r="BX113" i="1"/>
  <c r="BO118" i="1"/>
  <c r="CD67" i="1"/>
  <c r="BM67" i="1" s="1"/>
  <c r="BO67" i="1" s="1"/>
  <c r="Y70" i="1"/>
  <c r="Z70" i="1" s="1"/>
  <c r="CD73" i="1"/>
  <c r="BM73" i="1" s="1"/>
  <c r="BO73" i="1" s="1"/>
  <c r="CD74" i="1"/>
  <c r="BM74" i="1" s="1"/>
  <c r="BO74" i="1" s="1"/>
  <c r="AB75" i="1"/>
  <c r="X76" i="1"/>
  <c r="AB83" i="1"/>
  <c r="X85" i="1"/>
  <c r="BO87" i="1"/>
  <c r="X88" i="1"/>
  <c r="AB90" i="1"/>
  <c r="AG94" i="1"/>
  <c r="CD96" i="1"/>
  <c r="BM96" i="1" s="1"/>
  <c r="BO96" i="1" s="1"/>
  <c r="X99" i="1"/>
  <c r="X101" i="1"/>
  <c r="CD103" i="1"/>
  <c r="BM103" i="1" s="1"/>
  <c r="BO103" i="1" s="1"/>
  <c r="AB107" i="1"/>
  <c r="X110" i="1"/>
  <c r="CD112" i="1"/>
  <c r="BM112" i="1" s="1"/>
  <c r="BO112" i="1" s="1"/>
  <c r="AB113" i="1"/>
  <c r="CD117" i="1"/>
  <c r="BM117" i="1" s="1"/>
  <c r="BO117" i="1" s="1"/>
  <c r="CD121" i="1"/>
  <c r="BM121" i="1" s="1"/>
  <c r="BO121" i="1" s="1"/>
  <c r="X78" i="1"/>
  <c r="AB79" i="1"/>
  <c r="BV80" i="1"/>
  <c r="X80" i="1"/>
  <c r="CD81" i="1"/>
  <c r="BM81" i="1" s="1"/>
  <c r="BO81" i="1" s="1"/>
  <c r="X83" i="1"/>
  <c r="AB85" i="1"/>
  <c r="AB87" i="1"/>
  <c r="AB91" i="1"/>
  <c r="X91" i="1"/>
  <c r="X92" i="1"/>
  <c r="AB94" i="1"/>
  <c r="BW95" i="1"/>
  <c r="CA95" i="1" s="1"/>
  <c r="CB95" i="1" s="1"/>
  <c r="CD95" i="1"/>
  <c r="BM95" i="1" s="1"/>
  <c r="BO95" i="1" s="1"/>
  <c r="X96" i="1"/>
  <c r="BX97" i="1"/>
  <c r="X98" i="1"/>
  <c r="CD100" i="1"/>
  <c r="BM100" i="1" s="1"/>
  <c r="BO100" i="1" s="1"/>
  <c r="Y108" i="1"/>
  <c r="Z108" i="1" s="1"/>
  <c r="BW113" i="1"/>
  <c r="CA113" i="1" s="1"/>
  <c r="CB113" i="1" s="1"/>
  <c r="CD113" i="1"/>
  <c r="BM113" i="1" s="1"/>
  <c r="BO113" i="1" s="1"/>
  <c r="CD114" i="1"/>
  <c r="BM114" i="1" s="1"/>
  <c r="BP114" i="1" s="1"/>
  <c r="AB116" i="1"/>
  <c r="X118" i="1"/>
  <c r="Y118" i="1" s="1"/>
  <c r="Z118" i="1" s="1"/>
  <c r="S120" i="1"/>
  <c r="AJ19" i="1"/>
  <c r="O19" i="1" s="1"/>
  <c r="BN19" i="1" s="1"/>
  <c r="AY19" i="1"/>
  <c r="P19" i="1"/>
  <c r="S19" i="1"/>
  <c r="AK19" i="1"/>
  <c r="N19" i="1" s="1"/>
  <c r="M19" i="1" s="1"/>
  <c r="AF17" i="1"/>
  <c r="BV19" i="1"/>
  <c r="BW19" i="1"/>
  <c r="CA19" i="1" s="1"/>
  <c r="CB19" i="1" s="1"/>
  <c r="BX19" i="1"/>
  <c r="BW28" i="1"/>
  <c r="CA28" i="1" s="1"/>
  <c r="CB28" i="1" s="1"/>
  <c r="BV28" i="1"/>
  <c r="BX28" i="1"/>
  <c r="Y19" i="1"/>
  <c r="Z19" i="1" s="1"/>
  <c r="BW24" i="1"/>
  <c r="CA24" i="1" s="1"/>
  <c r="CB24" i="1" s="1"/>
  <c r="BV24" i="1"/>
  <c r="BX24" i="1"/>
  <c r="BX18" i="1"/>
  <c r="BW18" i="1"/>
  <c r="CA18" i="1" s="1"/>
  <c r="CB18" i="1" s="1"/>
  <c r="BV18" i="1"/>
  <c r="AF27" i="1"/>
  <c r="Y17" i="1"/>
  <c r="Z17" i="1" s="1"/>
  <c r="V17" i="1" s="1"/>
  <c r="T17" i="1" s="1"/>
  <c r="W17" i="1" s="1"/>
  <c r="Q17" i="1" s="1"/>
  <c r="R17" i="1" s="1"/>
  <c r="AF18" i="1"/>
  <c r="BW20" i="1"/>
  <c r="CA20" i="1" s="1"/>
  <c r="CB20" i="1" s="1"/>
  <c r="BX20" i="1"/>
  <c r="BV20" i="1"/>
  <c r="AK35" i="1"/>
  <c r="N35" i="1" s="1"/>
  <c r="M35" i="1" s="1"/>
  <c r="AJ35" i="1"/>
  <c r="O35" i="1" s="1"/>
  <c r="BN35" i="1" s="1"/>
  <c r="S35" i="1"/>
  <c r="AY35" i="1"/>
  <c r="P35" i="1"/>
  <c r="X49" i="1"/>
  <c r="CD49" i="1"/>
  <c r="BM49" i="1" s="1"/>
  <c r="BX31" i="1"/>
  <c r="BW31" i="1"/>
  <c r="CA31" i="1" s="1"/>
  <c r="CB31" i="1" s="1"/>
  <c r="BV31" i="1"/>
  <c r="AK32" i="1"/>
  <c r="N32" i="1" s="1"/>
  <c r="M32" i="1" s="1"/>
  <c r="AJ32" i="1"/>
  <c r="O32" i="1" s="1"/>
  <c r="BN32" i="1" s="1"/>
  <c r="BP32" i="1" s="1"/>
  <c r="S32" i="1"/>
  <c r="AY32" i="1"/>
  <c r="BW33" i="1"/>
  <c r="CA33" i="1" s="1"/>
  <c r="CB33" i="1" s="1"/>
  <c r="BV33" i="1"/>
  <c r="BO38" i="1"/>
  <c r="AF44" i="1"/>
  <c r="AK46" i="1"/>
  <c r="N46" i="1" s="1"/>
  <c r="M46" i="1" s="1"/>
  <c r="AJ46" i="1"/>
  <c r="O46" i="1" s="1"/>
  <c r="BN46" i="1" s="1"/>
  <c r="BP46" i="1" s="1"/>
  <c r="S46" i="1"/>
  <c r="P46" i="1"/>
  <c r="AY46" i="1"/>
  <c r="AF49" i="1"/>
  <c r="BW21" i="1"/>
  <c r="CA21" i="1" s="1"/>
  <c r="CB21" i="1" s="1"/>
  <c r="BV21" i="1"/>
  <c r="S21" i="1"/>
  <c r="P21" i="1"/>
  <c r="AK21" i="1"/>
  <c r="N21" i="1" s="1"/>
  <c r="M21" i="1" s="1"/>
  <c r="AJ21" i="1"/>
  <c r="O21" i="1" s="1"/>
  <c r="BN21" i="1" s="1"/>
  <c r="BX23" i="1"/>
  <c r="BV23" i="1"/>
  <c r="BW25" i="1"/>
  <c r="CA25" i="1" s="1"/>
  <c r="CB25" i="1" s="1"/>
  <c r="BV25" i="1"/>
  <c r="BX26" i="1"/>
  <c r="BW26" i="1"/>
  <c r="CA26" i="1" s="1"/>
  <c r="CB26" i="1" s="1"/>
  <c r="Y32" i="1"/>
  <c r="Z32" i="1" s="1"/>
  <c r="BX33" i="1"/>
  <c r="AF52" i="1"/>
  <c r="BW29" i="1"/>
  <c r="CA29" i="1" s="1"/>
  <c r="CB29" i="1" s="1"/>
  <c r="BV29" i="1"/>
  <c r="AY17" i="1"/>
  <c r="Y20" i="1"/>
  <c r="Z20" i="1" s="1"/>
  <c r="V20" i="1" s="1"/>
  <c r="T20" i="1" s="1"/>
  <c r="W20" i="1" s="1"/>
  <c r="Q20" i="1" s="1"/>
  <c r="R20" i="1" s="1"/>
  <c r="BW23" i="1"/>
  <c r="CA23" i="1" s="1"/>
  <c r="CB23" i="1" s="1"/>
  <c r="BX25" i="1"/>
  <c r="BO28" i="1"/>
  <c r="S29" i="1"/>
  <c r="AY29" i="1"/>
  <c r="P29" i="1"/>
  <c r="AK29" i="1"/>
  <c r="N29" i="1" s="1"/>
  <c r="M29" i="1" s="1"/>
  <c r="AJ29" i="1"/>
  <c r="O29" i="1" s="1"/>
  <c r="BN29" i="1" s="1"/>
  <c r="BP29" i="1" s="1"/>
  <c r="BX30" i="1"/>
  <c r="BW30" i="1"/>
  <c r="CA30" i="1" s="1"/>
  <c r="CB30" i="1" s="1"/>
  <c r="BW32" i="1"/>
  <c r="CA32" i="1" s="1"/>
  <c r="CB32" i="1" s="1"/>
  <c r="BV32" i="1"/>
  <c r="BX32" i="1"/>
  <c r="BP38" i="1"/>
  <c r="BX38" i="1"/>
  <c r="BW38" i="1"/>
  <c r="CA38" i="1" s="1"/>
  <c r="CB38" i="1" s="1"/>
  <c r="AK39" i="1"/>
  <c r="N39" i="1" s="1"/>
  <c r="M39" i="1" s="1"/>
  <c r="AJ39" i="1"/>
  <c r="O39" i="1" s="1"/>
  <c r="BN39" i="1" s="1"/>
  <c r="BP39" i="1" s="1"/>
  <c r="S39" i="1"/>
  <c r="AY39" i="1"/>
  <c r="P39" i="1"/>
  <c r="BX49" i="1"/>
  <c r="BW49" i="1"/>
  <c r="CA49" i="1" s="1"/>
  <c r="CB49" i="1" s="1"/>
  <c r="BV49" i="1"/>
  <c r="AF55" i="1"/>
  <c r="AK28" i="1"/>
  <c r="N28" i="1" s="1"/>
  <c r="M28" i="1" s="1"/>
  <c r="AJ28" i="1"/>
  <c r="O28" i="1" s="1"/>
  <c r="BN28" i="1" s="1"/>
  <c r="BP28" i="1" s="1"/>
  <c r="AY28" i="1"/>
  <c r="Y46" i="1"/>
  <c r="Z46" i="1" s="1"/>
  <c r="Y18" i="1"/>
  <c r="Z18" i="1" s="1"/>
  <c r="V18" i="1" s="1"/>
  <c r="T18" i="1" s="1"/>
  <c r="W18" i="1" s="1"/>
  <c r="AY18" i="1"/>
  <c r="AF22" i="1"/>
  <c r="BX27" i="1"/>
  <c r="BV27" i="1"/>
  <c r="P28" i="1"/>
  <c r="S33" i="1"/>
  <c r="AY33" i="1"/>
  <c r="P33" i="1"/>
  <c r="AK33" i="1"/>
  <c r="N33" i="1" s="1"/>
  <c r="M33" i="1" s="1"/>
  <c r="AJ33" i="1"/>
  <c r="O33" i="1" s="1"/>
  <c r="BN33" i="1" s="1"/>
  <c r="BP33" i="1" s="1"/>
  <c r="BX35" i="1"/>
  <c r="BW35" i="1"/>
  <c r="CA35" i="1" s="1"/>
  <c r="CB35" i="1" s="1"/>
  <c r="BV35" i="1"/>
  <c r="AK36" i="1"/>
  <c r="N36" i="1" s="1"/>
  <c r="M36" i="1" s="1"/>
  <c r="AJ36" i="1"/>
  <c r="O36" i="1" s="1"/>
  <c r="BN36" i="1" s="1"/>
  <c r="BP36" i="1" s="1"/>
  <c r="S36" i="1"/>
  <c r="AY36" i="1"/>
  <c r="BW37" i="1"/>
  <c r="CA37" i="1" s="1"/>
  <c r="CB37" i="1" s="1"/>
  <c r="BV37" i="1"/>
  <c r="BX39" i="1"/>
  <c r="BW39" i="1"/>
  <c r="CA39" i="1" s="1"/>
  <c r="CB39" i="1" s="1"/>
  <c r="BV39" i="1"/>
  <c r="AJ40" i="1"/>
  <c r="O40" i="1" s="1"/>
  <c r="BN40" i="1" s="1"/>
  <c r="BP40" i="1" s="1"/>
  <c r="S40" i="1"/>
  <c r="P40" i="1"/>
  <c r="AK40" i="1"/>
  <c r="N40" i="1" s="1"/>
  <c r="M40" i="1" s="1"/>
  <c r="Y40" i="1" s="1"/>
  <c r="Z40" i="1" s="1"/>
  <c r="AY40" i="1"/>
  <c r="BW42" i="1"/>
  <c r="CA42" i="1" s="1"/>
  <c r="CB42" i="1" s="1"/>
  <c r="BV42" i="1"/>
  <c r="BX42" i="1"/>
  <c r="BX34" i="1"/>
  <c r="BW34" i="1"/>
  <c r="CA34" i="1" s="1"/>
  <c r="CB34" i="1" s="1"/>
  <c r="BV17" i="1"/>
  <c r="AJ18" i="1"/>
  <c r="O18" i="1" s="1"/>
  <c r="BN18" i="1" s="1"/>
  <c r="BP18" i="1" s="1"/>
  <c r="AJ23" i="1"/>
  <c r="O23" i="1" s="1"/>
  <c r="BN23" i="1" s="1"/>
  <c r="AY23" i="1"/>
  <c r="P23" i="1"/>
  <c r="X24" i="1"/>
  <c r="S25" i="1"/>
  <c r="P25" i="1"/>
  <c r="AK25" i="1"/>
  <c r="N25" i="1" s="1"/>
  <c r="M25" i="1" s="1"/>
  <c r="AJ25" i="1"/>
  <c r="O25" i="1" s="1"/>
  <c r="BN25" i="1" s="1"/>
  <c r="BP25" i="1" s="1"/>
  <c r="AG26" i="1"/>
  <c r="AF26" i="1"/>
  <c r="V26" i="1"/>
  <c r="T26" i="1" s="1"/>
  <c r="W26" i="1" s="1"/>
  <c r="BW27" i="1"/>
  <c r="CA27" i="1" s="1"/>
  <c r="CB27" i="1" s="1"/>
  <c r="S28" i="1"/>
  <c r="AK31" i="1"/>
  <c r="N31" i="1" s="1"/>
  <c r="M31" i="1" s="1"/>
  <c r="AJ31" i="1"/>
  <c r="O31" i="1" s="1"/>
  <c r="BN31" i="1" s="1"/>
  <c r="BP31" i="1" s="1"/>
  <c r="S31" i="1"/>
  <c r="AY31" i="1"/>
  <c r="P31" i="1"/>
  <c r="BX37" i="1"/>
  <c r="BO39" i="1"/>
  <c r="BO41" i="1"/>
  <c r="AF48" i="1"/>
  <c r="BX50" i="1"/>
  <c r="BW50" i="1"/>
  <c r="CA50" i="1" s="1"/>
  <c r="CB50" i="1" s="1"/>
  <c r="BV50" i="1"/>
  <c r="AF23" i="1"/>
  <c r="Y33" i="1"/>
  <c r="Z33" i="1" s="1"/>
  <c r="BX21" i="1"/>
  <c r="P18" i="1"/>
  <c r="S18" i="1"/>
  <c r="S20" i="1"/>
  <c r="X21" i="1"/>
  <c r="AK24" i="1"/>
  <c r="N24" i="1" s="1"/>
  <c r="M24" i="1" s="1"/>
  <c r="AJ24" i="1"/>
  <c r="O24" i="1" s="1"/>
  <c r="BN24" i="1" s="1"/>
  <c r="BP24" i="1" s="1"/>
  <c r="AY24" i="1"/>
  <c r="BV26" i="1"/>
  <c r="BP30" i="1"/>
  <c r="BV30" i="1"/>
  <c r="BO34" i="1"/>
  <c r="BW36" i="1"/>
  <c r="CA36" i="1" s="1"/>
  <c r="CB36" i="1" s="1"/>
  <c r="BV36" i="1"/>
  <c r="BX36" i="1"/>
  <c r="Y44" i="1"/>
  <c r="Z44" i="1" s="1"/>
  <c r="AG44" i="1" s="1"/>
  <c r="BV47" i="1"/>
  <c r="BX47" i="1"/>
  <c r="BW47" i="1"/>
  <c r="CA47" i="1" s="1"/>
  <c r="CB47" i="1" s="1"/>
  <c r="BX53" i="1"/>
  <c r="BW53" i="1"/>
  <c r="CA53" i="1" s="1"/>
  <c r="CB53" i="1" s="1"/>
  <c r="BV53" i="1"/>
  <c r="CD19" i="1"/>
  <c r="BM19" i="1" s="1"/>
  <c r="BO19" i="1" s="1"/>
  <c r="Y22" i="1"/>
  <c r="Z22" i="1" s="1"/>
  <c r="CD23" i="1"/>
  <c r="BM23" i="1" s="1"/>
  <c r="BO23" i="1" s="1"/>
  <c r="AB25" i="1"/>
  <c r="X25" i="1"/>
  <c r="AA26" i="1"/>
  <c r="AE26" i="1" s="1"/>
  <c r="AH26" i="1"/>
  <c r="AJ27" i="1"/>
  <c r="O27" i="1" s="1"/>
  <c r="BN27" i="1" s="1"/>
  <c r="BP27" i="1" s="1"/>
  <c r="S27" i="1"/>
  <c r="AY27" i="1"/>
  <c r="P27" i="1"/>
  <c r="X28" i="1"/>
  <c r="AB29" i="1"/>
  <c r="S37" i="1"/>
  <c r="AY37" i="1"/>
  <c r="P37" i="1"/>
  <c r="AK37" i="1"/>
  <c r="N37" i="1" s="1"/>
  <c r="M37" i="1" s="1"/>
  <c r="Y37" i="1" s="1"/>
  <c r="Z37" i="1" s="1"/>
  <c r="AJ37" i="1"/>
  <c r="O37" i="1" s="1"/>
  <c r="BN37" i="1" s="1"/>
  <c r="BP37" i="1" s="1"/>
  <c r="AF42" i="1"/>
  <c r="CD21" i="1"/>
  <c r="BM21" i="1" s="1"/>
  <c r="BO21" i="1" s="1"/>
  <c r="X23" i="1"/>
  <c r="X27" i="1"/>
  <c r="X31" i="1"/>
  <c r="X35" i="1"/>
  <c r="X39" i="1"/>
  <c r="BX48" i="1"/>
  <c r="BV48" i="1"/>
  <c r="AF53" i="1"/>
  <c r="X53" i="1"/>
  <c r="CD53" i="1"/>
  <c r="BM53" i="1" s="1"/>
  <c r="BO53" i="1" s="1"/>
  <c r="BV55" i="1"/>
  <c r="BW55" i="1"/>
  <c r="CA55" i="1" s="1"/>
  <c r="CB55" i="1" s="1"/>
  <c r="BX55" i="1"/>
  <c r="BX60" i="1"/>
  <c r="BW60" i="1"/>
  <c r="CA60" i="1" s="1"/>
  <c r="CB60" i="1" s="1"/>
  <c r="BV60" i="1"/>
  <c r="S22" i="1"/>
  <c r="S26" i="1"/>
  <c r="S30" i="1"/>
  <c r="S34" i="1"/>
  <c r="S38" i="1"/>
  <c r="BV43" i="1"/>
  <c r="BX43" i="1"/>
  <c r="BW43" i="1"/>
  <c r="CA43" i="1" s="1"/>
  <c r="CB43" i="1" s="1"/>
  <c r="BW48" i="1"/>
  <c r="CA48" i="1" s="1"/>
  <c r="CB48" i="1" s="1"/>
  <c r="AY52" i="1"/>
  <c r="P52" i="1"/>
  <c r="AJ52" i="1"/>
  <c r="O52" i="1" s="1"/>
  <c r="BN52" i="1" s="1"/>
  <c r="BP52" i="1" s="1"/>
  <c r="S52" i="1"/>
  <c r="AK30" i="1"/>
  <c r="N30" i="1" s="1"/>
  <c r="M30" i="1" s="1"/>
  <c r="Y30" i="1" s="1"/>
  <c r="Z30" i="1" s="1"/>
  <c r="AK34" i="1"/>
  <c r="N34" i="1" s="1"/>
  <c r="M34" i="1" s="1"/>
  <c r="AK38" i="1"/>
  <c r="N38" i="1" s="1"/>
  <c r="M38" i="1" s="1"/>
  <c r="BX45" i="1"/>
  <c r="BW45" i="1"/>
  <c r="CA45" i="1" s="1"/>
  <c r="CB45" i="1" s="1"/>
  <c r="BV45" i="1"/>
  <c r="AY48" i="1"/>
  <c r="P48" i="1"/>
  <c r="AJ48" i="1"/>
  <c r="O48" i="1" s="1"/>
  <c r="BN48" i="1" s="1"/>
  <c r="S48" i="1"/>
  <c r="BV51" i="1"/>
  <c r="BX51" i="1"/>
  <c r="BW51" i="1"/>
  <c r="CA51" i="1" s="1"/>
  <c r="CB51" i="1" s="1"/>
  <c r="AG52" i="1"/>
  <c r="P80" i="1"/>
  <c r="AK80" i="1"/>
  <c r="N80" i="1" s="1"/>
  <c r="M80" i="1" s="1"/>
  <c r="AY80" i="1"/>
  <c r="AJ80" i="1"/>
  <c r="O80" i="1" s="1"/>
  <c r="BN80" i="1" s="1"/>
  <c r="S80" i="1"/>
  <c r="BX41" i="1"/>
  <c r="BW41" i="1"/>
  <c r="CA41" i="1" s="1"/>
  <c r="CB41" i="1" s="1"/>
  <c r="AB42" i="1"/>
  <c r="AJ42" i="1"/>
  <c r="O42" i="1" s="1"/>
  <c r="BN42" i="1" s="1"/>
  <c r="BP42" i="1" s="1"/>
  <c r="S42" i="1"/>
  <c r="P42" i="1"/>
  <c r="BW44" i="1"/>
  <c r="CA44" i="1" s="1"/>
  <c r="CB44" i="1" s="1"/>
  <c r="BO46" i="1"/>
  <c r="Y52" i="1"/>
  <c r="Z52" i="1" s="1"/>
  <c r="V52" i="1" s="1"/>
  <c r="T52" i="1" s="1"/>
  <c r="W52" i="1" s="1"/>
  <c r="Q52" i="1" s="1"/>
  <c r="R52" i="1" s="1"/>
  <c r="AK41" i="1"/>
  <c r="N41" i="1" s="1"/>
  <c r="M41" i="1" s="1"/>
  <c r="Y41" i="1" s="1"/>
  <c r="Z41" i="1" s="1"/>
  <c r="AY41" i="1"/>
  <c r="AY44" i="1"/>
  <c r="P44" i="1"/>
  <c r="AJ44" i="1"/>
  <c r="O44" i="1" s="1"/>
  <c r="BN44" i="1" s="1"/>
  <c r="S44" i="1"/>
  <c r="BX44" i="1"/>
  <c r="BO49" i="1"/>
  <c r="BX56" i="1"/>
  <c r="BW56" i="1"/>
  <c r="CA56" i="1" s="1"/>
  <c r="CB56" i="1" s="1"/>
  <c r="BV56" i="1"/>
  <c r="BX68" i="1"/>
  <c r="BW68" i="1"/>
  <c r="CA68" i="1" s="1"/>
  <c r="CB68" i="1" s="1"/>
  <c r="BV68" i="1"/>
  <c r="BO42" i="1"/>
  <c r="AF45" i="1"/>
  <c r="X45" i="1"/>
  <c r="CD45" i="1"/>
  <c r="BM45" i="1" s="1"/>
  <c r="BO45" i="1" s="1"/>
  <c r="BX46" i="1"/>
  <c r="BW46" i="1"/>
  <c r="CA46" i="1" s="1"/>
  <c r="CB46" i="1" s="1"/>
  <c r="BV46" i="1"/>
  <c r="Y48" i="1"/>
  <c r="Z48" i="1" s="1"/>
  <c r="AG48" i="1" s="1"/>
  <c r="AK50" i="1"/>
  <c r="N50" i="1" s="1"/>
  <c r="M50" i="1" s="1"/>
  <c r="AJ50" i="1"/>
  <c r="O50" i="1" s="1"/>
  <c r="BN50" i="1" s="1"/>
  <c r="BP50" i="1" s="1"/>
  <c r="S50" i="1"/>
  <c r="P50" i="1"/>
  <c r="BX52" i="1"/>
  <c r="BV52" i="1"/>
  <c r="AJ43" i="1"/>
  <c r="O43" i="1" s="1"/>
  <c r="BN43" i="1" s="1"/>
  <c r="BP43" i="1" s="1"/>
  <c r="S43" i="1"/>
  <c r="AY43" i="1"/>
  <c r="AK43" i="1"/>
  <c r="N43" i="1" s="1"/>
  <c r="M43" i="1" s="1"/>
  <c r="Y43" i="1" s="1"/>
  <c r="Z43" i="1" s="1"/>
  <c r="BP49" i="1"/>
  <c r="BW52" i="1"/>
  <c r="CA52" i="1" s="1"/>
  <c r="CB52" i="1" s="1"/>
  <c r="AY45" i="1"/>
  <c r="AK47" i="1"/>
  <c r="N47" i="1" s="1"/>
  <c r="M47" i="1" s="1"/>
  <c r="AY49" i="1"/>
  <c r="AK51" i="1"/>
  <c r="N51" i="1" s="1"/>
  <c r="M51" i="1" s="1"/>
  <c r="AY53" i="1"/>
  <c r="X54" i="1"/>
  <c r="BV54" i="1"/>
  <c r="Y56" i="1"/>
  <c r="Z56" i="1" s="1"/>
  <c r="BO58" i="1"/>
  <c r="BX59" i="1"/>
  <c r="BW59" i="1"/>
  <c r="CA59" i="1" s="1"/>
  <c r="CB59" i="1" s="1"/>
  <c r="BV59" i="1"/>
  <c r="AK60" i="1"/>
  <c r="N60" i="1" s="1"/>
  <c r="M60" i="1" s="1"/>
  <c r="AJ60" i="1"/>
  <c r="O60" i="1" s="1"/>
  <c r="BN60" i="1" s="1"/>
  <c r="BP60" i="1" s="1"/>
  <c r="S60" i="1"/>
  <c r="AY60" i="1"/>
  <c r="BW61" i="1"/>
  <c r="CA61" i="1" s="1"/>
  <c r="CB61" i="1" s="1"/>
  <c r="BV61" i="1"/>
  <c r="AB65" i="1"/>
  <c r="X42" i="1"/>
  <c r="BW54" i="1"/>
  <c r="CA54" i="1" s="1"/>
  <c r="CB54" i="1" s="1"/>
  <c r="BX63" i="1"/>
  <c r="BW63" i="1"/>
  <c r="CA63" i="1" s="1"/>
  <c r="CB63" i="1" s="1"/>
  <c r="BV63" i="1"/>
  <c r="AK64" i="1"/>
  <c r="N64" i="1" s="1"/>
  <c r="M64" i="1" s="1"/>
  <c r="Y64" i="1" s="1"/>
  <c r="Z64" i="1" s="1"/>
  <c r="AJ64" i="1"/>
  <c r="O64" i="1" s="1"/>
  <c r="BN64" i="1" s="1"/>
  <c r="BP64" i="1" s="1"/>
  <c r="S64" i="1"/>
  <c r="AY64" i="1"/>
  <c r="BW65" i="1"/>
  <c r="CA65" i="1" s="1"/>
  <c r="CB65" i="1" s="1"/>
  <c r="BV65" i="1"/>
  <c r="AK61" i="1"/>
  <c r="N61" i="1" s="1"/>
  <c r="M61" i="1" s="1"/>
  <c r="AJ61" i="1"/>
  <c r="O61" i="1" s="1"/>
  <c r="BN61" i="1" s="1"/>
  <c r="BP61" i="1" s="1"/>
  <c r="S61" i="1"/>
  <c r="AY61" i="1"/>
  <c r="P61" i="1"/>
  <c r="BX62" i="1"/>
  <c r="BW62" i="1"/>
  <c r="CA62" i="1" s="1"/>
  <c r="CB62" i="1" s="1"/>
  <c r="BX64" i="1"/>
  <c r="BW64" i="1"/>
  <c r="CA64" i="1" s="1"/>
  <c r="CB64" i="1" s="1"/>
  <c r="BV64" i="1"/>
  <c r="AJ69" i="1"/>
  <c r="O69" i="1" s="1"/>
  <c r="BN69" i="1" s="1"/>
  <c r="AK69" i="1"/>
  <c r="N69" i="1" s="1"/>
  <c r="M69" i="1" s="1"/>
  <c r="P69" i="1"/>
  <c r="AY69" i="1"/>
  <c r="AA71" i="1"/>
  <c r="AE71" i="1" s="1"/>
  <c r="AY47" i="1"/>
  <c r="Y51" i="1"/>
  <c r="Z51" i="1" s="1"/>
  <c r="AY51" i="1"/>
  <c r="V56" i="1"/>
  <c r="T56" i="1" s="1"/>
  <c r="W56" i="1" s="1"/>
  <c r="AY59" i="1"/>
  <c r="P59" i="1"/>
  <c r="AK59" i="1"/>
  <c r="N59" i="1" s="1"/>
  <c r="M59" i="1" s="1"/>
  <c r="AJ59" i="1"/>
  <c r="O59" i="1" s="1"/>
  <c r="BN59" i="1" s="1"/>
  <c r="S59" i="1"/>
  <c r="BO62" i="1"/>
  <c r="BO64" i="1"/>
  <c r="AK65" i="1"/>
  <c r="N65" i="1" s="1"/>
  <c r="M65" i="1" s="1"/>
  <c r="AJ65" i="1"/>
  <c r="O65" i="1" s="1"/>
  <c r="BN65" i="1" s="1"/>
  <c r="BP65" i="1" s="1"/>
  <c r="S65" i="1"/>
  <c r="AY65" i="1"/>
  <c r="P65" i="1"/>
  <c r="BV66" i="1"/>
  <c r="BX66" i="1"/>
  <c r="S69" i="1"/>
  <c r="BX69" i="1"/>
  <c r="BV69" i="1"/>
  <c r="BW69" i="1"/>
  <c r="CA69" i="1" s="1"/>
  <c r="CB69" i="1" s="1"/>
  <c r="Y75" i="1"/>
  <c r="Z75" i="1" s="1"/>
  <c r="BV78" i="1"/>
  <c r="BX78" i="1"/>
  <c r="BW78" i="1"/>
  <c r="CA78" i="1" s="1"/>
  <c r="CB78" i="1" s="1"/>
  <c r="X55" i="1"/>
  <c r="CD55" i="1"/>
  <c r="BM55" i="1" s="1"/>
  <c r="BO55" i="1" s="1"/>
  <c r="BW57" i="1"/>
  <c r="CA57" i="1" s="1"/>
  <c r="CB57" i="1" s="1"/>
  <c r="BV57" i="1"/>
  <c r="S58" i="1"/>
  <c r="AY58" i="1"/>
  <c r="AK58" i="1"/>
  <c r="N58" i="1" s="1"/>
  <c r="M58" i="1" s="1"/>
  <c r="Y58" i="1" s="1"/>
  <c r="Z58" i="1" s="1"/>
  <c r="AG58" i="1" s="1"/>
  <c r="AY63" i="1"/>
  <c r="P63" i="1"/>
  <c r="AK63" i="1"/>
  <c r="N63" i="1" s="1"/>
  <c r="M63" i="1" s="1"/>
  <c r="AJ63" i="1"/>
  <c r="O63" i="1" s="1"/>
  <c r="BN63" i="1" s="1"/>
  <c r="S63" i="1"/>
  <c r="AH70" i="1"/>
  <c r="AA70" i="1"/>
  <c r="AE70" i="1" s="1"/>
  <c r="AG70" i="1"/>
  <c r="BX73" i="1"/>
  <c r="BW73" i="1"/>
  <c r="CA73" i="1" s="1"/>
  <c r="CB73" i="1" s="1"/>
  <c r="BV73" i="1"/>
  <c r="AF79" i="1"/>
  <c r="S86" i="1"/>
  <c r="AY86" i="1"/>
  <c r="AK86" i="1"/>
  <c r="N86" i="1" s="1"/>
  <c r="M86" i="1" s="1"/>
  <c r="AJ86" i="1"/>
  <c r="O86" i="1" s="1"/>
  <c r="BN86" i="1" s="1"/>
  <c r="P86" i="1"/>
  <c r="AF91" i="1"/>
  <c r="S47" i="1"/>
  <c r="S51" i="1"/>
  <c r="S55" i="1"/>
  <c r="BX57" i="1"/>
  <c r="Y61" i="1"/>
  <c r="Z61" i="1" s="1"/>
  <c r="AG61" i="1" s="1"/>
  <c r="BP62" i="1"/>
  <c r="BV62" i="1"/>
  <c r="BV70" i="1"/>
  <c r="BX70" i="1"/>
  <c r="BW70" i="1"/>
  <c r="CA70" i="1" s="1"/>
  <c r="CB70" i="1" s="1"/>
  <c r="AF75" i="1"/>
  <c r="V75" i="1"/>
  <c r="T75" i="1" s="1"/>
  <c r="W75" i="1" s="1"/>
  <c r="Q75" i="1" s="1"/>
  <c r="R75" i="1" s="1"/>
  <c r="P55" i="1"/>
  <c r="AJ55" i="1"/>
  <c r="O55" i="1" s="1"/>
  <c r="BN55" i="1" s="1"/>
  <c r="AK57" i="1"/>
  <c r="N57" i="1" s="1"/>
  <c r="M57" i="1" s="1"/>
  <c r="AJ57" i="1"/>
  <c r="O57" i="1" s="1"/>
  <c r="BN57" i="1" s="1"/>
  <c r="BP57" i="1" s="1"/>
  <c r="S57" i="1"/>
  <c r="P57" i="1"/>
  <c r="BX58" i="1"/>
  <c r="BW58" i="1"/>
  <c r="CA58" i="1" s="1"/>
  <c r="CB58" i="1" s="1"/>
  <c r="BX67" i="1"/>
  <c r="BW67" i="1"/>
  <c r="CA67" i="1" s="1"/>
  <c r="CB67" i="1" s="1"/>
  <c r="BX72" i="1"/>
  <c r="BW72" i="1"/>
  <c r="CA72" i="1" s="1"/>
  <c r="CB72" i="1" s="1"/>
  <c r="AK62" i="1"/>
  <c r="N62" i="1" s="1"/>
  <c r="M62" i="1" s="1"/>
  <c r="AK66" i="1"/>
  <c r="N66" i="1" s="1"/>
  <c r="M66" i="1" s="1"/>
  <c r="CD69" i="1"/>
  <c r="BM69" i="1" s="1"/>
  <c r="BO69" i="1" s="1"/>
  <c r="BW71" i="1"/>
  <c r="CA71" i="1" s="1"/>
  <c r="CB71" i="1" s="1"/>
  <c r="BW85" i="1"/>
  <c r="CA85" i="1" s="1"/>
  <c r="CB85" i="1" s="1"/>
  <c r="BV85" i="1"/>
  <c r="CD59" i="1"/>
  <c r="BM59" i="1" s="1"/>
  <c r="BO59" i="1" s="1"/>
  <c r="CD63" i="1"/>
  <c r="BM63" i="1" s="1"/>
  <c r="BO63" i="1" s="1"/>
  <c r="AB71" i="1"/>
  <c r="BX71" i="1"/>
  <c r="BX76" i="1"/>
  <c r="BW76" i="1"/>
  <c r="CA76" i="1" s="1"/>
  <c r="CB76" i="1" s="1"/>
  <c r="X79" i="1"/>
  <c r="BX85" i="1"/>
  <c r="V70" i="1"/>
  <c r="T70" i="1" s="1"/>
  <c r="W70" i="1" s="1"/>
  <c r="Q70" i="1" s="1"/>
  <c r="R70" i="1" s="1"/>
  <c r="P72" i="1"/>
  <c r="AK72" i="1"/>
  <c r="N72" i="1" s="1"/>
  <c r="M72" i="1" s="1"/>
  <c r="AY72" i="1"/>
  <c r="AJ74" i="1"/>
  <c r="O74" i="1" s="1"/>
  <c r="BN74" i="1" s="1"/>
  <c r="BP74" i="1" s="1"/>
  <c r="S74" i="1"/>
  <c r="AY74" i="1"/>
  <c r="AK74" i="1"/>
  <c r="N74" i="1" s="1"/>
  <c r="M74" i="1" s="1"/>
  <c r="BP76" i="1"/>
  <c r="BX77" i="1"/>
  <c r="BW77" i="1"/>
  <c r="CA77" i="1" s="1"/>
  <c r="CB77" i="1" s="1"/>
  <c r="BV77" i="1"/>
  <c r="X84" i="1"/>
  <c r="CD84" i="1"/>
  <c r="BM84" i="1" s="1"/>
  <c r="AF103" i="1"/>
  <c r="AK73" i="1"/>
  <c r="N73" i="1" s="1"/>
  <c r="M73" i="1" s="1"/>
  <c r="AJ73" i="1"/>
  <c r="O73" i="1" s="1"/>
  <c r="BN73" i="1" s="1"/>
  <c r="BP73" i="1" s="1"/>
  <c r="S73" i="1"/>
  <c r="P73" i="1"/>
  <c r="BP79" i="1"/>
  <c r="S82" i="1"/>
  <c r="AY82" i="1"/>
  <c r="AK82" i="1"/>
  <c r="N82" i="1" s="1"/>
  <c r="M82" i="1" s="1"/>
  <c r="AJ82" i="1"/>
  <c r="O82" i="1" s="1"/>
  <c r="BN82" i="1" s="1"/>
  <c r="BP82" i="1" s="1"/>
  <c r="P82" i="1"/>
  <c r="Y83" i="1"/>
  <c r="Z83" i="1" s="1"/>
  <c r="AG83" i="1" s="1"/>
  <c r="AY62" i="1"/>
  <c r="Y66" i="1"/>
  <c r="Z66" i="1" s="1"/>
  <c r="AG66" i="1" s="1"/>
  <c r="AY66" i="1"/>
  <c r="CD66" i="1"/>
  <c r="BM66" i="1" s="1"/>
  <c r="BO66" i="1" s="1"/>
  <c r="AK68" i="1"/>
  <c r="N68" i="1" s="1"/>
  <c r="M68" i="1" s="1"/>
  <c r="AI70" i="1"/>
  <c r="BO72" i="1"/>
  <c r="BV74" i="1"/>
  <c r="BX74" i="1"/>
  <c r="BW74" i="1"/>
  <c r="CA74" i="1" s="1"/>
  <c r="CB74" i="1" s="1"/>
  <c r="X67" i="1"/>
  <c r="S68" i="1"/>
  <c r="CD70" i="1"/>
  <c r="BM70" i="1" s="1"/>
  <c r="P76" i="1"/>
  <c r="AK76" i="1"/>
  <c r="N76" i="1" s="1"/>
  <c r="M76" i="1" s="1"/>
  <c r="AY76" i="1"/>
  <c r="AJ78" i="1"/>
  <c r="O78" i="1" s="1"/>
  <c r="BN78" i="1" s="1"/>
  <c r="BP78" i="1" s="1"/>
  <c r="S78" i="1"/>
  <c r="AY78" i="1"/>
  <c r="AK78" i="1"/>
  <c r="N78" i="1" s="1"/>
  <c r="M78" i="1" s="1"/>
  <c r="Y78" i="1" s="1"/>
  <c r="Z78" i="1" s="1"/>
  <c r="BW79" i="1"/>
  <c r="CA79" i="1" s="1"/>
  <c r="CB79" i="1" s="1"/>
  <c r="BV83" i="1"/>
  <c r="BX83" i="1"/>
  <c r="BX84" i="1"/>
  <c r="BW84" i="1"/>
  <c r="CA84" i="1" s="1"/>
  <c r="CB84" i="1" s="1"/>
  <c r="BV84" i="1"/>
  <c r="AA94" i="1"/>
  <c r="AE94" i="1" s="1"/>
  <c r="AH94" i="1"/>
  <c r="CD76" i="1"/>
  <c r="BM76" i="1" s="1"/>
  <c r="BO76" i="1" s="1"/>
  <c r="AK77" i="1"/>
  <c r="N77" i="1" s="1"/>
  <c r="M77" i="1" s="1"/>
  <c r="AJ77" i="1"/>
  <c r="O77" i="1" s="1"/>
  <c r="BN77" i="1" s="1"/>
  <c r="BP77" i="1" s="1"/>
  <c r="S77" i="1"/>
  <c r="P77" i="1"/>
  <c r="BX79" i="1"/>
  <c r="BW81" i="1"/>
  <c r="CA81" i="1" s="1"/>
  <c r="CB81" i="1" s="1"/>
  <c r="BV81" i="1"/>
  <c r="BX81" i="1"/>
  <c r="BW83" i="1"/>
  <c r="CA83" i="1" s="1"/>
  <c r="CB83" i="1" s="1"/>
  <c r="BX88" i="1"/>
  <c r="BW88" i="1"/>
  <c r="CA88" i="1" s="1"/>
  <c r="CB88" i="1" s="1"/>
  <c r="BX89" i="1"/>
  <c r="BW89" i="1"/>
  <c r="CA89" i="1" s="1"/>
  <c r="CB89" i="1" s="1"/>
  <c r="BV89" i="1"/>
  <c r="Y91" i="1"/>
  <c r="Z91" i="1" s="1"/>
  <c r="V91" i="1" s="1"/>
  <c r="T91" i="1" s="1"/>
  <c r="W91" i="1" s="1"/>
  <c r="Q91" i="1" s="1"/>
  <c r="R91" i="1" s="1"/>
  <c r="BX92" i="1"/>
  <c r="BW92" i="1"/>
  <c r="CA92" i="1" s="1"/>
  <c r="CB92" i="1" s="1"/>
  <c r="AF94" i="1"/>
  <c r="V94" i="1"/>
  <c r="T94" i="1" s="1"/>
  <c r="W94" i="1" s="1"/>
  <c r="BW98" i="1"/>
  <c r="CA98" i="1" s="1"/>
  <c r="CB98" i="1" s="1"/>
  <c r="BX98" i="1"/>
  <c r="BV98" i="1"/>
  <c r="Y99" i="1"/>
  <c r="Z99" i="1" s="1"/>
  <c r="AF104" i="1"/>
  <c r="CD71" i="1"/>
  <c r="BM71" i="1" s="1"/>
  <c r="BO71" i="1" s="1"/>
  <c r="CD75" i="1"/>
  <c r="BM75" i="1" s="1"/>
  <c r="BO75" i="1" s="1"/>
  <c r="CD79" i="1"/>
  <c r="BM79" i="1" s="1"/>
  <c r="BO79" i="1" s="1"/>
  <c r="CD80" i="1"/>
  <c r="BM80" i="1" s="1"/>
  <c r="BO80" i="1" s="1"/>
  <c r="Y82" i="1"/>
  <c r="Z82" i="1" s="1"/>
  <c r="AK84" i="1"/>
  <c r="N84" i="1" s="1"/>
  <c r="M84" i="1" s="1"/>
  <c r="AY84" i="1"/>
  <c r="Y86" i="1"/>
  <c r="Z86" i="1" s="1"/>
  <c r="BV86" i="1"/>
  <c r="BX86" i="1"/>
  <c r="BW86" i="1"/>
  <c r="CA86" i="1" s="1"/>
  <c r="CB86" i="1" s="1"/>
  <c r="AY87" i="1"/>
  <c r="P87" i="1"/>
  <c r="AJ87" i="1"/>
  <c r="O87" i="1" s="1"/>
  <c r="BN87" i="1" s="1"/>
  <c r="BP87" i="1" s="1"/>
  <c r="S87" i="1"/>
  <c r="BV88" i="1"/>
  <c r="BV92" i="1"/>
  <c r="AK96" i="1"/>
  <c r="N96" i="1" s="1"/>
  <c r="M96" i="1" s="1"/>
  <c r="AJ96" i="1"/>
  <c r="O96" i="1" s="1"/>
  <c r="BN96" i="1" s="1"/>
  <c r="AY96" i="1"/>
  <c r="S96" i="1"/>
  <c r="P96" i="1"/>
  <c r="BX103" i="1"/>
  <c r="BV103" i="1"/>
  <c r="BX107" i="1"/>
  <c r="BV107" i="1"/>
  <c r="BW107" i="1"/>
  <c r="CA107" i="1" s="1"/>
  <c r="CB107" i="1" s="1"/>
  <c r="AF88" i="1"/>
  <c r="BV90" i="1"/>
  <c r="BX90" i="1"/>
  <c r="BW90" i="1"/>
  <c r="CA90" i="1" s="1"/>
  <c r="CB90" i="1" s="1"/>
  <c r="AY91" i="1"/>
  <c r="P91" i="1"/>
  <c r="AJ91" i="1"/>
  <c r="O91" i="1" s="1"/>
  <c r="BN91" i="1" s="1"/>
  <c r="BP91" i="1" s="1"/>
  <c r="S91" i="1"/>
  <c r="AF101" i="1"/>
  <c r="BX82" i="1"/>
  <c r="BW82" i="1"/>
  <c r="CA82" i="1" s="1"/>
  <c r="CB82" i="1" s="1"/>
  <c r="V83" i="1"/>
  <c r="T83" i="1" s="1"/>
  <c r="W83" i="1" s="1"/>
  <c r="AY83" i="1"/>
  <c r="P83" i="1"/>
  <c r="AJ83" i="1"/>
  <c r="O83" i="1" s="1"/>
  <c r="BN83" i="1" s="1"/>
  <c r="BP83" i="1" s="1"/>
  <c r="S83" i="1"/>
  <c r="S84" i="1"/>
  <c r="BO84" i="1"/>
  <c r="Y88" i="1"/>
  <c r="Z88" i="1" s="1"/>
  <c r="V88" i="1" s="1"/>
  <c r="T88" i="1" s="1"/>
  <c r="W88" i="1" s="1"/>
  <c r="AK89" i="1"/>
  <c r="N89" i="1" s="1"/>
  <c r="M89" i="1" s="1"/>
  <c r="AJ89" i="1"/>
  <c r="O89" i="1" s="1"/>
  <c r="BN89" i="1" s="1"/>
  <c r="BP89" i="1" s="1"/>
  <c r="S89" i="1"/>
  <c r="P89" i="1"/>
  <c r="AJ90" i="1"/>
  <c r="O90" i="1" s="1"/>
  <c r="BN90" i="1" s="1"/>
  <c r="BP90" i="1" s="1"/>
  <c r="S90" i="1"/>
  <c r="AY90" i="1"/>
  <c r="AK90" i="1"/>
  <c r="N90" i="1" s="1"/>
  <c r="M90" i="1" s="1"/>
  <c r="AG91" i="1"/>
  <c r="P92" i="1"/>
  <c r="AK92" i="1"/>
  <c r="N92" i="1" s="1"/>
  <c r="M92" i="1" s="1"/>
  <c r="AY92" i="1"/>
  <c r="Y92" i="1"/>
  <c r="Z92" i="1" s="1"/>
  <c r="AK85" i="1"/>
  <c r="N85" i="1" s="1"/>
  <c r="M85" i="1" s="1"/>
  <c r="Y85" i="1" s="1"/>
  <c r="Z85" i="1" s="1"/>
  <c r="AJ85" i="1"/>
  <c r="O85" i="1" s="1"/>
  <c r="BN85" i="1" s="1"/>
  <c r="BP85" i="1" s="1"/>
  <c r="S85" i="1"/>
  <c r="P85" i="1"/>
  <c r="CD88" i="1"/>
  <c r="BM88" i="1" s="1"/>
  <c r="BP88" i="1" s="1"/>
  <c r="BO91" i="1"/>
  <c r="CD92" i="1"/>
  <c r="BM92" i="1" s="1"/>
  <c r="BO92" i="1" s="1"/>
  <c r="BO94" i="1"/>
  <c r="BW96" i="1"/>
  <c r="CA96" i="1" s="1"/>
  <c r="CB96" i="1" s="1"/>
  <c r="BV96" i="1"/>
  <c r="BX96" i="1"/>
  <c r="V99" i="1"/>
  <c r="T99" i="1" s="1"/>
  <c r="W99" i="1" s="1"/>
  <c r="AF99" i="1"/>
  <c r="BW100" i="1"/>
  <c r="CA100" i="1" s="1"/>
  <c r="CB100" i="1" s="1"/>
  <c r="BV100" i="1"/>
  <c r="BX100" i="1"/>
  <c r="AK81" i="1"/>
  <c r="N81" i="1" s="1"/>
  <c r="M81" i="1" s="1"/>
  <c r="AJ81" i="1"/>
  <c r="O81" i="1" s="1"/>
  <c r="BN81" i="1" s="1"/>
  <c r="BP81" i="1" s="1"/>
  <c r="P81" i="1"/>
  <c r="AJ84" i="1"/>
  <c r="O84" i="1" s="1"/>
  <c r="BN84" i="1" s="1"/>
  <c r="BP84" i="1" s="1"/>
  <c r="AK87" i="1"/>
  <c r="N87" i="1" s="1"/>
  <c r="M87" i="1" s="1"/>
  <c r="Y87" i="1" s="1"/>
  <c r="Z87" i="1" s="1"/>
  <c r="AY95" i="1"/>
  <c r="S95" i="1"/>
  <c r="AK95" i="1"/>
  <c r="N95" i="1" s="1"/>
  <c r="M95" i="1" s="1"/>
  <c r="Y95" i="1" s="1"/>
  <c r="Z95" i="1" s="1"/>
  <c r="AJ95" i="1"/>
  <c r="O95" i="1" s="1"/>
  <c r="BN95" i="1" s="1"/>
  <c r="BP95" i="1" s="1"/>
  <c r="P95" i="1"/>
  <c r="BW101" i="1"/>
  <c r="CA101" i="1" s="1"/>
  <c r="CB101" i="1" s="1"/>
  <c r="BV101" i="1"/>
  <c r="BX101" i="1"/>
  <c r="BX102" i="1"/>
  <c r="BW102" i="1"/>
  <c r="CA102" i="1" s="1"/>
  <c r="CB102" i="1" s="1"/>
  <c r="BV102" i="1"/>
  <c r="AJ109" i="1"/>
  <c r="O109" i="1" s="1"/>
  <c r="BN109" i="1" s="1"/>
  <c r="P109" i="1"/>
  <c r="AK109" i="1"/>
  <c r="N109" i="1" s="1"/>
  <c r="M109" i="1" s="1"/>
  <c r="S109" i="1"/>
  <c r="AY109" i="1"/>
  <c r="BX115" i="1"/>
  <c r="BV115" i="1"/>
  <c r="BW115" i="1"/>
  <c r="CA115" i="1" s="1"/>
  <c r="CB115" i="1" s="1"/>
  <c r="AB81" i="1"/>
  <c r="BO85" i="1"/>
  <c r="BW93" i="1"/>
  <c r="CA93" i="1" s="1"/>
  <c r="CB93" i="1" s="1"/>
  <c r="BX93" i="1"/>
  <c r="BV93" i="1"/>
  <c r="Y101" i="1"/>
  <c r="Z101" i="1" s="1"/>
  <c r="V101" i="1" s="1"/>
  <c r="T101" i="1" s="1"/>
  <c r="W101" i="1" s="1"/>
  <c r="AY88" i="1"/>
  <c r="X93" i="1"/>
  <c r="BO97" i="1"/>
  <c r="BO99" i="1"/>
  <c r="BX104" i="1"/>
  <c r="BV104" i="1"/>
  <c r="BX111" i="1"/>
  <c r="BV111" i="1"/>
  <c r="BW111" i="1"/>
  <c r="CA111" i="1" s="1"/>
  <c r="CB111" i="1" s="1"/>
  <c r="BX112" i="1"/>
  <c r="BV112" i="1"/>
  <c r="BW112" i="1"/>
  <c r="CA112" i="1" s="1"/>
  <c r="CB112" i="1" s="1"/>
  <c r="AI94" i="1"/>
  <c r="AG99" i="1"/>
  <c r="AF107" i="1"/>
  <c r="AK97" i="1"/>
  <c r="N97" i="1" s="1"/>
  <c r="M97" i="1" s="1"/>
  <c r="S97" i="1"/>
  <c r="BV97" i="1"/>
  <c r="Y98" i="1"/>
  <c r="Z98" i="1" s="1"/>
  <c r="X100" i="1"/>
  <c r="AK100" i="1"/>
  <c r="N100" i="1" s="1"/>
  <c r="M100" i="1" s="1"/>
  <c r="AJ100" i="1"/>
  <c r="O100" i="1" s="1"/>
  <c r="BN100" i="1" s="1"/>
  <c r="BP100" i="1" s="1"/>
  <c r="AY100" i="1"/>
  <c r="BO101" i="1"/>
  <c r="CD109" i="1"/>
  <c r="BM109" i="1" s="1"/>
  <c r="BO109" i="1" s="1"/>
  <c r="X109" i="1"/>
  <c r="AF113" i="1"/>
  <c r="BX116" i="1"/>
  <c r="BW116" i="1"/>
  <c r="CA116" i="1" s="1"/>
  <c r="CB116" i="1" s="1"/>
  <c r="BV116" i="1"/>
  <c r="AF118" i="1"/>
  <c r="BX119" i="1"/>
  <c r="BV119" i="1"/>
  <c r="BW119" i="1"/>
  <c r="CA119" i="1" s="1"/>
  <c r="CB119" i="1" s="1"/>
  <c r="S98" i="1"/>
  <c r="AY98" i="1"/>
  <c r="P98" i="1"/>
  <c r="AK98" i="1"/>
  <c r="N98" i="1" s="1"/>
  <c r="M98" i="1" s="1"/>
  <c r="AY99" i="1"/>
  <c r="S99" i="1"/>
  <c r="AY103" i="1"/>
  <c r="P103" i="1"/>
  <c r="AJ103" i="1"/>
  <c r="O103" i="1" s="1"/>
  <c r="BN103" i="1" s="1"/>
  <c r="S103" i="1"/>
  <c r="Y104" i="1"/>
  <c r="Z104" i="1" s="1"/>
  <c r="V104" i="1" s="1"/>
  <c r="T104" i="1" s="1"/>
  <c r="W104" i="1" s="1"/>
  <c r="Q104" i="1" s="1"/>
  <c r="R104" i="1" s="1"/>
  <c r="BV105" i="1"/>
  <c r="BW105" i="1"/>
  <c r="CA105" i="1" s="1"/>
  <c r="CB105" i="1" s="1"/>
  <c r="BX106" i="1"/>
  <c r="BV106" i="1"/>
  <c r="BX108" i="1"/>
  <c r="BV108" i="1"/>
  <c r="BW108" i="1"/>
  <c r="CA108" i="1" s="1"/>
  <c r="CB108" i="1" s="1"/>
  <c r="Y116" i="1"/>
  <c r="Z116" i="1" s="1"/>
  <c r="P99" i="1"/>
  <c r="AB100" i="1"/>
  <c r="S102" i="1"/>
  <c r="AY102" i="1"/>
  <c r="P102" i="1"/>
  <c r="AK102" i="1"/>
  <c r="N102" i="1" s="1"/>
  <c r="M102" i="1" s="1"/>
  <c r="BP106" i="1"/>
  <c r="BO106" i="1"/>
  <c r="AH108" i="1"/>
  <c r="AA108" i="1"/>
  <c r="AE108" i="1" s="1"/>
  <c r="AG108" i="1"/>
  <c r="BX110" i="1"/>
  <c r="BW110" i="1"/>
  <c r="CA110" i="1" s="1"/>
  <c r="CB110" i="1" s="1"/>
  <c r="AJ112" i="1"/>
  <c r="O112" i="1" s="1"/>
  <c r="BN112" i="1" s="1"/>
  <c r="BP112" i="1" s="1"/>
  <c r="P112" i="1"/>
  <c r="AK112" i="1"/>
  <c r="N112" i="1" s="1"/>
  <c r="M112" i="1" s="1"/>
  <c r="AY112" i="1"/>
  <c r="S112" i="1"/>
  <c r="S94" i="1"/>
  <c r="P94" i="1"/>
  <c r="AF106" i="1"/>
  <c r="Y106" i="1"/>
  <c r="Z106" i="1" s="1"/>
  <c r="AG106" i="1" s="1"/>
  <c r="AB105" i="1"/>
  <c r="X107" i="1"/>
  <c r="CD107" i="1"/>
  <c r="BM107" i="1" s="1"/>
  <c r="BO107" i="1" s="1"/>
  <c r="AF111" i="1"/>
  <c r="Y114" i="1"/>
  <c r="Z114" i="1" s="1"/>
  <c r="AG114" i="1" s="1"/>
  <c r="AJ105" i="1"/>
  <c r="O105" i="1" s="1"/>
  <c r="BN105" i="1" s="1"/>
  <c r="P105" i="1"/>
  <c r="AB109" i="1"/>
  <c r="X111" i="1"/>
  <c r="CD111" i="1"/>
  <c r="BM111" i="1" s="1"/>
  <c r="BO111" i="1" s="1"/>
  <c r="AY115" i="1"/>
  <c r="P115" i="1"/>
  <c r="AJ115" i="1"/>
  <c r="O115" i="1" s="1"/>
  <c r="BN115" i="1" s="1"/>
  <c r="AK117" i="1"/>
  <c r="N117" i="1" s="1"/>
  <c r="M117" i="1" s="1"/>
  <c r="AJ117" i="1"/>
  <c r="O117" i="1" s="1"/>
  <c r="BN117" i="1" s="1"/>
  <c r="BP117" i="1" s="1"/>
  <c r="S117" i="1"/>
  <c r="P117" i="1"/>
  <c r="AF119" i="1"/>
  <c r="BX120" i="1"/>
  <c r="BW120" i="1"/>
  <c r="CA120" i="1" s="1"/>
  <c r="CB120" i="1" s="1"/>
  <c r="BV120" i="1"/>
  <c r="AF110" i="1"/>
  <c r="Y110" i="1"/>
  <c r="Z110" i="1" s="1"/>
  <c r="AG110" i="1" s="1"/>
  <c r="AF114" i="1"/>
  <c r="V114" i="1"/>
  <c r="T114" i="1" s="1"/>
  <c r="W114" i="1" s="1"/>
  <c r="Q114" i="1" s="1"/>
  <c r="R114" i="1" s="1"/>
  <c r="BW117" i="1"/>
  <c r="CA117" i="1" s="1"/>
  <c r="CB117" i="1" s="1"/>
  <c r="BV117" i="1"/>
  <c r="CD104" i="1"/>
  <c r="BM104" i="1" s="1"/>
  <c r="BO104" i="1" s="1"/>
  <c r="P107" i="1"/>
  <c r="AJ107" i="1"/>
  <c r="O107" i="1" s="1"/>
  <c r="BN107" i="1" s="1"/>
  <c r="V108" i="1"/>
  <c r="T108" i="1" s="1"/>
  <c r="W108" i="1" s="1"/>
  <c r="BX109" i="1"/>
  <c r="AJ113" i="1"/>
  <c r="O113" i="1" s="1"/>
  <c r="BN113" i="1" s="1"/>
  <c r="BP113" i="1" s="1"/>
  <c r="P113" i="1"/>
  <c r="AY119" i="1"/>
  <c r="P119" i="1"/>
  <c r="AJ119" i="1"/>
  <c r="O119" i="1" s="1"/>
  <c r="BN119" i="1" s="1"/>
  <c r="BP119" i="1" s="1"/>
  <c r="AF120" i="1"/>
  <c r="S101" i="1"/>
  <c r="CD108" i="1"/>
  <c r="BM108" i="1" s="1"/>
  <c r="BO108" i="1" s="1"/>
  <c r="P111" i="1"/>
  <c r="AJ111" i="1"/>
  <c r="O111" i="1" s="1"/>
  <c r="BN111" i="1" s="1"/>
  <c r="S113" i="1"/>
  <c r="BV114" i="1"/>
  <c r="X115" i="1"/>
  <c r="CD115" i="1"/>
  <c r="BM115" i="1" s="1"/>
  <c r="BO115" i="1" s="1"/>
  <c r="X119" i="1"/>
  <c r="CD119" i="1"/>
  <c r="BM119" i="1" s="1"/>
  <c r="BO119" i="1" s="1"/>
  <c r="AK121" i="1"/>
  <c r="N121" i="1" s="1"/>
  <c r="M121" i="1" s="1"/>
  <c r="AJ121" i="1"/>
  <c r="O121" i="1" s="1"/>
  <c r="BN121" i="1" s="1"/>
  <c r="BP121" i="1" s="1"/>
  <c r="S121" i="1"/>
  <c r="P121" i="1"/>
  <c r="AK105" i="1"/>
  <c r="N105" i="1" s="1"/>
  <c r="M105" i="1" s="1"/>
  <c r="BW114" i="1"/>
  <c r="CA114" i="1" s="1"/>
  <c r="CB114" i="1" s="1"/>
  <c r="AK116" i="1"/>
  <c r="N116" i="1" s="1"/>
  <c r="M116" i="1" s="1"/>
  <c r="AJ116" i="1"/>
  <c r="O116" i="1" s="1"/>
  <c r="BN116" i="1" s="1"/>
  <c r="BP116" i="1" s="1"/>
  <c r="X120" i="1"/>
  <c r="CD120" i="1"/>
  <c r="BM120" i="1" s="1"/>
  <c r="BO120" i="1" s="1"/>
  <c r="BX121" i="1"/>
  <c r="BW121" i="1"/>
  <c r="CA121" i="1" s="1"/>
  <c r="CB121" i="1" s="1"/>
  <c r="BV121" i="1"/>
  <c r="CD105" i="1"/>
  <c r="BM105" i="1" s="1"/>
  <c r="BO105" i="1" s="1"/>
  <c r="X105" i="1"/>
  <c r="S115" i="1"/>
  <c r="AK115" i="1"/>
  <c r="N115" i="1" s="1"/>
  <c r="M115" i="1" s="1"/>
  <c r="AY116" i="1"/>
  <c r="BV118" i="1"/>
  <c r="BX118" i="1"/>
  <c r="X113" i="1"/>
  <c r="X117" i="1"/>
  <c r="AJ120" i="1"/>
  <c r="O120" i="1" s="1"/>
  <c r="BN120" i="1" s="1"/>
  <c r="V118" i="1" l="1"/>
  <c r="T118" i="1" s="1"/>
  <c r="W118" i="1" s="1"/>
  <c r="Q118" i="1" s="1"/>
  <c r="R118" i="1" s="1"/>
  <c r="AG118" i="1"/>
  <c r="BP103" i="1"/>
  <c r="BO88" i="1"/>
  <c r="Q88" i="1"/>
  <c r="R88" i="1" s="1"/>
  <c r="Q94" i="1"/>
  <c r="R94" i="1" s="1"/>
  <c r="AG88" i="1"/>
  <c r="Y60" i="1"/>
  <c r="Z60" i="1" s="1"/>
  <c r="BP44" i="1"/>
  <c r="Q18" i="1"/>
  <c r="R18" i="1" s="1"/>
  <c r="V44" i="1"/>
  <c r="T44" i="1" s="1"/>
  <c r="W44" i="1" s="1"/>
  <c r="Q44" i="1" s="1"/>
  <c r="R44" i="1" s="1"/>
  <c r="BO22" i="1"/>
  <c r="BO114" i="1"/>
  <c r="BP54" i="1"/>
  <c r="BP120" i="1"/>
  <c r="Q108" i="1"/>
  <c r="R108" i="1" s="1"/>
  <c r="BP71" i="1"/>
  <c r="Q56" i="1"/>
  <c r="R56" i="1" s="1"/>
  <c r="AG71" i="1"/>
  <c r="BP48" i="1"/>
  <c r="AI26" i="1"/>
  <c r="BP23" i="1"/>
  <c r="BP35" i="1"/>
  <c r="BP68" i="1"/>
  <c r="Q101" i="1"/>
  <c r="R101" i="1" s="1"/>
  <c r="Q99" i="1"/>
  <c r="R99" i="1" s="1"/>
  <c r="BP96" i="1"/>
  <c r="BP75" i="1"/>
  <c r="BP86" i="1"/>
  <c r="AH71" i="1"/>
  <c r="AI71" i="1" s="1"/>
  <c r="V48" i="1"/>
  <c r="T48" i="1" s="1"/>
  <c r="W48" i="1" s="1"/>
  <c r="Q48" i="1" s="1"/>
  <c r="R48" i="1" s="1"/>
  <c r="Q26" i="1"/>
  <c r="R26" i="1" s="1"/>
  <c r="AA95" i="1"/>
  <c r="AE95" i="1" s="1"/>
  <c r="AH95" i="1"/>
  <c r="AG95" i="1"/>
  <c r="AA30" i="1"/>
  <c r="AE30" i="1" s="1"/>
  <c r="AH30" i="1"/>
  <c r="AG30" i="1"/>
  <c r="AA64" i="1"/>
  <c r="AE64" i="1" s="1"/>
  <c r="AH64" i="1"/>
  <c r="AG64" i="1"/>
  <c r="AA85" i="1"/>
  <c r="AE85" i="1" s="1"/>
  <c r="AH85" i="1"/>
  <c r="AG85" i="1"/>
  <c r="AA37" i="1"/>
  <c r="AE37" i="1" s="1"/>
  <c r="AH37" i="1"/>
  <c r="AG37" i="1"/>
  <c r="AA60" i="1"/>
  <c r="AE60" i="1" s="1"/>
  <c r="AH60" i="1"/>
  <c r="AG60" i="1"/>
  <c r="AH41" i="1"/>
  <c r="AA41" i="1"/>
  <c r="AE41" i="1" s="1"/>
  <c r="AG41" i="1"/>
  <c r="AA103" i="1"/>
  <c r="AE103" i="1" s="1"/>
  <c r="AH103" i="1"/>
  <c r="AF76" i="1"/>
  <c r="AA43" i="1"/>
  <c r="AE43" i="1" s="1"/>
  <c r="AH43" i="1"/>
  <c r="AG43" i="1"/>
  <c r="AF112" i="1"/>
  <c r="AF100" i="1"/>
  <c r="AF81" i="1"/>
  <c r="AF96" i="1"/>
  <c r="AF84" i="1"/>
  <c r="BP108" i="1"/>
  <c r="Y76" i="1"/>
  <c r="Z76" i="1" s="1"/>
  <c r="Y96" i="1"/>
  <c r="Z96" i="1" s="1"/>
  <c r="V96" i="1" s="1"/>
  <c r="T96" i="1" s="1"/>
  <c r="W96" i="1" s="1"/>
  <c r="Q96" i="1" s="1"/>
  <c r="R96" i="1" s="1"/>
  <c r="Y81" i="1"/>
  <c r="Z81" i="1" s="1"/>
  <c r="AF62" i="1"/>
  <c r="BP55" i="1"/>
  <c r="AF63" i="1"/>
  <c r="AH75" i="1"/>
  <c r="AA75" i="1"/>
  <c r="AE75" i="1" s="1"/>
  <c r="AA22" i="1"/>
  <c r="AE22" i="1" s="1"/>
  <c r="AH22" i="1"/>
  <c r="AF33" i="1"/>
  <c r="V33" i="1"/>
  <c r="T33" i="1" s="1"/>
  <c r="W33" i="1" s="1"/>
  <c r="Q33" i="1" s="1"/>
  <c r="R33" i="1" s="1"/>
  <c r="AG17" i="1"/>
  <c r="AH87" i="1"/>
  <c r="AA87" i="1"/>
  <c r="AE87" i="1" s="1"/>
  <c r="AF105" i="1"/>
  <c r="Y115" i="1"/>
  <c r="Z115" i="1" s="1"/>
  <c r="V115" i="1" s="1"/>
  <c r="T115" i="1" s="1"/>
  <c r="W115" i="1" s="1"/>
  <c r="Q115" i="1" s="1"/>
  <c r="R115" i="1" s="1"/>
  <c r="AH116" i="1"/>
  <c r="AA116" i="1"/>
  <c r="AE116" i="1" s="1"/>
  <c r="AG116" i="1"/>
  <c r="AG103" i="1"/>
  <c r="Y100" i="1"/>
  <c r="Z100" i="1" s="1"/>
  <c r="V100" i="1" s="1"/>
  <c r="T100" i="1" s="1"/>
  <c r="W100" i="1" s="1"/>
  <c r="Q100" i="1" s="1"/>
  <c r="R100" i="1" s="1"/>
  <c r="AF109" i="1"/>
  <c r="AH92" i="1"/>
  <c r="AA92" i="1"/>
  <c r="AE92" i="1" s="1"/>
  <c r="AA82" i="1"/>
  <c r="AE82" i="1" s="1"/>
  <c r="AH82" i="1"/>
  <c r="AG82" i="1"/>
  <c r="AG87" i="1"/>
  <c r="AA83" i="1"/>
  <c r="AE83" i="1" s="1"/>
  <c r="AH83" i="1"/>
  <c r="AI83" i="1" s="1"/>
  <c r="AF73" i="1"/>
  <c r="Y73" i="1"/>
  <c r="Z73" i="1" s="1"/>
  <c r="V73" i="1" s="1"/>
  <c r="T73" i="1" s="1"/>
  <c r="W73" i="1" s="1"/>
  <c r="Q73" i="1" s="1"/>
  <c r="R73" i="1" s="1"/>
  <c r="AF72" i="1"/>
  <c r="BP59" i="1"/>
  <c r="AF47" i="1"/>
  <c r="V41" i="1"/>
  <c r="T41" i="1" s="1"/>
  <c r="W41" i="1" s="1"/>
  <c r="Q41" i="1" s="1"/>
  <c r="R41" i="1" s="1"/>
  <c r="AF41" i="1"/>
  <c r="AF80" i="1"/>
  <c r="AH44" i="1"/>
  <c r="AI44" i="1" s="1"/>
  <c r="AA44" i="1"/>
  <c r="AE44" i="1" s="1"/>
  <c r="AF28" i="1"/>
  <c r="V46" i="1"/>
  <c r="T46" i="1" s="1"/>
  <c r="W46" i="1" s="1"/>
  <c r="Q46" i="1" s="1"/>
  <c r="R46" i="1" s="1"/>
  <c r="AF46" i="1"/>
  <c r="Y49" i="1"/>
  <c r="Z49" i="1" s="1"/>
  <c r="AA19" i="1"/>
  <c r="AE19" i="1" s="1"/>
  <c r="AH19" i="1"/>
  <c r="AG19" i="1"/>
  <c r="AA98" i="1"/>
  <c r="AE98" i="1" s="1"/>
  <c r="AH98" i="1"/>
  <c r="Y93" i="1"/>
  <c r="Z93" i="1" s="1"/>
  <c r="Y39" i="1"/>
  <c r="Z39" i="1" s="1"/>
  <c r="BP107" i="1"/>
  <c r="AH110" i="1"/>
  <c r="AI110" i="1" s="1"/>
  <c r="AA110" i="1"/>
  <c r="AE110" i="1" s="1"/>
  <c r="Y111" i="1"/>
  <c r="Z111" i="1" s="1"/>
  <c r="Y107" i="1"/>
  <c r="Z107" i="1" s="1"/>
  <c r="AH104" i="1"/>
  <c r="AA104" i="1"/>
  <c r="AE104" i="1" s="1"/>
  <c r="AG104" i="1"/>
  <c r="AG98" i="1"/>
  <c r="BP109" i="1"/>
  <c r="AF87" i="1"/>
  <c r="V87" i="1"/>
  <c r="T87" i="1" s="1"/>
  <c r="W87" i="1" s="1"/>
  <c r="Q87" i="1" s="1"/>
  <c r="R87" i="1" s="1"/>
  <c r="AF92" i="1"/>
  <c r="V92" i="1"/>
  <c r="T92" i="1" s="1"/>
  <c r="W92" i="1" s="1"/>
  <c r="Q92" i="1" s="1"/>
  <c r="R92" i="1" s="1"/>
  <c r="AG75" i="1"/>
  <c r="V103" i="1"/>
  <c r="T103" i="1" s="1"/>
  <c r="W103" i="1" s="1"/>
  <c r="Q103" i="1" s="1"/>
  <c r="R103" i="1" s="1"/>
  <c r="AF74" i="1"/>
  <c r="Y55" i="1"/>
  <c r="Z55" i="1" s="1"/>
  <c r="AF65" i="1"/>
  <c r="BP69" i="1"/>
  <c r="AH56" i="1"/>
  <c r="AI56" i="1" s="1"/>
  <c r="AG56" i="1"/>
  <c r="AA56" i="1"/>
  <c r="AE56" i="1" s="1"/>
  <c r="Y45" i="1"/>
  <c r="Z45" i="1" s="1"/>
  <c r="AH52" i="1"/>
  <c r="AI52" i="1" s="1"/>
  <c r="AA52" i="1"/>
  <c r="AE52" i="1" s="1"/>
  <c r="BP45" i="1"/>
  <c r="Y35" i="1"/>
  <c r="Z35" i="1" s="1"/>
  <c r="AA40" i="1"/>
  <c r="AE40" i="1" s="1"/>
  <c r="AH40" i="1"/>
  <c r="AG40" i="1"/>
  <c r="AA33" i="1"/>
  <c r="AE33" i="1" s="1"/>
  <c r="AH33" i="1"/>
  <c r="AI33" i="1" s="1"/>
  <c r="AG33" i="1"/>
  <c r="AG22" i="1"/>
  <c r="AA32" i="1"/>
  <c r="AE32" i="1" s="1"/>
  <c r="AH32" i="1"/>
  <c r="AG32" i="1"/>
  <c r="V32" i="1"/>
  <c r="T32" i="1" s="1"/>
  <c r="W32" i="1" s="1"/>
  <c r="Q32" i="1" s="1"/>
  <c r="R32" i="1" s="1"/>
  <c r="AF32" i="1"/>
  <c r="AF19" i="1"/>
  <c r="V19" i="1"/>
  <c r="T19" i="1" s="1"/>
  <c r="W19" i="1" s="1"/>
  <c r="Q19" i="1" s="1"/>
  <c r="R19" i="1" s="1"/>
  <c r="Y109" i="1"/>
  <c r="Z109" i="1" s="1"/>
  <c r="AF68" i="1"/>
  <c r="V68" i="1"/>
  <c r="T68" i="1" s="1"/>
  <c r="W68" i="1" s="1"/>
  <c r="Q68" i="1" s="1"/>
  <c r="R68" i="1" s="1"/>
  <c r="Y68" i="1"/>
  <c r="Z68" i="1" s="1"/>
  <c r="AF36" i="1"/>
  <c r="AF29" i="1"/>
  <c r="Y117" i="1"/>
  <c r="Z117" i="1" s="1"/>
  <c r="AF115" i="1"/>
  <c r="BP111" i="1"/>
  <c r="V110" i="1"/>
  <c r="T110" i="1" s="1"/>
  <c r="W110" i="1" s="1"/>
  <c r="Q110" i="1" s="1"/>
  <c r="R110" i="1" s="1"/>
  <c r="AF98" i="1"/>
  <c r="V98" i="1"/>
  <c r="T98" i="1" s="1"/>
  <c r="W98" i="1" s="1"/>
  <c r="Q98" i="1" s="1"/>
  <c r="R98" i="1" s="1"/>
  <c r="BP104" i="1"/>
  <c r="V95" i="1"/>
  <c r="T95" i="1" s="1"/>
  <c r="W95" i="1" s="1"/>
  <c r="Q95" i="1" s="1"/>
  <c r="R95" i="1" s="1"/>
  <c r="AF95" i="1"/>
  <c r="AG92" i="1"/>
  <c r="BP92" i="1"/>
  <c r="AA99" i="1"/>
  <c r="AE99" i="1" s="1"/>
  <c r="AH99" i="1"/>
  <c r="AI99" i="1" s="1"/>
  <c r="V78" i="1"/>
  <c r="T78" i="1" s="1"/>
  <c r="W78" i="1" s="1"/>
  <c r="Q78" i="1" s="1"/>
  <c r="R78" i="1" s="1"/>
  <c r="AF78" i="1"/>
  <c r="BO70" i="1"/>
  <c r="BP70" i="1"/>
  <c r="Y74" i="1"/>
  <c r="Z74" i="1" s="1"/>
  <c r="AA61" i="1"/>
  <c r="AE61" i="1" s="1"/>
  <c r="AH61" i="1"/>
  <c r="V58" i="1"/>
  <c r="T58" i="1" s="1"/>
  <c r="W58" i="1" s="1"/>
  <c r="Q58" i="1" s="1"/>
  <c r="R58" i="1" s="1"/>
  <c r="AF58" i="1"/>
  <c r="Y47" i="1"/>
  <c r="Z47" i="1" s="1"/>
  <c r="V50" i="1"/>
  <c r="T50" i="1" s="1"/>
  <c r="W50" i="1" s="1"/>
  <c r="Q50" i="1" s="1"/>
  <c r="R50" i="1" s="1"/>
  <c r="AF50" i="1"/>
  <c r="Y50" i="1"/>
  <c r="Z50" i="1" s="1"/>
  <c r="AF38" i="1"/>
  <c r="Y53" i="1"/>
  <c r="Z53" i="1" s="1"/>
  <c r="Y31" i="1"/>
  <c r="Z31" i="1" s="1"/>
  <c r="Y28" i="1"/>
  <c r="Z28" i="1" s="1"/>
  <c r="Y25" i="1"/>
  <c r="Z25" i="1" s="1"/>
  <c r="V25" i="1" s="1"/>
  <c r="T25" i="1" s="1"/>
  <c r="W25" i="1" s="1"/>
  <c r="Q25" i="1" s="1"/>
  <c r="R25" i="1" s="1"/>
  <c r="AF25" i="1"/>
  <c r="Y29" i="1"/>
  <c r="Z29" i="1" s="1"/>
  <c r="AA18" i="1"/>
  <c r="AE18" i="1" s="1"/>
  <c r="AH18" i="1"/>
  <c r="AI18" i="1" s="1"/>
  <c r="AG18" i="1"/>
  <c r="AA17" i="1"/>
  <c r="AE17" i="1" s="1"/>
  <c r="AH17" i="1"/>
  <c r="AF102" i="1"/>
  <c r="AA78" i="1"/>
  <c r="AE78" i="1" s="1"/>
  <c r="AH78" i="1"/>
  <c r="AG78" i="1"/>
  <c r="AA51" i="1"/>
  <c r="AE51" i="1" s="1"/>
  <c r="AH51" i="1"/>
  <c r="AG51" i="1"/>
  <c r="AH20" i="1"/>
  <c r="AA20" i="1"/>
  <c r="AE20" i="1" s="1"/>
  <c r="AG20" i="1"/>
  <c r="Y113" i="1"/>
  <c r="Z113" i="1" s="1"/>
  <c r="Y120" i="1"/>
  <c r="Z120" i="1" s="1"/>
  <c r="AF121" i="1"/>
  <c r="Y121" i="1"/>
  <c r="Z121" i="1" s="1"/>
  <c r="AA101" i="1"/>
  <c r="AE101" i="1" s="1"/>
  <c r="AH101" i="1"/>
  <c r="AG101" i="1"/>
  <c r="AF85" i="1"/>
  <c r="V85" i="1"/>
  <c r="T85" i="1" s="1"/>
  <c r="W85" i="1" s="1"/>
  <c r="Q85" i="1" s="1"/>
  <c r="R85" i="1" s="1"/>
  <c r="AF89" i="1"/>
  <c r="Y89" i="1"/>
  <c r="Z89" i="1" s="1"/>
  <c r="Q83" i="1"/>
  <c r="R83" i="1" s="1"/>
  <c r="AA86" i="1"/>
  <c r="AE86" i="1" s="1"/>
  <c r="AH86" i="1"/>
  <c r="AG86" i="1"/>
  <c r="AH91" i="1"/>
  <c r="AI91" i="1" s="1"/>
  <c r="AA91" i="1"/>
  <c r="AE91" i="1" s="1"/>
  <c r="AA66" i="1"/>
  <c r="AE66" i="1" s="1"/>
  <c r="AH66" i="1"/>
  <c r="V82" i="1"/>
  <c r="T82" i="1" s="1"/>
  <c r="W82" i="1" s="1"/>
  <c r="Q82" i="1" s="1"/>
  <c r="R82" i="1" s="1"/>
  <c r="AF82" i="1"/>
  <c r="Y63" i="1"/>
  <c r="Z63" i="1" s="1"/>
  <c r="V63" i="1" s="1"/>
  <c r="T63" i="1" s="1"/>
  <c r="W63" i="1" s="1"/>
  <c r="Q63" i="1" s="1"/>
  <c r="R63" i="1" s="1"/>
  <c r="Y54" i="1"/>
  <c r="Z54" i="1" s="1"/>
  <c r="Y80" i="1"/>
  <c r="Z80" i="1" s="1"/>
  <c r="V80" i="1" s="1"/>
  <c r="T80" i="1" s="1"/>
  <c r="W80" i="1" s="1"/>
  <c r="Q80" i="1" s="1"/>
  <c r="R80" i="1" s="1"/>
  <c r="AF34" i="1"/>
  <c r="Y27" i="1"/>
  <c r="Z27" i="1" s="1"/>
  <c r="Y38" i="1"/>
  <c r="Z38" i="1" s="1"/>
  <c r="AF24" i="1"/>
  <c r="AF31" i="1"/>
  <c r="AF40" i="1"/>
  <c r="V40" i="1"/>
  <c r="T40" i="1" s="1"/>
  <c r="W40" i="1" s="1"/>
  <c r="Q40" i="1" s="1"/>
  <c r="R40" i="1" s="1"/>
  <c r="AA46" i="1"/>
  <c r="AE46" i="1" s="1"/>
  <c r="AH46" i="1"/>
  <c r="AG46" i="1"/>
  <c r="V39" i="1"/>
  <c r="T39" i="1" s="1"/>
  <c r="W39" i="1" s="1"/>
  <c r="Q39" i="1" s="1"/>
  <c r="R39" i="1" s="1"/>
  <c r="AF39" i="1"/>
  <c r="V22" i="1"/>
  <c r="T22" i="1" s="1"/>
  <c r="W22" i="1" s="1"/>
  <c r="Q22" i="1" s="1"/>
  <c r="R22" i="1" s="1"/>
  <c r="BP21" i="1"/>
  <c r="Y69" i="1"/>
  <c r="Z69" i="1" s="1"/>
  <c r="AF69" i="1"/>
  <c r="BP105" i="1"/>
  <c r="AF90" i="1"/>
  <c r="AH88" i="1"/>
  <c r="AI88" i="1" s="1"/>
  <c r="AA88" i="1"/>
  <c r="AE88" i="1" s="1"/>
  <c r="Y67" i="1"/>
  <c r="Z67" i="1" s="1"/>
  <c r="Y84" i="1"/>
  <c r="Z84" i="1" s="1"/>
  <c r="V84" i="1" s="1"/>
  <c r="T84" i="1" s="1"/>
  <c r="W84" i="1" s="1"/>
  <c r="Q84" i="1" s="1"/>
  <c r="R84" i="1" s="1"/>
  <c r="Y79" i="1"/>
  <c r="Z79" i="1" s="1"/>
  <c r="BP66" i="1"/>
  <c r="V86" i="1"/>
  <c r="T86" i="1" s="1"/>
  <c r="W86" i="1" s="1"/>
  <c r="Q86" i="1" s="1"/>
  <c r="R86" i="1" s="1"/>
  <c r="AF86" i="1"/>
  <c r="AA58" i="1"/>
  <c r="AE58" i="1" s="1"/>
  <c r="AH58" i="1"/>
  <c r="AI58" i="1" s="1"/>
  <c r="AF61" i="1"/>
  <c r="V61" i="1"/>
  <c r="T61" i="1" s="1"/>
  <c r="W61" i="1" s="1"/>
  <c r="Q61" i="1" s="1"/>
  <c r="R61" i="1" s="1"/>
  <c r="V64" i="1"/>
  <c r="T64" i="1" s="1"/>
  <c r="W64" i="1" s="1"/>
  <c r="Q64" i="1" s="1"/>
  <c r="R64" i="1" s="1"/>
  <c r="AF64" i="1"/>
  <c r="Y42" i="1"/>
  <c r="Z42" i="1" s="1"/>
  <c r="V60" i="1"/>
  <c r="T60" i="1" s="1"/>
  <c r="W60" i="1" s="1"/>
  <c r="Q60" i="1" s="1"/>
  <c r="R60" i="1" s="1"/>
  <c r="AF60" i="1"/>
  <c r="V43" i="1"/>
  <c r="T43" i="1" s="1"/>
  <c r="W43" i="1" s="1"/>
  <c r="Q43" i="1" s="1"/>
  <c r="R43" i="1" s="1"/>
  <c r="AF43" i="1"/>
  <c r="AH48" i="1"/>
  <c r="AI48" i="1" s="1"/>
  <c r="AA48" i="1"/>
  <c r="AE48" i="1" s="1"/>
  <c r="AF30" i="1"/>
  <c r="V30" i="1"/>
  <c r="T30" i="1" s="1"/>
  <c r="W30" i="1" s="1"/>
  <c r="Q30" i="1" s="1"/>
  <c r="R30" i="1" s="1"/>
  <c r="Y23" i="1"/>
  <c r="Z23" i="1" s="1"/>
  <c r="Y21" i="1"/>
  <c r="Z21" i="1" s="1"/>
  <c r="V21" i="1" s="1"/>
  <c r="T21" i="1" s="1"/>
  <c r="W21" i="1" s="1"/>
  <c r="Q21" i="1" s="1"/>
  <c r="R21" i="1" s="1"/>
  <c r="Y34" i="1"/>
  <c r="Z34" i="1" s="1"/>
  <c r="V34" i="1" s="1"/>
  <c r="T34" i="1" s="1"/>
  <c r="W34" i="1" s="1"/>
  <c r="Q34" i="1" s="1"/>
  <c r="R34" i="1" s="1"/>
  <c r="AF21" i="1"/>
  <c r="V35" i="1"/>
  <c r="T35" i="1" s="1"/>
  <c r="W35" i="1" s="1"/>
  <c r="Q35" i="1" s="1"/>
  <c r="R35" i="1" s="1"/>
  <c r="AF35" i="1"/>
  <c r="AF59" i="1"/>
  <c r="AF117" i="1"/>
  <c r="V117" i="1"/>
  <c r="T117" i="1" s="1"/>
  <c r="W117" i="1" s="1"/>
  <c r="Q117" i="1" s="1"/>
  <c r="R117" i="1" s="1"/>
  <c r="AH106" i="1"/>
  <c r="AI106" i="1" s="1"/>
  <c r="AA106" i="1"/>
  <c r="AE106" i="1" s="1"/>
  <c r="AF97" i="1"/>
  <c r="Y97" i="1"/>
  <c r="Z97" i="1" s="1"/>
  <c r="AA118" i="1"/>
  <c r="AE118" i="1" s="1"/>
  <c r="AH118" i="1"/>
  <c r="Y105" i="1"/>
  <c r="Z105" i="1" s="1"/>
  <c r="V116" i="1"/>
  <c r="T116" i="1" s="1"/>
  <c r="W116" i="1" s="1"/>
  <c r="Q116" i="1" s="1"/>
  <c r="R116" i="1" s="1"/>
  <c r="AF116" i="1"/>
  <c r="Y119" i="1"/>
  <c r="Z119" i="1" s="1"/>
  <c r="BP115" i="1"/>
  <c r="AH114" i="1"/>
  <c r="AI114" i="1" s="1"/>
  <c r="AA114" i="1"/>
  <c r="AE114" i="1" s="1"/>
  <c r="V106" i="1"/>
  <c r="T106" i="1" s="1"/>
  <c r="W106" i="1" s="1"/>
  <c r="Q106" i="1" s="1"/>
  <c r="R106" i="1" s="1"/>
  <c r="AI108" i="1"/>
  <c r="Y112" i="1"/>
  <c r="Z112" i="1" s="1"/>
  <c r="V112" i="1" s="1"/>
  <c r="T112" i="1" s="1"/>
  <c r="W112" i="1" s="1"/>
  <c r="Q112" i="1" s="1"/>
  <c r="R112" i="1" s="1"/>
  <c r="Y90" i="1"/>
  <c r="Z90" i="1" s="1"/>
  <c r="Y102" i="1"/>
  <c r="Z102" i="1" s="1"/>
  <c r="V102" i="1" s="1"/>
  <c r="T102" i="1" s="1"/>
  <c r="W102" i="1" s="1"/>
  <c r="Q102" i="1" s="1"/>
  <c r="R102" i="1" s="1"/>
  <c r="AF77" i="1"/>
  <c r="Y77" i="1"/>
  <c r="Z77" i="1" s="1"/>
  <c r="V77" i="1" s="1"/>
  <c r="T77" i="1" s="1"/>
  <c r="W77" i="1" s="1"/>
  <c r="Q77" i="1" s="1"/>
  <c r="R77" i="1" s="1"/>
  <c r="Y62" i="1"/>
  <c r="Z62" i="1" s="1"/>
  <c r="V62" i="1" s="1"/>
  <c r="T62" i="1" s="1"/>
  <c r="W62" i="1" s="1"/>
  <c r="Q62" i="1" s="1"/>
  <c r="R62" i="1" s="1"/>
  <c r="Y72" i="1"/>
  <c r="Z72" i="1" s="1"/>
  <c r="AF66" i="1"/>
  <c r="V66" i="1"/>
  <c r="T66" i="1" s="1"/>
  <c r="W66" i="1" s="1"/>
  <c r="Q66" i="1" s="1"/>
  <c r="R66" i="1" s="1"/>
  <c r="Y65" i="1"/>
  <c r="Z65" i="1" s="1"/>
  <c r="AF57" i="1"/>
  <c r="Y57" i="1"/>
  <c r="Z57" i="1" s="1"/>
  <c r="V57" i="1" s="1"/>
  <c r="T57" i="1" s="1"/>
  <c r="W57" i="1" s="1"/>
  <c r="Q57" i="1" s="1"/>
  <c r="R57" i="1" s="1"/>
  <c r="BP63" i="1"/>
  <c r="Y59" i="1"/>
  <c r="Z59" i="1" s="1"/>
  <c r="V59" i="1" s="1"/>
  <c r="T59" i="1" s="1"/>
  <c r="W59" i="1" s="1"/>
  <c r="Q59" i="1" s="1"/>
  <c r="R59" i="1" s="1"/>
  <c r="AF51" i="1"/>
  <c r="V51" i="1"/>
  <c r="T51" i="1" s="1"/>
  <c r="W51" i="1" s="1"/>
  <c r="Q51" i="1" s="1"/>
  <c r="R51" i="1" s="1"/>
  <c r="BP53" i="1"/>
  <c r="BP80" i="1"/>
  <c r="AF37" i="1"/>
  <c r="V37" i="1"/>
  <c r="T37" i="1" s="1"/>
  <c r="W37" i="1" s="1"/>
  <c r="Q37" i="1" s="1"/>
  <c r="R37" i="1" s="1"/>
  <c r="Y36" i="1"/>
  <c r="Z36" i="1" s="1"/>
  <c r="V36" i="1" s="1"/>
  <c r="T36" i="1" s="1"/>
  <c r="W36" i="1" s="1"/>
  <c r="Q36" i="1" s="1"/>
  <c r="R36" i="1" s="1"/>
  <c r="Y24" i="1"/>
  <c r="Z24" i="1" s="1"/>
  <c r="V24" i="1" s="1"/>
  <c r="T24" i="1" s="1"/>
  <c r="W24" i="1" s="1"/>
  <c r="Q24" i="1" s="1"/>
  <c r="R24" i="1" s="1"/>
  <c r="BP19" i="1"/>
  <c r="AI118" i="1" l="1"/>
  <c r="AI46" i="1"/>
  <c r="AI40" i="1"/>
  <c r="AI104" i="1"/>
  <c r="AI98" i="1"/>
  <c r="AI37" i="1"/>
  <c r="AI86" i="1"/>
  <c r="AI20" i="1"/>
  <c r="AA90" i="1"/>
  <c r="AE90" i="1" s="1"/>
  <c r="AH90" i="1"/>
  <c r="AG90" i="1"/>
  <c r="AA77" i="1"/>
  <c r="AE77" i="1" s="1"/>
  <c r="AH77" i="1"/>
  <c r="AG77" i="1"/>
  <c r="AH105" i="1"/>
  <c r="AA105" i="1"/>
  <c r="AE105" i="1" s="1"/>
  <c r="AG105" i="1"/>
  <c r="AA57" i="1"/>
  <c r="AE57" i="1" s="1"/>
  <c r="AH57" i="1"/>
  <c r="AG57" i="1"/>
  <c r="AA21" i="1"/>
  <c r="AE21" i="1" s="1"/>
  <c r="AH21" i="1"/>
  <c r="AI21" i="1" s="1"/>
  <c r="AG21" i="1"/>
  <c r="AH79" i="1"/>
  <c r="AI79" i="1" s="1"/>
  <c r="AA79" i="1"/>
  <c r="AE79" i="1" s="1"/>
  <c r="V79" i="1"/>
  <c r="T79" i="1" s="1"/>
  <c r="W79" i="1" s="1"/>
  <c r="Q79" i="1" s="1"/>
  <c r="R79" i="1" s="1"/>
  <c r="AG79" i="1"/>
  <c r="V90" i="1"/>
  <c r="T90" i="1" s="1"/>
  <c r="W90" i="1" s="1"/>
  <c r="Q90" i="1" s="1"/>
  <c r="R90" i="1" s="1"/>
  <c r="AH54" i="1"/>
  <c r="AA54" i="1"/>
  <c r="AE54" i="1" s="1"/>
  <c r="AG54" i="1"/>
  <c r="V54" i="1"/>
  <c r="T54" i="1" s="1"/>
  <c r="W54" i="1" s="1"/>
  <c r="Q54" i="1" s="1"/>
  <c r="R54" i="1" s="1"/>
  <c r="AI51" i="1"/>
  <c r="AH107" i="1"/>
  <c r="AA107" i="1"/>
  <c r="AE107" i="1" s="1"/>
  <c r="AG107" i="1"/>
  <c r="V107" i="1"/>
  <c r="T107" i="1" s="1"/>
  <c r="W107" i="1" s="1"/>
  <c r="Q107" i="1" s="1"/>
  <c r="R107" i="1" s="1"/>
  <c r="AI82" i="1"/>
  <c r="AI75" i="1"/>
  <c r="AH76" i="1"/>
  <c r="AI76" i="1" s="1"/>
  <c r="AG76" i="1"/>
  <c r="AA76" i="1"/>
  <c r="AE76" i="1" s="1"/>
  <c r="AI64" i="1"/>
  <c r="AH45" i="1"/>
  <c r="AI45" i="1" s="1"/>
  <c r="AA45" i="1"/>
  <c r="AE45" i="1" s="1"/>
  <c r="V45" i="1"/>
  <c r="T45" i="1" s="1"/>
  <c r="W45" i="1" s="1"/>
  <c r="Q45" i="1" s="1"/>
  <c r="R45" i="1" s="1"/>
  <c r="AG45" i="1"/>
  <c r="AH120" i="1"/>
  <c r="AA120" i="1"/>
  <c r="AE120" i="1" s="1"/>
  <c r="AG120" i="1"/>
  <c r="V120" i="1"/>
  <c r="T120" i="1" s="1"/>
  <c r="W120" i="1" s="1"/>
  <c r="Q120" i="1" s="1"/>
  <c r="R120" i="1" s="1"/>
  <c r="AA50" i="1"/>
  <c r="AE50" i="1" s="1"/>
  <c r="AH50" i="1"/>
  <c r="AG50" i="1"/>
  <c r="AA74" i="1"/>
  <c r="AE74" i="1" s="1"/>
  <c r="AH74" i="1"/>
  <c r="AI74" i="1" s="1"/>
  <c r="AG74" i="1"/>
  <c r="AA68" i="1"/>
  <c r="AE68" i="1" s="1"/>
  <c r="AH68" i="1"/>
  <c r="AG68" i="1"/>
  <c r="AA55" i="1"/>
  <c r="AE55" i="1" s="1"/>
  <c r="AH55" i="1"/>
  <c r="AI55" i="1" s="1"/>
  <c r="AG55" i="1"/>
  <c r="V55" i="1"/>
  <c r="T55" i="1" s="1"/>
  <c r="W55" i="1" s="1"/>
  <c r="Q55" i="1" s="1"/>
  <c r="R55" i="1" s="1"/>
  <c r="AH93" i="1"/>
  <c r="AA93" i="1"/>
  <c r="AE93" i="1" s="1"/>
  <c r="AG93" i="1"/>
  <c r="V93" i="1"/>
  <c r="T93" i="1" s="1"/>
  <c r="W93" i="1" s="1"/>
  <c r="Q93" i="1" s="1"/>
  <c r="R93" i="1" s="1"/>
  <c r="AH49" i="1"/>
  <c r="AI49" i="1" s="1"/>
  <c r="AA49" i="1"/>
  <c r="AE49" i="1" s="1"/>
  <c r="AG49" i="1"/>
  <c r="V49" i="1"/>
  <c r="T49" i="1" s="1"/>
  <c r="W49" i="1" s="1"/>
  <c r="Q49" i="1" s="1"/>
  <c r="R49" i="1" s="1"/>
  <c r="AA73" i="1"/>
  <c r="AE73" i="1" s="1"/>
  <c r="AG73" i="1"/>
  <c r="AH73" i="1"/>
  <c r="AI87" i="1"/>
  <c r="AI103" i="1"/>
  <c r="AA97" i="1"/>
  <c r="AE97" i="1" s="1"/>
  <c r="AH97" i="1"/>
  <c r="AG97" i="1"/>
  <c r="AA63" i="1"/>
  <c r="AE63" i="1" s="1"/>
  <c r="AH63" i="1"/>
  <c r="AI63" i="1" s="1"/>
  <c r="AG63" i="1"/>
  <c r="AH111" i="1"/>
  <c r="AI111" i="1" s="1"/>
  <c r="AA111" i="1"/>
  <c r="AE111" i="1" s="1"/>
  <c r="V111" i="1"/>
  <c r="T111" i="1" s="1"/>
  <c r="W111" i="1" s="1"/>
  <c r="Q111" i="1" s="1"/>
  <c r="R111" i="1" s="1"/>
  <c r="AG111" i="1"/>
  <c r="AA27" i="1"/>
  <c r="AE27" i="1" s="1"/>
  <c r="AH27" i="1"/>
  <c r="V27" i="1"/>
  <c r="T27" i="1" s="1"/>
  <c r="W27" i="1" s="1"/>
  <c r="Q27" i="1" s="1"/>
  <c r="R27" i="1" s="1"/>
  <c r="AG27" i="1"/>
  <c r="AI101" i="1"/>
  <c r="AI78" i="1"/>
  <c r="AA31" i="1"/>
  <c r="AE31" i="1" s="1"/>
  <c r="AH31" i="1"/>
  <c r="AG31" i="1"/>
  <c r="AA117" i="1"/>
  <c r="AE117" i="1" s="1"/>
  <c r="AH117" i="1"/>
  <c r="AI117" i="1" s="1"/>
  <c r="AG117" i="1"/>
  <c r="AI32" i="1"/>
  <c r="AI92" i="1"/>
  <c r="AI116" i="1"/>
  <c r="AI30" i="1"/>
  <c r="AH28" i="1"/>
  <c r="AI28" i="1" s="1"/>
  <c r="AG28" i="1"/>
  <c r="AA28" i="1"/>
  <c r="AE28" i="1" s="1"/>
  <c r="AH119" i="1"/>
  <c r="AA119" i="1"/>
  <c r="AE119" i="1" s="1"/>
  <c r="AG119" i="1"/>
  <c r="V119" i="1"/>
  <c r="T119" i="1" s="1"/>
  <c r="W119" i="1" s="1"/>
  <c r="Q119" i="1" s="1"/>
  <c r="R119" i="1" s="1"/>
  <c r="V97" i="1"/>
  <c r="T97" i="1" s="1"/>
  <c r="W97" i="1" s="1"/>
  <c r="Q97" i="1" s="1"/>
  <c r="R97" i="1" s="1"/>
  <c r="AA23" i="1"/>
  <c r="AE23" i="1" s="1"/>
  <c r="AH23" i="1"/>
  <c r="V23" i="1"/>
  <c r="T23" i="1" s="1"/>
  <c r="W23" i="1" s="1"/>
  <c r="Q23" i="1" s="1"/>
  <c r="R23" i="1" s="1"/>
  <c r="AG23" i="1"/>
  <c r="AA69" i="1"/>
  <c r="AE69" i="1" s="1"/>
  <c r="AH69" i="1"/>
  <c r="AG69" i="1"/>
  <c r="AH112" i="1"/>
  <c r="AI112" i="1" s="1"/>
  <c r="AA112" i="1"/>
  <c r="AE112" i="1" s="1"/>
  <c r="AG112" i="1"/>
  <c r="AA42" i="1"/>
  <c r="AE42" i="1" s="1"/>
  <c r="AH42" i="1"/>
  <c r="AG42" i="1"/>
  <c r="V42" i="1"/>
  <c r="T42" i="1" s="1"/>
  <c r="W42" i="1" s="1"/>
  <c r="Q42" i="1" s="1"/>
  <c r="R42" i="1" s="1"/>
  <c r="AH67" i="1"/>
  <c r="AI67" i="1" s="1"/>
  <c r="AA67" i="1"/>
  <c r="AE67" i="1" s="1"/>
  <c r="AG67" i="1"/>
  <c r="V67" i="1"/>
  <c r="T67" i="1" s="1"/>
  <c r="W67" i="1" s="1"/>
  <c r="Q67" i="1" s="1"/>
  <c r="R67" i="1" s="1"/>
  <c r="V69" i="1"/>
  <c r="T69" i="1" s="1"/>
  <c r="W69" i="1" s="1"/>
  <c r="Q69" i="1" s="1"/>
  <c r="R69" i="1" s="1"/>
  <c r="AA29" i="1"/>
  <c r="AE29" i="1" s="1"/>
  <c r="AH29" i="1"/>
  <c r="AG29" i="1"/>
  <c r="AA47" i="1"/>
  <c r="AE47" i="1" s="1"/>
  <c r="AH47" i="1"/>
  <c r="AG47" i="1"/>
  <c r="AH109" i="1"/>
  <c r="AI109" i="1" s="1"/>
  <c r="AA109" i="1"/>
  <c r="AE109" i="1" s="1"/>
  <c r="AG109" i="1"/>
  <c r="AA35" i="1"/>
  <c r="AE35" i="1" s="1"/>
  <c r="AH35" i="1"/>
  <c r="AG35" i="1"/>
  <c r="V74" i="1"/>
  <c r="T74" i="1" s="1"/>
  <c r="W74" i="1" s="1"/>
  <c r="Q74" i="1" s="1"/>
  <c r="R74" i="1" s="1"/>
  <c r="V47" i="1"/>
  <c r="T47" i="1" s="1"/>
  <c r="W47" i="1" s="1"/>
  <c r="Q47" i="1" s="1"/>
  <c r="R47" i="1" s="1"/>
  <c r="V109" i="1"/>
  <c r="T109" i="1" s="1"/>
  <c r="W109" i="1" s="1"/>
  <c r="Q109" i="1" s="1"/>
  <c r="R109" i="1" s="1"/>
  <c r="AH84" i="1"/>
  <c r="AI84" i="1" s="1"/>
  <c r="AA84" i="1"/>
  <c r="AE84" i="1" s="1"/>
  <c r="AG84" i="1"/>
  <c r="AH113" i="1"/>
  <c r="AA113" i="1"/>
  <c r="AE113" i="1" s="1"/>
  <c r="AG113" i="1"/>
  <c r="V113" i="1"/>
  <c r="T113" i="1" s="1"/>
  <c r="W113" i="1" s="1"/>
  <c r="Q113" i="1" s="1"/>
  <c r="R113" i="1" s="1"/>
  <c r="AH72" i="1"/>
  <c r="AG72" i="1"/>
  <c r="AA72" i="1"/>
  <c r="AE72" i="1" s="1"/>
  <c r="AI66" i="1"/>
  <c r="AA89" i="1"/>
  <c r="AE89" i="1" s="1"/>
  <c r="AG89" i="1"/>
  <c r="AH89" i="1"/>
  <c r="AA121" i="1"/>
  <c r="AE121" i="1" s="1"/>
  <c r="AH121" i="1"/>
  <c r="AG121" i="1"/>
  <c r="V29" i="1"/>
  <c r="T29" i="1" s="1"/>
  <c r="W29" i="1" s="1"/>
  <c r="Q29" i="1" s="1"/>
  <c r="R29" i="1" s="1"/>
  <c r="V28" i="1"/>
  <c r="T28" i="1" s="1"/>
  <c r="W28" i="1" s="1"/>
  <c r="Q28" i="1" s="1"/>
  <c r="R28" i="1" s="1"/>
  <c r="AH115" i="1"/>
  <c r="AA115" i="1"/>
  <c r="AE115" i="1" s="1"/>
  <c r="AG115" i="1"/>
  <c r="AI22" i="1"/>
  <c r="AI43" i="1"/>
  <c r="AI41" i="1"/>
  <c r="AI85" i="1"/>
  <c r="AA102" i="1"/>
  <c r="AE102" i="1" s="1"/>
  <c r="AH102" i="1"/>
  <c r="AG102" i="1"/>
  <c r="AA59" i="1"/>
  <c r="AE59" i="1" s="1"/>
  <c r="AH59" i="1"/>
  <c r="AI59" i="1" s="1"/>
  <c r="AG59" i="1"/>
  <c r="AA36" i="1"/>
  <c r="AE36" i="1" s="1"/>
  <c r="AH36" i="1"/>
  <c r="AG36" i="1"/>
  <c r="AA62" i="1"/>
  <c r="AE62" i="1" s="1"/>
  <c r="AH62" i="1"/>
  <c r="AI62" i="1" s="1"/>
  <c r="AG62" i="1"/>
  <c r="AH53" i="1"/>
  <c r="AI53" i="1" s="1"/>
  <c r="AA53" i="1"/>
  <c r="AE53" i="1" s="1"/>
  <c r="V53" i="1"/>
  <c r="T53" i="1" s="1"/>
  <c r="W53" i="1" s="1"/>
  <c r="Q53" i="1" s="1"/>
  <c r="R53" i="1" s="1"/>
  <c r="AG53" i="1"/>
  <c r="AI19" i="1"/>
  <c r="V105" i="1"/>
  <c r="T105" i="1" s="1"/>
  <c r="W105" i="1" s="1"/>
  <c r="Q105" i="1" s="1"/>
  <c r="R105" i="1" s="1"/>
  <c r="AA81" i="1"/>
  <c r="AE81" i="1" s="1"/>
  <c r="AG81" i="1"/>
  <c r="AH81" i="1"/>
  <c r="AI81" i="1" s="1"/>
  <c r="V81" i="1"/>
  <c r="T81" i="1" s="1"/>
  <c r="W81" i="1" s="1"/>
  <c r="Q81" i="1" s="1"/>
  <c r="R81" i="1" s="1"/>
  <c r="AI95" i="1"/>
  <c r="AA65" i="1"/>
  <c r="AE65" i="1" s="1"/>
  <c r="AH65" i="1"/>
  <c r="AG65" i="1"/>
  <c r="AA38" i="1"/>
  <c r="AE38" i="1" s="1"/>
  <c r="AH38" i="1"/>
  <c r="AG38" i="1"/>
  <c r="AH24" i="1"/>
  <c r="AG24" i="1"/>
  <c r="AA24" i="1"/>
  <c r="AE24" i="1" s="1"/>
  <c r="AA34" i="1"/>
  <c r="AE34" i="1" s="1"/>
  <c r="AH34" i="1"/>
  <c r="AG34" i="1"/>
  <c r="V31" i="1"/>
  <c r="T31" i="1" s="1"/>
  <c r="W31" i="1" s="1"/>
  <c r="Q31" i="1" s="1"/>
  <c r="R31" i="1" s="1"/>
  <c r="AH80" i="1"/>
  <c r="AI80" i="1" s="1"/>
  <c r="AG80" i="1"/>
  <c r="AA80" i="1"/>
  <c r="AE80" i="1" s="1"/>
  <c r="V89" i="1"/>
  <c r="T89" i="1" s="1"/>
  <c r="W89" i="1" s="1"/>
  <c r="Q89" i="1" s="1"/>
  <c r="R89" i="1" s="1"/>
  <c r="V121" i="1"/>
  <c r="T121" i="1" s="1"/>
  <c r="W121" i="1" s="1"/>
  <c r="Q121" i="1" s="1"/>
  <c r="R121" i="1" s="1"/>
  <c r="AI17" i="1"/>
  <c r="AA25" i="1"/>
  <c r="AE25" i="1" s="1"/>
  <c r="AH25" i="1"/>
  <c r="AG25" i="1"/>
  <c r="V38" i="1"/>
  <c r="T38" i="1" s="1"/>
  <c r="W38" i="1" s="1"/>
  <c r="Q38" i="1" s="1"/>
  <c r="R38" i="1" s="1"/>
  <c r="AI61" i="1"/>
  <c r="V65" i="1"/>
  <c r="T65" i="1" s="1"/>
  <c r="W65" i="1" s="1"/>
  <c r="Q65" i="1" s="1"/>
  <c r="R65" i="1" s="1"/>
  <c r="AA39" i="1"/>
  <c r="AE39" i="1" s="1"/>
  <c r="AH39" i="1"/>
  <c r="AG39" i="1"/>
  <c r="V72" i="1"/>
  <c r="T72" i="1" s="1"/>
  <c r="W72" i="1" s="1"/>
  <c r="Q72" i="1" s="1"/>
  <c r="R72" i="1" s="1"/>
  <c r="AH100" i="1"/>
  <c r="AA100" i="1"/>
  <c r="AE100" i="1" s="1"/>
  <c r="AG100" i="1"/>
  <c r="AA96" i="1"/>
  <c r="AE96" i="1" s="1"/>
  <c r="AH96" i="1"/>
  <c r="AI96" i="1" s="1"/>
  <c r="AG96" i="1"/>
  <c r="V76" i="1"/>
  <c r="T76" i="1" s="1"/>
  <c r="W76" i="1" s="1"/>
  <c r="Q76" i="1" s="1"/>
  <c r="R76" i="1" s="1"/>
  <c r="AI60" i="1"/>
  <c r="AI120" i="1" l="1"/>
  <c r="AI100" i="1"/>
  <c r="AI105" i="1"/>
  <c r="AI25" i="1"/>
  <c r="AI38" i="1"/>
  <c r="AI89" i="1"/>
  <c r="AI47" i="1"/>
  <c r="AI31" i="1"/>
  <c r="AI97" i="1"/>
  <c r="AI39" i="1"/>
  <c r="AI34" i="1"/>
  <c r="AI102" i="1"/>
  <c r="AI115" i="1"/>
  <c r="AI113" i="1"/>
  <c r="AI35" i="1"/>
  <c r="AI69" i="1"/>
  <c r="AI50" i="1"/>
  <c r="AI54" i="1"/>
  <c r="AI77" i="1"/>
  <c r="AI65" i="1"/>
  <c r="AI29" i="1"/>
  <c r="AI36" i="1"/>
  <c r="AI42" i="1"/>
  <c r="AI119" i="1"/>
  <c r="AI73" i="1"/>
  <c r="AI68" i="1"/>
  <c r="AI57" i="1"/>
  <c r="AI107" i="1"/>
  <c r="AI90" i="1"/>
  <c r="AI24" i="1"/>
  <c r="AI121" i="1"/>
  <c r="AI72" i="1"/>
  <c r="AI23" i="1"/>
  <c r="AI27" i="1"/>
  <c r="AI93" i="1"/>
</calcChain>
</file>

<file path=xl/sharedStrings.xml><?xml version="1.0" encoding="utf-8"?>
<sst xmlns="http://schemas.openxmlformats.org/spreadsheetml/2006/main" count="1984" uniqueCount="661">
  <si>
    <t>File opened</t>
  </si>
  <si>
    <t>2023-08-25 08:08:18</t>
  </si>
  <si>
    <t>Console s/n</t>
  </si>
  <si>
    <t>68C-022458</t>
  </si>
  <si>
    <t>Console ver</t>
  </si>
  <si>
    <t>Bluestem v.2.1.08</t>
  </si>
  <si>
    <t>Scripts ver</t>
  </si>
  <si>
    <t>2022.05  2.1.08, Aug 2022</t>
  </si>
  <si>
    <t>Head s/n</t>
  </si>
  <si>
    <t>68H-422448</t>
  </si>
  <si>
    <t>Head ver</t>
  </si>
  <si>
    <t>1.4.22</t>
  </si>
  <si>
    <t>Head cal</t>
  </si>
  <si>
    <t>{"oxygen": "21", "co2azero": "0.969042", "co2aspan1": "0.997776", "co2aspan2": "-0.0122067", "co2aspan2a": "0.309777", "co2aspan2b": "0.307917", "co2aspanconc1": "2499", "co2aspanconc2": "292", "co2bzero": "0.949436", "co2bspan1": "0.998745", "co2bspan2": "-0.0117233", "co2bspan2a": "0.309871", "co2bspan2b": "0.308357", "co2bspanconc1": "2499", "co2bspanconc2": "292", "h2oazero": "1.12554", "h2oaspan1": "1.0119", "h2oaspan2": "0", "h2oaspan2a": "0.070478", "h2oaspan2b": "0.0713164", "h2oaspanconc1": "12.04", "h2oaspanconc2": "0", "h2obzero": "1.13076", "h2obspan1": "1.01489", "h2obspan2": "0", "h2obspan2a": "0.0706723", "h2obspan2b": "0.0717244", "h2obspanconc1": "12.04", "h2obspanconc2": "0", "tazero": "0.0224037", "tbzero": "0.441185", "flowmeterzero": "2.51205", "flowazero": "0.331", "flowbzero": "0.289", "chamberpressurezero": "2.56904", "ssa_ref": "37596.3", "ssb_ref": "37460.5"}</t>
  </si>
  <si>
    <t>CO2 rangematch</t>
  </si>
  <si>
    <t>Wed Aug 16 14:08</t>
  </si>
  <si>
    <t>H2O rangematch</t>
  </si>
  <si>
    <t>Wed Aug 16 09:05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</si>
  <si>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</si>
  <si>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</si>
  <si>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</si>
  <si>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</si>
  <si>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</si>
  <si>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</si>
  <si>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</si>
  <si>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</si>
  <si>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</si>
  <si>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08:08:18</t>
  </si>
  <si>
    <t>Stability Definition:	ΔCO2 (Meas2): Slp&lt;0.1 Per=20	ΔH2O (Meas2): Slp&lt;0.5 Per=20	Ci (GasEx): Slp&lt;0.5 Per=20	A (GasEx): Slp&lt;0.5 Per=20</t>
  </si>
  <si>
    <t>08:26:56</t>
  </si>
  <si>
    <t>Stability Definition:	ΔCO2 (Meas2): Slp&lt;0.1 Per=20	ΔH2O (Meas2): Slp&lt;0.5 Per=20	A (GasEx): Slp&lt;0.5 Per=20</t>
  </si>
  <si>
    <t>Stability Definition:	ΔCO2 (Meas2): Slp&lt;0.1 Per=20	ΔH2O (Meas2): Slp&lt;0.5 Per=20	A (GasEx): Slp&lt;0.5 Per=20	gsw (GasEx): Slp&lt;0.5 Per=20</t>
  </si>
  <si>
    <t>08:29:01</t>
  </si>
  <si>
    <t>Stability Definition:	ΔCO2 (Meas2): Slp&lt;0.2 Per=20	ΔH2O (Meas2): Slp&lt;0.5 Per=20	A (GasEx): Slp&lt;0.5 Per=20	gsw (GasEx): Slp&lt;0.5 Per=20</t>
  </si>
  <si>
    <t>08:29:08</t>
  </si>
  <si>
    <t>Stability Definition:	ΔCO2 (Meas2): Slp&lt;0.15 Per=20	ΔH2O (Meas2): Slp&lt;0.5 Per=20	A (GasEx): Slp&lt;0.5 Per=20	gsw (GasEx): Slp&lt;0.5 Per=20</t>
  </si>
  <si>
    <t>08:44:03</t>
  </si>
  <si>
    <t>Stability Definition:	ΔCO2 (Meas2): Slp&lt;0.15 Per=20	ΔH2O (Meas2): Slp&lt;0.5 Std&lt;0.1 Per=20	A (GasEx): Slp&lt;0.5 Per=20	gsw (GasEx): Slp&lt;0.5 Per=20</t>
  </si>
  <si>
    <t>08:44:25</t>
  </si>
  <si>
    <t>Stability Definition:	ΔCO2 (Meas2): Slp&lt;0.1 Per=20	ΔH2O (Meas2): Slp&lt;0.5 Std&lt;0.1 Per=20	A (GasEx): Slp&lt;0.5 Per=20	gsw (GasEx): Slp&lt;0.5 Per=20</t>
  </si>
  <si>
    <t>08:44:41</t>
  </si>
  <si>
    <t>Stability Definition:	ΔCO2 (Meas2): Slp&lt;0.1 Per=20	ΔH2O (Meas2): Slp&lt;0.5 Std&lt;0.1 Per=20	A (GasEx): Slp&lt;0.1 Per=20	gsw (GasEx):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</si>
  <si>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</si>
  <si>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</si>
  <si>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</si>
  <si>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</si>
  <si>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</si>
  <si>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</si>
  <si>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</si>
  <si>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</si>
  <si>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</si>
  <si>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</si>
  <si>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</si>
  <si>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</si>
  <si>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</si>
  <si>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</si>
  <si>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</si>
  <si>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</si>
  <si>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</si>
  <si>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</si>
  <si>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</si>
  <si>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</si>
  <si>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</si>
  <si>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</si>
  <si>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</si>
  <si>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</si>
  <si>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</si>
  <si>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</si>
  <si>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</si>
  <si>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</si>
  <si>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</si>
  <si>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</si>
  <si>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</si>
  <si>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</si>
  <si>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</si>
  <si>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</si>
  <si>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</si>
  <si>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</si>
  <si>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</si>
  <si>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</si>
  <si>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</si>
  <si>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</si>
  <si>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</si>
  <si>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</si>
  <si>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</si>
  <si>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</si>
  <si>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</si>
  <si>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</si>
  <si>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</si>
  <si>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</si>
  <si>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</si>
  <si>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</si>
  <si>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</si>
  <si>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3.19701 197.303 367.546 601.713 863.96 1035.72 1243.88 1364.94</t>
  </si>
  <si>
    <t>Fs_true</t>
  </si>
  <si>
    <t>-0.255067 211.996 385.542 594.49 805.542 1001.56 1201.19 1400.72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</si>
  <si>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</si>
  <si>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</si>
  <si>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</si>
  <si>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</si>
  <si>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</si>
  <si>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</si>
  <si>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</si>
  <si>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</si>
  <si>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</si>
  <si>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</si>
  <si>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</si>
  <si>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</si>
  <si>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</si>
  <si>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</si>
  <si>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</si>
  <si>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</si>
  <si>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</si>
  <si>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</si>
  <si>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</si>
  <si>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</si>
  <si>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</si>
  <si>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</si>
  <si>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Group name</t>
  </si>
  <si>
    <t>Control v transgenic</t>
  </si>
  <si>
    <t>Genotype</t>
  </si>
  <si>
    <t>Leaf number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</si>
  <si>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</si>
  <si>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</si>
  <si>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</si>
  <si>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</si>
  <si>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</si>
  <si>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</si>
  <si>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</si>
  <si>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</si>
  <si>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</si>
  <si>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</si>
  <si>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</si>
  <si>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</si>
  <si>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</si>
  <si>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</si>
  <si>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</si>
  <si>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</si>
  <si>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</si>
  <si>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</si>
  <si>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</si>
  <si>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</si>
  <si>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</si>
  <si>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</si>
  <si>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</si>
  <si>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</si>
  <si>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</si>
  <si>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</si>
  <si>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</si>
  <si>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</si>
  <si>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</si>
  <si>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</si>
  <si>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</si>
  <si>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</si>
  <si>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</si>
  <si>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</si>
  <si>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</si>
  <si>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</si>
  <si>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</si>
  <si>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</si>
  <si>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</si>
  <si>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</si>
  <si>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</si>
  <si>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</si>
  <si>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</si>
  <si>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</si>
  <si>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</si>
  <si>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</si>
  <si>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</si>
  <si>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</si>
  <si>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</si>
  <si>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</si>
  <si>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</si>
  <si>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</si>
  <si>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</si>
  <si>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</si>
  <si>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</si>
  <si>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</si>
  <si>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</si>
  <si>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</si>
  <si>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</si>
  <si>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</si>
  <si>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</si>
  <si>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</si>
  <si>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</si>
  <si>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</si>
  <si>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</si>
  <si>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</si>
  <si>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</si>
  <si>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</si>
  <si>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</si>
  <si>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</si>
  <si>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</si>
  <si>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</si>
  <si>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</si>
  <si>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</si>
  <si>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</si>
  <si>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</si>
  <si>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</si>
  <si>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</si>
  <si>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</si>
  <si>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</si>
  <si>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</si>
  <si>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</si>
  <si>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</si>
  <si>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</si>
  <si>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</si>
  <si>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</si>
  <si>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</si>
  <si>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</si>
  <si>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</si>
  <si>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</si>
  <si>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</si>
  <si>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</si>
  <si>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</si>
  <si>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</si>
  <si>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</si>
  <si>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</si>
  <si>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</si>
  <si>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</si>
  <si>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</si>
  <si>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</si>
  <si>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</si>
  <si>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</si>
  <si>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</si>
  <si>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</si>
  <si>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</si>
  <si>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</si>
  <si>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</si>
  <si>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</si>
  <si>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</si>
  <si>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</si>
  <si>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</si>
  <si>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</si>
  <si>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</si>
  <si>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</si>
  <si>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</si>
  <si>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</si>
  <si>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</si>
  <si>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</si>
  <si>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</si>
  <si>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</si>
  <si>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</si>
  <si>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</si>
  <si>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</si>
  <si>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</si>
  <si>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</si>
  <si>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</si>
  <si>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</si>
  <si>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</si>
  <si>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</si>
  <si>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</si>
  <si>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</si>
  <si>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</si>
  <si>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</si>
  <si>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</si>
  <si>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</si>
  <si>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</si>
  <si>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</si>
  <si>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</si>
  <si>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</si>
  <si>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</si>
  <si>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</si>
  <si>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</si>
  <si>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</si>
  <si>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</si>
  <si>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</si>
  <si>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</si>
  <si>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</si>
  <si>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</si>
  <si>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</si>
  <si>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</si>
  <si>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</si>
  <si>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</si>
  <si>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</si>
  <si>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</si>
  <si>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</si>
  <si>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</si>
  <si>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</si>
  <si>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</si>
  <si>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</si>
  <si>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</si>
  <si>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</si>
  <si>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</si>
  <si>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</si>
  <si>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</si>
  <si>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</si>
  <si>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</si>
  <si>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</si>
  <si>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</si>
  <si>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</si>
  <si>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</si>
  <si>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</si>
  <si>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</si>
  <si>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</si>
  <si>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</si>
  <si>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</si>
  <si>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</si>
  <si>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</si>
  <si>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</si>
  <si>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</si>
  <si>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</si>
  <si>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</si>
  <si>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</si>
  <si>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</si>
  <si>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</si>
  <si>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</si>
  <si>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</si>
  <si>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</si>
  <si>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</si>
  <si>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</si>
  <si>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</si>
  <si>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</si>
  <si>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</si>
  <si>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</si>
  <si>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</si>
  <si>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20230825 08:48:43</t>
  </si>
  <si>
    <t>08:48:43</t>
  </si>
  <si>
    <t>Transgenic</t>
  </si>
  <si>
    <t>LCOR-001</t>
  </si>
  <si>
    <t>9</t>
  </si>
  <si>
    <t>-</t>
  </si>
  <si>
    <t>0: Broadleaf</t>
  </si>
  <si>
    <t>08:46:39</t>
  </si>
  <si>
    <t>20230825 08:51:24</t>
  </si>
  <si>
    <t>08:51:24</t>
  </si>
  <si>
    <t>08:50:14</t>
  </si>
  <si>
    <t>20230825 08:54:08</t>
  </si>
  <si>
    <t>08:54:08</t>
  </si>
  <si>
    <t>08:52:48</t>
  </si>
  <si>
    <t>08:55:45</t>
  </si>
  <si>
    <t>Stability Definition:	ΔCO2 (Meas2): Slp&lt;0.1 Per=20	ΔH2O (Meas2): Slp&lt;0.5 Std&lt;0.1 Per=20	A (GasEx): Slp&lt;0.1 Per=20	gsw (GasEx): Slp&lt;1 Per=20</t>
  </si>
  <si>
    <t>08:55:48</t>
  </si>
  <si>
    <t>Stability Definition:	ΔCO2 (Meas2): Slp&lt;0.1 Per=20	ΔH2O (Meas2): Slp&lt;1 Std&lt;0.1 Per=20	A (GasEx): Slp&lt;0.1 Per=20	gsw (GasEx): Slp&lt;1 Per=20</t>
  </si>
  <si>
    <t>08:55:56</t>
  </si>
  <si>
    <t>Stability Definition:	ΔCO2 (Meas2): Slp&lt;1 Per=20	ΔH2O (Meas2): Slp&lt;1 Std&lt;0.1 Per=20	A (GasEx): Slp&lt;0.1 Per=20	gsw (GasEx): Slp&lt;1 Per=20</t>
  </si>
  <si>
    <t>08:55:59</t>
  </si>
  <si>
    <t>Stability Definition:	ΔCO2 (Meas2): Slp&lt;1 Per=20	ΔH2O (Meas2): Slp&lt;1 Std&lt;0.1 Per=20	A (GasEx): Slp&lt;1 Per=20	gsw (GasEx): Slp&lt;1 Per=20</t>
  </si>
  <si>
    <t>20230825 08:56:01</t>
  </si>
  <si>
    <t>08:56:01</t>
  </si>
  <si>
    <t>08:55:22</t>
  </si>
  <si>
    <t>20230825 08:57:01</t>
  </si>
  <si>
    <t>08:57:01</t>
  </si>
  <si>
    <t>08:57:28</t>
  </si>
  <si>
    <t>20230825 08:59:29</t>
  </si>
  <si>
    <t>08:59:29</t>
  </si>
  <si>
    <t>08:58:53</t>
  </si>
  <si>
    <t>20230825 09:00:53</t>
  </si>
  <si>
    <t>09:00:53</t>
  </si>
  <si>
    <t>09:00:21</t>
  </si>
  <si>
    <t>20230825 09:02:39</t>
  </si>
  <si>
    <t>09:02:39</t>
  </si>
  <si>
    <t>09:03:06</t>
  </si>
  <si>
    <t>20230825 09:04:22</t>
  </si>
  <si>
    <t>09:04:22</t>
  </si>
  <si>
    <t>09:04:43</t>
  </si>
  <si>
    <t>20230825 09:05:59</t>
  </si>
  <si>
    <t>09:05:59</t>
  </si>
  <si>
    <t>09:06:20</t>
  </si>
  <si>
    <t>20230825 09:07:36</t>
  </si>
  <si>
    <t>09:07:36</t>
  </si>
  <si>
    <t>09:07:55</t>
  </si>
  <si>
    <t>20230825 09:09:11</t>
  </si>
  <si>
    <t>09:09:11</t>
  </si>
  <si>
    <t>09:09:33</t>
  </si>
  <si>
    <t>20230825 09:10:49</t>
  </si>
  <si>
    <t>09:10:49</t>
  </si>
  <si>
    <t>09:11:26</t>
  </si>
  <si>
    <t>20230825 09:12:42</t>
  </si>
  <si>
    <t>09:12:42</t>
  </si>
  <si>
    <t>09:13:03</t>
  </si>
  <si>
    <t>20230825 09:14:19</t>
  </si>
  <si>
    <t>09:14:19</t>
  </si>
  <si>
    <t>09:14:40</t>
  </si>
  <si>
    <t>20230825 09:15:56</t>
  </si>
  <si>
    <t>09:15:56</t>
  </si>
  <si>
    <t>09:16:37</t>
  </si>
  <si>
    <t>20230825 09:17:53</t>
  </si>
  <si>
    <t>09:17:53</t>
  </si>
  <si>
    <t>09:18:15</t>
  </si>
  <si>
    <t>20230825 09:19:31</t>
  </si>
  <si>
    <t>09:19:31</t>
  </si>
  <si>
    <t>09:19:58</t>
  </si>
  <si>
    <t>20230825 09:21:14</t>
  </si>
  <si>
    <t>09:21:14</t>
  </si>
  <si>
    <t>09:21:39</t>
  </si>
  <si>
    <t>20230825 09:22:55</t>
  </si>
  <si>
    <t>09:22:55</t>
  </si>
  <si>
    <t>09:23:24</t>
  </si>
  <si>
    <t>20230825 09:24:40</t>
  </si>
  <si>
    <t>09:24:40</t>
  </si>
  <si>
    <t>09:25:09</t>
  </si>
  <si>
    <t>20230825 09:31:23</t>
  </si>
  <si>
    <t>09:31:23</t>
  </si>
  <si>
    <t>LCOR-231</t>
  </si>
  <si>
    <t>09:31:46</t>
  </si>
  <si>
    <t>20230825 09:33:47</t>
  </si>
  <si>
    <t>09:33:47</t>
  </si>
  <si>
    <t>09:33:16</t>
  </si>
  <si>
    <t>20230825 09:35:47</t>
  </si>
  <si>
    <t>09:35:47</t>
  </si>
  <si>
    <t>09:35:06</t>
  </si>
  <si>
    <t>20230825 09:37:38</t>
  </si>
  <si>
    <t>09:37:38</t>
  </si>
  <si>
    <t>09:36:57</t>
  </si>
  <si>
    <t>20230825 09:39:09</t>
  </si>
  <si>
    <t>09:39:09</t>
  </si>
  <si>
    <t>09:38:39</t>
  </si>
  <si>
    <t>20230825 09:40:56</t>
  </si>
  <si>
    <t>09:40:56</t>
  </si>
  <si>
    <t>09:40:27</t>
  </si>
  <si>
    <t>20230825 09:42:44</t>
  </si>
  <si>
    <t>09:42:44</t>
  </si>
  <si>
    <t>09:42:13</t>
  </si>
  <si>
    <t>20230825 09:44:21</t>
  </si>
  <si>
    <t>09:44:21</t>
  </si>
  <si>
    <t>09:44:49</t>
  </si>
  <si>
    <t>20230825 09:46:05</t>
  </si>
  <si>
    <t>09:46:05</t>
  </si>
  <si>
    <t>09:46:33</t>
  </si>
  <si>
    <t>20230825 09:47:49</t>
  </si>
  <si>
    <t>09:47:49</t>
  </si>
  <si>
    <t>09:48:12</t>
  </si>
  <si>
    <t>20230825 09:49:28</t>
  </si>
  <si>
    <t>09:49:28</t>
  </si>
  <si>
    <t>09:49:57</t>
  </si>
  <si>
    <t>20230825 09:51:13</t>
  </si>
  <si>
    <t>09:51:13</t>
  </si>
  <si>
    <t>09:51:37</t>
  </si>
  <si>
    <t>20230825 09:52:53</t>
  </si>
  <si>
    <t>09:52:53</t>
  </si>
  <si>
    <t>09:53:20</t>
  </si>
  <si>
    <t>20230825 09:54:36</t>
  </si>
  <si>
    <t>09:54:36</t>
  </si>
  <si>
    <t>09:55:02</t>
  </si>
  <si>
    <t>20230825 09:56:18</t>
  </si>
  <si>
    <t>09:56:18</t>
  </si>
  <si>
    <t>09:56:43</t>
  </si>
  <si>
    <t>20230825 09:57:59</t>
  </si>
  <si>
    <t>09:57:59</t>
  </si>
  <si>
    <t>09:58:25</t>
  </si>
  <si>
    <t>20230825 09:59:41</t>
  </si>
  <si>
    <t>09:59:41</t>
  </si>
  <si>
    <t>10:00:17</t>
  </si>
  <si>
    <t>20230825 10:01:33</t>
  </si>
  <si>
    <t>10:01:33</t>
  </si>
  <si>
    <t>10:02:03</t>
  </si>
  <si>
    <t>20230825 10:03:19</t>
  </si>
  <si>
    <t>10:03:19</t>
  </si>
  <si>
    <t>10:03:51</t>
  </si>
  <si>
    <t>20230825 10:05:07</t>
  </si>
  <si>
    <t>10:05:07</t>
  </si>
  <si>
    <t>10:05:48</t>
  </si>
  <si>
    <t>20230825 10:07:04</t>
  </si>
  <si>
    <t>10:07:04</t>
  </si>
  <si>
    <t>10:07:25</t>
  </si>
  <si>
    <t>20230825 10:12:57</t>
  </si>
  <si>
    <t>10:12:57</t>
  </si>
  <si>
    <t>LCOR-040</t>
  </si>
  <si>
    <t>6</t>
  </si>
  <si>
    <t>10:13:21</t>
  </si>
  <si>
    <t>20230825 10:15:00</t>
  </si>
  <si>
    <t>10:15:00</t>
  </si>
  <si>
    <t>10:14:32</t>
  </si>
  <si>
    <t>20230825 10:16:01</t>
  </si>
  <si>
    <t>10:16:01</t>
  </si>
  <si>
    <t>10:16:30</t>
  </si>
  <si>
    <t>20230825 10:17:32</t>
  </si>
  <si>
    <t>10:17:32</t>
  </si>
  <si>
    <t>10:18:12</t>
  </si>
  <si>
    <t>20230825 10:19:23</t>
  </si>
  <si>
    <t>10:19:23</t>
  </si>
  <si>
    <t>10:19:17</t>
  </si>
  <si>
    <t>20230825 10:20:26</t>
  </si>
  <si>
    <t>10:20:26</t>
  </si>
  <si>
    <t>10:20:20</t>
  </si>
  <si>
    <t>20230825 10:21:48</t>
  </si>
  <si>
    <t>10:21:48</t>
  </si>
  <si>
    <t>10:21:42</t>
  </si>
  <si>
    <t>20230825 10:23:57</t>
  </si>
  <si>
    <t>10:23:57</t>
  </si>
  <si>
    <t>10:24:22</t>
  </si>
  <si>
    <t>20230825 10:25:38</t>
  </si>
  <si>
    <t>10:25:38</t>
  </si>
  <si>
    <t>10:25:57</t>
  </si>
  <si>
    <t>20230825 10:27:13</t>
  </si>
  <si>
    <t>10:27:13</t>
  </si>
  <si>
    <t>10:27:35</t>
  </si>
  <si>
    <t>20230825 10:28:51</t>
  </si>
  <si>
    <t>10:28:51</t>
  </si>
  <si>
    <t>10:29:19</t>
  </si>
  <si>
    <t>20230825 10:30:35</t>
  </si>
  <si>
    <t>10:30:35</t>
  </si>
  <si>
    <t>10:31:04</t>
  </si>
  <si>
    <t>20230825 10:32:20</t>
  </si>
  <si>
    <t>10:32:20</t>
  </si>
  <si>
    <t>10:32:57</t>
  </si>
  <si>
    <t>20230825 10:34:13</t>
  </si>
  <si>
    <t>10:34:13</t>
  </si>
  <si>
    <t>10:34:36</t>
  </si>
  <si>
    <t>20230825 10:35:52</t>
  </si>
  <si>
    <t>10:35:52</t>
  </si>
  <si>
    <t>10:36:09</t>
  </si>
  <si>
    <t>20230825 10:37:25</t>
  </si>
  <si>
    <t>10:37:25</t>
  </si>
  <si>
    <t>10:37:50</t>
  </si>
  <si>
    <t>20230825 10:39:06</t>
  </si>
  <si>
    <t>10:39:06</t>
  </si>
  <si>
    <t>10:39:45</t>
  </si>
  <si>
    <t>20230825 10:41:01</t>
  </si>
  <si>
    <t>10:41:01</t>
  </si>
  <si>
    <t>10:41:32</t>
  </si>
  <si>
    <t>20230825 10:42:48</t>
  </si>
  <si>
    <t>10:42:48</t>
  </si>
  <si>
    <t>10:43:10</t>
  </si>
  <si>
    <t>20230825 10:44:26</t>
  </si>
  <si>
    <t>10:44:26</t>
  </si>
  <si>
    <t>10:44:47</t>
  </si>
  <si>
    <t>20230825 10:46:03</t>
  </si>
  <si>
    <t>10:46:03</t>
  </si>
  <si>
    <t>10:46:21</t>
  </si>
  <si>
    <t>20230825 10:51:46</t>
  </si>
  <si>
    <t>10:51:46</t>
  </si>
  <si>
    <t>LCOR-303</t>
  </si>
  <si>
    <t>3</t>
  </si>
  <si>
    <t>10:52:20</t>
  </si>
  <si>
    <t>20230825 10:53:21</t>
  </si>
  <si>
    <t>10:53:21</t>
  </si>
  <si>
    <t>10:53:41</t>
  </si>
  <si>
    <t>20230825 10:54:42</t>
  </si>
  <si>
    <t>10:54:42</t>
  </si>
  <si>
    <t>10:55:07</t>
  </si>
  <si>
    <t>20230825 10:56:08</t>
  </si>
  <si>
    <t>10:56:08</t>
  </si>
  <si>
    <t>10:56:32</t>
  </si>
  <si>
    <t>20230825 10:57:33</t>
  </si>
  <si>
    <t>10:57:33</t>
  </si>
  <si>
    <t>10:57:55</t>
  </si>
  <si>
    <t>20230825 10:58:56</t>
  </si>
  <si>
    <t>10:58:56</t>
  </si>
  <si>
    <t>10:59:20</t>
  </si>
  <si>
    <t>20230825 11:00:21</t>
  </si>
  <si>
    <t>11:00:21</t>
  </si>
  <si>
    <t>11:00:39</t>
  </si>
  <si>
    <t>20230825 11:03:26</t>
  </si>
  <si>
    <t>11:03:26</t>
  </si>
  <si>
    <t>11:03:50</t>
  </si>
  <si>
    <t>20230825 11:05:06</t>
  </si>
  <si>
    <t>11:05:06</t>
  </si>
  <si>
    <t>11:05:31</t>
  </si>
  <si>
    <t>20230825 11:06:47</t>
  </si>
  <si>
    <t>11:06:47</t>
  </si>
  <si>
    <t>11:07:18</t>
  </si>
  <si>
    <t>20230825 11:08:34</t>
  </si>
  <si>
    <t>11:08:34</t>
  </si>
  <si>
    <t>11:08:57</t>
  </si>
  <si>
    <t>20230825 11:10:13</t>
  </si>
  <si>
    <t>11:10:13</t>
  </si>
  <si>
    <t>11:10:40</t>
  </si>
  <si>
    <t>20230825 11:11:56</t>
  </si>
  <si>
    <t>11:11:56</t>
  </si>
  <si>
    <t>11:12:16</t>
  </si>
  <si>
    <t>20230825 11:13:32</t>
  </si>
  <si>
    <t>11:13:32</t>
  </si>
  <si>
    <t>11:14:01</t>
  </si>
  <si>
    <t>20230825 11:15:17</t>
  </si>
  <si>
    <t>11:15:17</t>
  </si>
  <si>
    <t>11:15:45</t>
  </si>
  <si>
    <t>20230825 11:17:01</t>
  </si>
  <si>
    <t>11:17:01</t>
  </si>
  <si>
    <t>11:17:33</t>
  </si>
  <si>
    <t>20230825 11:18:49</t>
  </si>
  <si>
    <t>11:18:49</t>
  </si>
  <si>
    <t>11:19:16</t>
  </si>
  <si>
    <t>20230825 11:20:32</t>
  </si>
  <si>
    <t>11:20:32</t>
  </si>
  <si>
    <t>11:20:54</t>
  </si>
  <si>
    <t>20230825 11:22:10</t>
  </si>
  <si>
    <t>11:22:10</t>
  </si>
  <si>
    <t>11:22:33</t>
  </si>
  <si>
    <t>20230825 11:23:49</t>
  </si>
  <si>
    <t>11:23:49</t>
  </si>
  <si>
    <t>11:24:18</t>
  </si>
  <si>
    <t>20230825 11:25:34</t>
  </si>
  <si>
    <t>11:25:34</t>
  </si>
  <si>
    <t>11:26:07</t>
  </si>
  <si>
    <t>20230825 11:31:55</t>
  </si>
  <si>
    <t>11:31:55</t>
  </si>
  <si>
    <t>LCOR-502</t>
  </si>
  <si>
    <t>11:32:14</t>
  </si>
  <si>
    <t>20230825 11:33:24</t>
  </si>
  <si>
    <t>11:33:24</t>
  </si>
  <si>
    <t>11:33:18</t>
  </si>
  <si>
    <t>20230825 11:34:56</t>
  </si>
  <si>
    <t>11:34:56</t>
  </si>
  <si>
    <t>11:34:30</t>
  </si>
  <si>
    <t>20230825 11:36:08</t>
  </si>
  <si>
    <t>11:36:08</t>
  </si>
  <si>
    <t>11:36:02</t>
  </si>
  <si>
    <t>20230825 11:37:38</t>
  </si>
  <si>
    <t>11:37:38</t>
  </si>
  <si>
    <t>11:37:33</t>
  </si>
  <si>
    <t>20230825 11:38:53</t>
  </si>
  <si>
    <t>11:38:53</t>
  </si>
  <si>
    <t>11:38:48</t>
  </si>
  <si>
    <t>20230825 11:40:10</t>
  </si>
  <si>
    <t>11:40:10</t>
  </si>
  <si>
    <t>11:40:04</t>
  </si>
  <si>
    <t>11:40:15</t>
  </si>
  <si>
    <t>Stability Definition:	ΔCO2 (Meas2): Slp&lt;1 Per=20	ΔH2O (Meas2): Slp&lt;1 Std&lt;0.1 Per=20	A (GasEx): Slp&lt;1 Per=20	gsw (GasEx): Slp&lt;1 Std&lt;1 Per=20</t>
  </si>
  <si>
    <t>Stability Definition:	ΔCO2 (Meas2): Slp&lt;1 Std&lt;0.1 Per=20	ΔH2O (Meas2): Slp&lt;1 Std&lt;0.1 Per=20	A (GasEx): Slp&lt;1 Per=20	gsw (GasEx): Slp&lt;1 Std&lt;1 Per=20</t>
  </si>
  <si>
    <t>11:40:16</t>
  </si>
  <si>
    <t>Stability Definition:	ΔCO2 (Meas2): Slp&lt;1 Std&lt;0.1 Per=20	ΔH2O (Meas2): Slp&lt;1 Std&lt;0.1 Per=20	A (GasEx): Slp&lt;1 Std&lt;0.1 Per=20	gsw (GasEx): Slp&lt;1 Std&lt;1 Per=20</t>
  </si>
  <si>
    <t>11:40:20</t>
  </si>
  <si>
    <t>Stability Definition:	ΔCO2 (Meas2): Slp&lt;1 Std&lt;0.1 Per=20	ΔH2O (Meas2): Slp&lt;1 Std&lt;0.1 Per=20	A (GasEx): Slp&lt;1 Std&lt;0.1 Per=20	gsw (GasEx): Slp&lt;1 Std&lt;0.1 Per=20</t>
  </si>
  <si>
    <t>20230825 11:42:02</t>
  </si>
  <si>
    <t>11:42:02</t>
  </si>
  <si>
    <t>11:42:43</t>
  </si>
  <si>
    <t>20230825 11:43:59</t>
  </si>
  <si>
    <t>11:43:59</t>
  </si>
  <si>
    <t>11:44:23</t>
  </si>
  <si>
    <t>20230825 11:45:39</t>
  </si>
  <si>
    <t>11:45:39</t>
  </si>
  <si>
    <t>11:46:00</t>
  </si>
  <si>
    <t>20230825 11:47:16</t>
  </si>
  <si>
    <t>11:47:16</t>
  </si>
  <si>
    <t>11:47:39</t>
  </si>
  <si>
    <t>20230825 11:48:55</t>
  </si>
  <si>
    <t>11:48:55</t>
  </si>
  <si>
    <t>11:49:19</t>
  </si>
  <si>
    <t>20230825 11:50:35</t>
  </si>
  <si>
    <t>11:50:35</t>
  </si>
  <si>
    <t>11:50:53</t>
  </si>
  <si>
    <t>20230825 11:52:09</t>
  </si>
  <si>
    <t>11:52:09</t>
  </si>
  <si>
    <t>11:52:28</t>
  </si>
  <si>
    <t>20230825 11:53:44</t>
  </si>
  <si>
    <t>11:53:44</t>
  </si>
  <si>
    <t>11:54:04</t>
  </si>
  <si>
    <t>20230825 11:55:20</t>
  </si>
  <si>
    <t>11:55:20</t>
  </si>
  <si>
    <t>11:55:44</t>
  </si>
  <si>
    <t>20230825 11:57:00</t>
  </si>
  <si>
    <t>11:57:00</t>
  </si>
  <si>
    <t>11:57:30</t>
  </si>
  <si>
    <t>20230825 11:58:46</t>
  </si>
  <si>
    <t>11:58:46</t>
  </si>
  <si>
    <t>11:59:18</t>
  </si>
  <si>
    <t>20230825 12:00:34</t>
  </si>
  <si>
    <t>12:00:34</t>
  </si>
  <si>
    <t>12:00:59</t>
  </si>
  <si>
    <t>20230825 12:02:15</t>
  </si>
  <si>
    <t>12:02:15</t>
  </si>
  <si>
    <t>12:02:43</t>
  </si>
  <si>
    <t>20230825 12:03:59</t>
  </si>
  <si>
    <t>12:03:59</t>
  </si>
  <si>
    <t>12:04:38</t>
  </si>
  <si>
    <t>response_type</t>
  </si>
  <si>
    <t>light</t>
  </si>
  <si>
    <t>CO2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</si>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</sst>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C121"/>
  <sheetViews>
    <sheetView tabSelected="1" workbookViewId="0">
      <selection activeCell="G1" sqref="G1"/>
    </sheetView>
  </sheetViews>
  <sheetFormatPr baseColWidth="10" defaultColWidth="8.83203125" defaultRowHeight="15" x14ac:dyDescent="0.2"/>
  <sheetData>
    <row r="2" spans="1:185" x14ac:dyDescent="0.2">
      <c r="A2" t="s">
        <v>42</v>
      </c>
      <c r="B2" t="s">
        <v>43</v>
      </c>
      <c r="C2" t="s">
        <v>44</v>
      </c>
    </row>
    <row r="3" spans="1:185" x14ac:dyDescent="0.2">
      <c r="B3">
        <v>4</v>
      </c>
      <c r="C3">
        <v>21</v>
      </c>
    </row>
    <row r="4" spans="1:185" x14ac:dyDescent="0.2">
      <c r="A4" t="s">
        <v>45</v>
      </c>
      <c r="B4" t="s">
        <v>46</v>
      </c>
      <c r="C4" t="s">
        <v>47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</row>
    <row r="5" spans="1:185" x14ac:dyDescent="0.2">
      <c r="B5" t="s">
        <v>19</v>
      </c>
      <c r="C5" t="s">
        <v>48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5" x14ac:dyDescent="0.2">
      <c r="A6" t="s">
        <v>57</v>
      </c>
      <c r="B6" t="s">
        <v>58</v>
      </c>
      <c r="C6" t="s">
        <v>59</v>
      </c>
      <c r="D6" t="s">
        <v>60</v>
      </c>
      <c r="E6" t="s">
        <v>61</v>
      </c>
    </row>
    <row r="7" spans="1:185" x14ac:dyDescent="0.2">
      <c r="B7">
        <v>0</v>
      </c>
      <c r="C7">
        <v>1</v>
      </c>
      <c r="D7">
        <v>0</v>
      </c>
      <c r="E7">
        <v>0</v>
      </c>
    </row>
    <row r="8" spans="1:185" x14ac:dyDescent="0.2">
      <c r="A8" t="s">
        <v>62</v>
      </c>
      <c r="B8" t="s">
        <v>63</v>
      </c>
      <c r="C8" t="s">
        <v>65</v>
      </c>
      <c r="D8" t="s">
        <v>67</v>
      </c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77</v>
      </c>
      <c r="O8" t="s">
        <v>78</v>
      </c>
      <c r="P8" t="s">
        <v>79</v>
      </c>
      <c r="Q8" t="s">
        <v>80</v>
      </c>
    </row>
    <row r="9" spans="1:185" x14ac:dyDescent="0.2">
      <c r="B9" t="s">
        <v>64</v>
      </c>
      <c r="C9" t="s">
        <v>66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85" x14ac:dyDescent="0.2">
      <c r="A10" t="s">
        <v>81</v>
      </c>
      <c r="B10" t="s">
        <v>82</v>
      </c>
      <c r="C10" t="s">
        <v>83</v>
      </c>
      <c r="D10" t="s">
        <v>84</v>
      </c>
      <c r="E10" t="s">
        <v>85</v>
      </c>
      <c r="F10" t="s">
        <v>86</v>
      </c>
    </row>
    <row r="11" spans="1:185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85" x14ac:dyDescent="0.2">
      <c r="A12" t="s">
        <v>87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 t="s">
        <v>94</v>
      </c>
      <c r="H12" t="s">
        <v>96</v>
      </c>
    </row>
    <row r="13" spans="1:185" x14ac:dyDescent="0.2">
      <c r="B13">
        <v>-6276</v>
      </c>
      <c r="C13">
        <v>6.6</v>
      </c>
      <c r="D13">
        <v>1.7090000000000001E-5</v>
      </c>
      <c r="E13">
        <v>3.11</v>
      </c>
      <c r="F13" t="s">
        <v>93</v>
      </c>
      <c r="G13" t="s">
        <v>95</v>
      </c>
      <c r="H13">
        <v>0</v>
      </c>
    </row>
    <row r="14" spans="1:185" x14ac:dyDescent="0.2">
      <c r="A14" t="s">
        <v>97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98</v>
      </c>
      <c r="H14" t="s">
        <v>98</v>
      </c>
      <c r="I14" t="s">
        <v>98</v>
      </c>
      <c r="J14" t="s">
        <v>98</v>
      </c>
      <c r="K14" t="s">
        <v>98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100</v>
      </c>
      <c r="AM14" t="s">
        <v>100</v>
      </c>
      <c r="AN14" t="s">
        <v>100</v>
      </c>
      <c r="AO14" t="s">
        <v>100</v>
      </c>
      <c r="AP14" t="s">
        <v>100</v>
      </c>
      <c r="AQ14" t="s">
        <v>100</v>
      </c>
      <c r="AR14" t="s">
        <v>100</v>
      </c>
      <c r="AS14" t="s">
        <v>100</v>
      </c>
      <c r="AT14" t="s">
        <v>100</v>
      </c>
      <c r="AU14" t="s">
        <v>100</v>
      </c>
      <c r="AV14" t="s">
        <v>101</v>
      </c>
      <c r="AW14" t="s">
        <v>101</v>
      </c>
      <c r="AX14" t="s">
        <v>101</v>
      </c>
      <c r="AY14" t="s">
        <v>101</v>
      </c>
      <c r="AZ14" t="s">
        <v>101</v>
      </c>
      <c r="BA14" t="s">
        <v>102</v>
      </c>
      <c r="BB14" t="s">
        <v>102</v>
      </c>
      <c r="BC14" t="s">
        <v>102</v>
      </c>
      <c r="BD14" t="s">
        <v>102</v>
      </c>
      <c r="BE14" t="s">
        <v>102</v>
      </c>
      <c r="BF14" t="s">
        <v>102</v>
      </c>
      <c r="BG14" t="s">
        <v>102</v>
      </c>
      <c r="BH14" t="s">
        <v>102</v>
      </c>
      <c r="BI14" t="s">
        <v>102</v>
      </c>
      <c r="BJ14" t="s">
        <v>102</v>
      </c>
      <c r="BK14" t="s">
        <v>102</v>
      </c>
      <c r="BL14" t="s">
        <v>102</v>
      </c>
      <c r="BM14" t="s">
        <v>102</v>
      </c>
      <c r="BN14" t="s">
        <v>102</v>
      </c>
      <c r="BO14" t="s">
        <v>102</v>
      </c>
      <c r="BP14" t="s">
        <v>102</v>
      </c>
      <c r="BQ14" t="s">
        <v>102</v>
      </c>
      <c r="BR14" t="s">
        <v>102</v>
      </c>
      <c r="BS14" t="s">
        <v>102</v>
      </c>
      <c r="BT14" t="s">
        <v>102</v>
      </c>
      <c r="BU14" t="s">
        <v>102</v>
      </c>
      <c r="BV14" t="s">
        <v>102</v>
      </c>
      <c r="BW14" t="s">
        <v>102</v>
      </c>
      <c r="BX14" t="s">
        <v>102</v>
      </c>
      <c r="BY14" t="s">
        <v>102</v>
      </c>
      <c r="BZ14" t="s">
        <v>102</v>
      </c>
      <c r="CA14" t="s">
        <v>102</v>
      </c>
      <c r="CB14" t="s">
        <v>102</v>
      </c>
      <c r="CC14" t="s">
        <v>103</v>
      </c>
      <c r="CD14" t="s">
        <v>103</v>
      </c>
      <c r="CE14" t="s">
        <v>103</v>
      </c>
      <c r="CF14" t="s">
        <v>103</v>
      </c>
      <c r="CG14" t="s">
        <v>104</v>
      </c>
      <c r="CH14" t="s">
        <v>104</v>
      </c>
      <c r="CI14" t="s">
        <v>104</v>
      </c>
      <c r="CJ14" t="s">
        <v>104</v>
      </c>
      <c r="CK14" t="s">
        <v>104</v>
      </c>
      <c r="CL14" t="s">
        <v>105</v>
      </c>
      <c r="CM14" t="s">
        <v>105</v>
      </c>
      <c r="CN14" t="s">
        <v>105</v>
      </c>
      <c r="CO14" t="s">
        <v>105</v>
      </c>
      <c r="CP14" t="s">
        <v>105</v>
      </c>
      <c r="CQ14" t="s">
        <v>105</v>
      </c>
      <c r="CR14" t="s">
        <v>105</v>
      </c>
      <c r="CS14" t="s">
        <v>105</v>
      </c>
      <c r="CT14" t="s">
        <v>105</v>
      </c>
      <c r="CU14" t="s">
        <v>105</v>
      </c>
      <c r="CV14" t="s">
        <v>105</v>
      </c>
      <c r="CW14" t="s">
        <v>105</v>
      </c>
      <c r="CX14" t="s">
        <v>105</v>
      </c>
      <c r="CY14" t="s">
        <v>105</v>
      </c>
      <c r="CZ14" t="s">
        <v>105</v>
      </c>
      <c r="DA14" t="s">
        <v>105</v>
      </c>
      <c r="DB14" t="s">
        <v>105</v>
      </c>
      <c r="DC14" t="s">
        <v>105</v>
      </c>
      <c r="DD14" t="s">
        <v>106</v>
      </c>
      <c r="DE14" t="s">
        <v>106</v>
      </c>
      <c r="DF14" t="s">
        <v>106</v>
      </c>
      <c r="DG14" t="s">
        <v>106</v>
      </c>
      <c r="DH14" t="s">
        <v>106</v>
      </c>
      <c r="DI14" t="s">
        <v>106</v>
      </c>
      <c r="DJ14" t="s">
        <v>106</v>
      </c>
      <c r="DK14" t="s">
        <v>106</v>
      </c>
      <c r="DL14" t="s">
        <v>106</v>
      </c>
      <c r="DM14" t="s">
        <v>106</v>
      </c>
      <c r="DN14" t="s">
        <v>106</v>
      </c>
      <c r="DO14" t="s">
        <v>106</v>
      </c>
      <c r="DP14" t="s">
        <v>106</v>
      </c>
      <c r="DQ14" t="s">
        <v>106</v>
      </c>
      <c r="DR14" t="s">
        <v>106</v>
      </c>
      <c r="DS14" t="s">
        <v>106</v>
      </c>
      <c r="DT14" t="s">
        <v>106</v>
      </c>
      <c r="DU14" t="s">
        <v>106</v>
      </c>
      <c r="DV14" t="s">
        <v>107</v>
      </c>
      <c r="DW14" t="s">
        <v>107</v>
      </c>
      <c r="DX14" t="s">
        <v>107</v>
      </c>
      <c r="DY14" t="s">
        <v>107</v>
      </c>
      <c r="DZ14" t="s">
        <v>107</v>
      </c>
      <c r="EA14" t="s">
        <v>108</v>
      </c>
      <c r="EB14" t="s">
        <v>108</v>
      </c>
      <c r="EC14" t="s">
        <v>108</v>
      </c>
      <c r="ED14" t="s">
        <v>108</v>
      </c>
      <c r="EE14" t="s">
        <v>108</v>
      </c>
      <c r="EF14" t="s">
        <v>108</v>
      </c>
      <c r="EG14" t="s">
        <v>108</v>
      </c>
      <c r="EH14" t="s">
        <v>108</v>
      </c>
      <c r="EI14" t="s">
        <v>108</v>
      </c>
      <c r="EJ14" t="s">
        <v>108</v>
      </c>
      <c r="EK14" t="s">
        <v>108</v>
      </c>
      <c r="EL14" t="s">
        <v>108</v>
      </c>
      <c r="EM14" t="s">
        <v>108</v>
      </c>
      <c r="EN14" t="s">
        <v>109</v>
      </c>
      <c r="EO14" t="s">
        <v>109</v>
      </c>
      <c r="EP14" t="s">
        <v>109</v>
      </c>
      <c r="EQ14" t="s">
        <v>109</v>
      </c>
      <c r="ER14" t="s">
        <v>109</v>
      </c>
      <c r="ES14" t="s">
        <v>109</v>
      </c>
      <c r="ET14" t="s">
        <v>109</v>
      </c>
      <c r="EU14" t="s">
        <v>109</v>
      </c>
      <c r="EV14" t="s">
        <v>109</v>
      </c>
      <c r="EW14" t="s">
        <v>109</v>
      </c>
      <c r="EX14" t="s">
        <v>109</v>
      </c>
      <c r="EY14" t="s">
        <v>109</v>
      </c>
      <c r="EZ14" t="s">
        <v>109</v>
      </c>
      <c r="FA14" t="s">
        <v>109</v>
      </c>
      <c r="FB14" t="s">
        <v>109</v>
      </c>
      <c r="FC14" t="s">
        <v>109</v>
      </c>
      <c r="FD14" t="s">
        <v>109</v>
      </c>
      <c r="FE14" t="s">
        <v>109</v>
      </c>
      <c r="FF14" t="s">
        <v>110</v>
      </c>
      <c r="FG14" t="s">
        <v>110</v>
      </c>
      <c r="FH14" t="s">
        <v>110</v>
      </c>
      <c r="FI14" t="s">
        <v>110</v>
      </c>
      <c r="FJ14" t="s">
        <v>110</v>
      </c>
      <c r="FK14" t="s">
        <v>110</v>
      </c>
      <c r="FL14" t="s">
        <v>110</v>
      </c>
      <c r="FM14" t="s">
        <v>110</v>
      </c>
      <c r="FN14" t="s">
        <v>111</v>
      </c>
      <c r="FO14" t="s">
        <v>111</v>
      </c>
      <c r="FP14" t="s">
        <v>111</v>
      </c>
      <c r="FQ14" t="s">
        <v>111</v>
      </c>
      <c r="FR14" t="s">
        <v>111</v>
      </c>
      <c r="FS14" t="s">
        <v>111</v>
      </c>
      <c r="FT14" t="s">
        <v>111</v>
      </c>
      <c r="FU14" t="s">
        <v>111</v>
      </c>
      <c r="FV14" t="s">
        <v>111</v>
      </c>
      <c r="FW14" t="s">
        <v>111</v>
      </c>
      <c r="FX14" t="s">
        <v>111</v>
      </c>
      <c r="FY14" t="s">
        <v>111</v>
      </c>
      <c r="FZ14" t="s">
        <v>111</v>
      </c>
      <c r="GA14" t="s">
        <v>111</v>
      </c>
      <c r="GB14" t="s">
        <v>111</v>
      </c>
      <c r="GC14" t="s">
        <v>111</v>
      </c>
    </row>
    <row r="15" spans="1:185" x14ac:dyDescent="0.2">
      <c r="A15" t="s">
        <v>112</v>
      </c>
      <c r="B15" t="s">
        <v>113</v>
      </c>
      <c r="C15" t="s">
        <v>114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K15" t="s">
        <v>657</v>
      </c>
      <c r="L15" t="s">
        <v>122</v>
      </c>
      <c r="M15" t="s">
        <v>123</v>
      </c>
      <c r="N15" t="s">
        <v>124</v>
      </c>
      <c r="O15" t="s">
        <v>125</v>
      </c>
      <c r="P15" t="s">
        <v>126</v>
      </c>
      <c r="Q15" t="s">
        <v>127</v>
      </c>
      <c r="R15" t="s">
        <v>128</v>
      </c>
      <c r="S15" t="s">
        <v>129</v>
      </c>
      <c r="T15" t="s">
        <v>130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 t="s">
        <v>137</v>
      </c>
      <c r="AB15" t="s">
        <v>138</v>
      </c>
      <c r="AC15" t="s">
        <v>139</v>
      </c>
      <c r="AD15" t="s">
        <v>140</v>
      </c>
      <c r="AE15" t="s">
        <v>141</v>
      </c>
      <c r="AF15" t="s">
        <v>142</v>
      </c>
      <c r="AG15" t="s">
        <v>143</v>
      </c>
      <c r="AH15" t="s">
        <v>144</v>
      </c>
      <c r="AI15" t="s">
        <v>145</v>
      </c>
      <c r="AJ15" t="s">
        <v>146</v>
      </c>
      <c r="AK15" t="s">
        <v>147</v>
      </c>
      <c r="AL15" t="s">
        <v>148</v>
      </c>
      <c r="AM15" t="s">
        <v>149</v>
      </c>
      <c r="AN15" t="s">
        <v>150</v>
      </c>
      <c r="AO15" t="s">
        <v>151</v>
      </c>
      <c r="AP15" t="s">
        <v>152</v>
      </c>
      <c r="AQ15" t="s">
        <v>153</v>
      </c>
      <c r="AR15" t="s">
        <v>154</v>
      </c>
      <c r="AS15" t="s">
        <v>155</v>
      </c>
      <c r="AT15" t="s">
        <v>156</v>
      </c>
      <c r="AU15" t="s">
        <v>157</v>
      </c>
      <c r="AV15" t="s">
        <v>101</v>
      </c>
      <c r="AW15" t="s">
        <v>158</v>
      </c>
      <c r="AX15" t="s">
        <v>159</v>
      </c>
      <c r="AY15" t="s">
        <v>160</v>
      </c>
      <c r="AZ15" t="s">
        <v>161</v>
      </c>
      <c r="BA15" t="s">
        <v>162</v>
      </c>
      <c r="BB15" t="s">
        <v>163</v>
      </c>
      <c r="BC15" t="s">
        <v>164</v>
      </c>
      <c r="BD15" t="s">
        <v>165</v>
      </c>
      <c r="BE15" t="s">
        <v>166</v>
      </c>
      <c r="BF15" t="s">
        <v>167</v>
      </c>
      <c r="BG15" t="s">
        <v>168</v>
      </c>
      <c r="BH15" t="s">
        <v>169</v>
      </c>
      <c r="BI15" t="s">
        <v>170</v>
      </c>
      <c r="BJ15" t="s">
        <v>171</v>
      </c>
      <c r="BK15" t="s">
        <v>172</v>
      </c>
      <c r="BL15" t="s">
        <v>173</v>
      </c>
      <c r="BM15" t="s">
        <v>174</v>
      </c>
      <c r="BN15" t="s">
        <v>175</v>
      </c>
      <c r="BO15" t="s">
        <v>176</v>
      </c>
      <c r="BP15" t="s">
        <v>177</v>
      </c>
      <c r="BQ15" t="s">
        <v>178</v>
      </c>
      <c r="BR15" t="s">
        <v>179</v>
      </c>
      <c r="BS15" t="s">
        <v>180</v>
      </c>
      <c r="BT15" t="s">
        <v>181</v>
      </c>
      <c r="BU15" t="s">
        <v>182</v>
      </c>
      <c r="BV15" t="s">
        <v>183</v>
      </c>
      <c r="BW15" t="s">
        <v>184</v>
      </c>
      <c r="BX15" t="s">
        <v>185</v>
      </c>
      <c r="BY15" t="s">
        <v>186</v>
      </c>
      <c r="BZ15" t="s">
        <v>187</v>
      </c>
      <c r="CA15" t="s">
        <v>188</v>
      </c>
      <c r="CB15" t="s">
        <v>189</v>
      </c>
      <c r="CC15" t="s">
        <v>190</v>
      </c>
      <c r="CD15" t="s">
        <v>191</v>
      </c>
      <c r="CE15" t="s">
        <v>192</v>
      </c>
      <c r="CF15" t="s">
        <v>193</v>
      </c>
      <c r="CG15" t="s">
        <v>194</v>
      </c>
      <c r="CH15" t="s">
        <v>195</v>
      </c>
      <c r="CI15" t="s">
        <v>196</v>
      </c>
      <c r="CJ15" t="s">
        <v>197</v>
      </c>
      <c r="CK15" t="s">
        <v>198</v>
      </c>
      <c r="CL15" t="s">
        <v>122</v>
      </c>
      <c r="CM15" t="s">
        <v>199</v>
      </c>
      <c r="CN15" t="s">
        <v>200</v>
      </c>
      <c r="CO15" t="s">
        <v>201</v>
      </c>
      <c r="CP15" t="s">
        <v>202</v>
      </c>
      <c r="CQ15" t="s">
        <v>203</v>
      </c>
      <c r="CR15" t="s">
        <v>204</v>
      </c>
      <c r="CS15" t="s">
        <v>205</v>
      </c>
      <c r="CT15" t="s">
        <v>206</v>
      </c>
      <c r="CU15" t="s">
        <v>207</v>
      </c>
      <c r="CV15" t="s">
        <v>208</v>
      </c>
      <c r="CW15" t="s">
        <v>209</v>
      </c>
      <c r="CX15" t="s">
        <v>210</v>
      </c>
      <c r="CY15" t="s">
        <v>211</v>
      </c>
      <c r="CZ15" t="s">
        <v>212</v>
      </c>
      <c r="DA15" t="s">
        <v>213</v>
      </c>
      <c r="DB15" t="s">
        <v>214</v>
      </c>
      <c r="DC15" t="s">
        <v>215</v>
      </c>
      <c r="DD15" t="s">
        <v>216</v>
      </c>
      <c r="DE15" t="s">
        <v>217</v>
      </c>
      <c r="DF15" t="s">
        <v>218</v>
      </c>
      <c r="DG15" t="s">
        <v>219</v>
      </c>
      <c r="DH15" t="s">
        <v>220</v>
      </c>
      <c r="DI15" t="s">
        <v>221</v>
      </c>
      <c r="DJ15" t="s">
        <v>222</v>
      </c>
      <c r="DK15" t="s">
        <v>223</v>
      </c>
      <c r="DL15" t="s">
        <v>224</v>
      </c>
      <c r="DM15" t="s">
        <v>225</v>
      </c>
      <c r="DN15" t="s">
        <v>226</v>
      </c>
      <c r="DO15" t="s">
        <v>227</v>
      </c>
      <c r="DP15" t="s">
        <v>228</v>
      </c>
      <c r="DQ15" t="s">
        <v>229</v>
      </c>
      <c r="DR15" t="s">
        <v>230</v>
      </c>
      <c r="DS15" t="s">
        <v>231</v>
      </c>
      <c r="DT15" t="s">
        <v>232</v>
      </c>
      <c r="DU15" t="s">
        <v>233</v>
      </c>
      <c r="DV15" t="s">
        <v>234</v>
      </c>
      <c r="DW15" t="s">
        <v>235</v>
      </c>
      <c r="DX15" t="s">
        <v>236</v>
      </c>
      <c r="DY15" t="s">
        <v>237</v>
      </c>
      <c r="DZ15" t="s">
        <v>238</v>
      </c>
      <c r="EA15" t="s">
        <v>113</v>
      </c>
      <c r="EB15" t="s">
        <v>116</v>
      </c>
      <c r="EC15" t="s">
        <v>239</v>
      </c>
      <c r="ED15" t="s">
        <v>240</v>
      </c>
      <c r="EE15" t="s">
        <v>241</v>
      </c>
      <c r="EF15" t="s">
        <v>242</v>
      </c>
      <c r="EG15" t="s">
        <v>243</v>
      </c>
      <c r="EH15" t="s">
        <v>244</v>
      </c>
      <c r="EI15" t="s">
        <v>245</v>
      </c>
      <c r="EJ15" t="s">
        <v>246</v>
      </c>
      <c r="EK15" t="s">
        <v>247</v>
      </c>
      <c r="EL15" t="s">
        <v>248</v>
      </c>
      <c r="EM15" t="s">
        <v>249</v>
      </c>
      <c r="EN15" t="s">
        <v>250</v>
      </c>
      <c r="EO15" t="s">
        <v>251</v>
      </c>
      <c r="EP15" t="s">
        <v>252</v>
      </c>
      <c r="EQ15" t="s">
        <v>253</v>
      </c>
      <c r="ER15" t="s">
        <v>254</v>
      </c>
      <c r="ES15" t="s">
        <v>255</v>
      </c>
      <c r="ET15" t="s">
        <v>256</v>
      </c>
      <c r="EU15" t="s">
        <v>257</v>
      </c>
      <c r="EV15" t="s">
        <v>258</v>
      </c>
      <c r="EW15" t="s">
        <v>259</v>
      </c>
      <c r="EX15" t="s">
        <v>260</v>
      </c>
      <c r="EY15" t="s">
        <v>261</v>
      </c>
      <c r="EZ15" t="s">
        <v>262</v>
      </c>
      <c r="FA15" t="s">
        <v>263</v>
      </c>
      <c r="FB15" t="s">
        <v>264</v>
      </c>
      <c r="FC15" t="s">
        <v>265</v>
      </c>
      <c r="FD15" t="s">
        <v>266</v>
      </c>
      <c r="FE15" t="s">
        <v>267</v>
      </c>
      <c r="FF15" t="s">
        <v>268</v>
      </c>
      <c r="FG15" t="s">
        <v>269</v>
      </c>
      <c r="FH15" t="s">
        <v>270</v>
      </c>
      <c r="FI15" t="s">
        <v>271</v>
      </c>
      <c r="FJ15" t="s">
        <v>272</v>
      </c>
      <c r="FK15" t="s">
        <v>273</v>
      </c>
      <c r="FL15" t="s">
        <v>274</v>
      </c>
      <c r="FM15" t="s">
        <v>275</v>
      </c>
      <c r="FN15" t="s">
        <v>276</v>
      </c>
      <c r="FO15" t="s">
        <v>277</v>
      </c>
      <c r="FP15" t="s">
        <v>278</v>
      </c>
      <c r="FQ15" t="s">
        <v>279</v>
      </c>
      <c r="FR15" t="s">
        <v>280</v>
      </c>
      <c r="FS15" t="s">
        <v>281</v>
      </c>
      <c r="FT15" t="s">
        <v>282</v>
      </c>
      <c r="FU15" t="s">
        <v>283</v>
      </c>
      <c r="FV15" t="s">
        <v>284</v>
      </c>
      <c r="FW15" t="s">
        <v>285</v>
      </c>
      <c r="FX15" t="s">
        <v>286</v>
      </c>
      <c r="FY15" t="s">
        <v>287</v>
      </c>
      <c r="FZ15" t="s">
        <v>288</v>
      </c>
      <c r="GA15" t="s">
        <v>289</v>
      </c>
      <c r="GB15" t="s">
        <v>290</v>
      </c>
      <c r="GC15" t="s">
        <v>291</v>
      </c>
    </row>
    <row r="16" spans="1:185" x14ac:dyDescent="0.2">
      <c r="B16" t="s">
        <v>292</v>
      </c>
      <c r="C16" t="s">
        <v>292</v>
      </c>
      <c r="F16" t="s">
        <v>292</v>
      </c>
      <c r="L16" t="s">
        <v>292</v>
      </c>
      <c r="M16" t="s">
        <v>293</v>
      </c>
      <c r="N16" t="s">
        <v>294</v>
      </c>
      <c r="O16" t="s">
        <v>295</v>
      </c>
      <c r="P16" t="s">
        <v>296</v>
      </c>
      <c r="Q16" t="s">
        <v>296</v>
      </c>
      <c r="R16" t="s">
        <v>206</v>
      </c>
      <c r="S16" t="s">
        <v>206</v>
      </c>
      <c r="T16" t="s">
        <v>293</v>
      </c>
      <c r="U16" t="s">
        <v>293</v>
      </c>
      <c r="V16" t="s">
        <v>293</v>
      </c>
      <c r="W16" t="s">
        <v>293</v>
      </c>
      <c r="X16" t="s">
        <v>297</v>
      </c>
      <c r="Y16" t="s">
        <v>298</v>
      </c>
      <c r="Z16" t="s">
        <v>298</v>
      </c>
      <c r="AA16" t="s">
        <v>299</v>
      </c>
      <c r="AB16" t="s">
        <v>300</v>
      </c>
      <c r="AC16" t="s">
        <v>299</v>
      </c>
      <c r="AD16" t="s">
        <v>299</v>
      </c>
      <c r="AE16" t="s">
        <v>299</v>
      </c>
      <c r="AF16" t="s">
        <v>297</v>
      </c>
      <c r="AG16" t="s">
        <v>297</v>
      </c>
      <c r="AH16" t="s">
        <v>297</v>
      </c>
      <c r="AI16" t="s">
        <v>297</v>
      </c>
      <c r="AJ16" t="s">
        <v>295</v>
      </c>
      <c r="AK16" t="s">
        <v>294</v>
      </c>
      <c r="AL16" t="s">
        <v>295</v>
      </c>
      <c r="AM16" t="s">
        <v>296</v>
      </c>
      <c r="AN16" t="s">
        <v>296</v>
      </c>
      <c r="AO16" t="s">
        <v>301</v>
      </c>
      <c r="AP16" t="s">
        <v>302</v>
      </c>
      <c r="AQ16" t="s">
        <v>294</v>
      </c>
      <c r="AR16" t="s">
        <v>303</v>
      </c>
      <c r="AS16" t="s">
        <v>303</v>
      </c>
      <c r="AT16" t="s">
        <v>304</v>
      </c>
      <c r="AU16" t="s">
        <v>302</v>
      </c>
      <c r="AV16" t="s">
        <v>305</v>
      </c>
      <c r="AW16" t="s">
        <v>300</v>
      </c>
      <c r="AY16" t="s">
        <v>300</v>
      </c>
      <c r="AZ16" t="s">
        <v>305</v>
      </c>
      <c r="BF16" t="s">
        <v>295</v>
      </c>
      <c r="BM16" t="s">
        <v>295</v>
      </c>
      <c r="BN16" t="s">
        <v>295</v>
      </c>
      <c r="BO16" t="s">
        <v>295</v>
      </c>
      <c r="BP16" t="s">
        <v>306</v>
      </c>
      <c r="CC16" t="s">
        <v>295</v>
      </c>
      <c r="CD16" t="s">
        <v>295</v>
      </c>
      <c r="CF16" t="s">
        <v>307</v>
      </c>
      <c r="CG16" t="s">
        <v>308</v>
      </c>
      <c r="CJ16" t="s">
        <v>293</v>
      </c>
      <c r="CL16" t="s">
        <v>292</v>
      </c>
      <c r="CM16" t="s">
        <v>296</v>
      </c>
      <c r="CN16" t="s">
        <v>296</v>
      </c>
      <c r="CO16" t="s">
        <v>303</v>
      </c>
      <c r="CP16" t="s">
        <v>303</v>
      </c>
      <c r="CQ16" t="s">
        <v>296</v>
      </c>
      <c r="CR16" t="s">
        <v>303</v>
      </c>
      <c r="CS16" t="s">
        <v>305</v>
      </c>
      <c r="CT16" t="s">
        <v>299</v>
      </c>
      <c r="CU16" t="s">
        <v>299</v>
      </c>
      <c r="CV16" t="s">
        <v>298</v>
      </c>
      <c r="CW16" t="s">
        <v>298</v>
      </c>
      <c r="CX16" t="s">
        <v>298</v>
      </c>
      <c r="CY16" t="s">
        <v>298</v>
      </c>
      <c r="CZ16" t="s">
        <v>298</v>
      </c>
      <c r="DA16" t="s">
        <v>309</v>
      </c>
      <c r="DB16" t="s">
        <v>295</v>
      </c>
      <c r="DC16" t="s">
        <v>295</v>
      </c>
      <c r="DD16" t="s">
        <v>295</v>
      </c>
      <c r="DI16" t="s">
        <v>295</v>
      </c>
      <c r="DL16" t="s">
        <v>298</v>
      </c>
      <c r="DM16" t="s">
        <v>298</v>
      </c>
      <c r="DN16" t="s">
        <v>298</v>
      </c>
      <c r="DO16" t="s">
        <v>298</v>
      </c>
      <c r="DP16" t="s">
        <v>298</v>
      </c>
      <c r="DQ16" t="s">
        <v>295</v>
      </c>
      <c r="DR16" t="s">
        <v>295</v>
      </c>
      <c r="DS16" t="s">
        <v>295</v>
      </c>
      <c r="DT16" t="s">
        <v>292</v>
      </c>
      <c r="DW16" t="s">
        <v>310</v>
      </c>
      <c r="DX16" t="s">
        <v>310</v>
      </c>
      <c r="DZ16" t="s">
        <v>292</v>
      </c>
      <c r="EA16" t="s">
        <v>311</v>
      </c>
      <c r="EC16" t="s">
        <v>292</v>
      </c>
      <c r="ED16" t="s">
        <v>292</v>
      </c>
      <c r="EF16" t="s">
        <v>312</v>
      </c>
      <c r="EG16" t="s">
        <v>313</v>
      </c>
      <c r="EH16" t="s">
        <v>312</v>
      </c>
      <c r="EI16" t="s">
        <v>313</v>
      </c>
      <c r="EJ16" t="s">
        <v>312</v>
      </c>
      <c r="EK16" t="s">
        <v>313</v>
      </c>
      <c r="EL16" t="s">
        <v>300</v>
      </c>
      <c r="EM16" t="s">
        <v>300</v>
      </c>
      <c r="EN16" t="s">
        <v>300</v>
      </c>
      <c r="EO16" t="s">
        <v>300</v>
      </c>
      <c r="EP16" t="s">
        <v>312</v>
      </c>
      <c r="EQ16" t="s">
        <v>313</v>
      </c>
      <c r="ER16" t="s">
        <v>313</v>
      </c>
      <c r="EV16" t="s">
        <v>313</v>
      </c>
      <c r="EZ16" t="s">
        <v>296</v>
      </c>
      <c r="FA16" t="s">
        <v>296</v>
      </c>
      <c r="FB16" t="s">
        <v>303</v>
      </c>
      <c r="FC16" t="s">
        <v>303</v>
      </c>
      <c r="FD16" t="s">
        <v>314</v>
      </c>
      <c r="FE16" t="s">
        <v>314</v>
      </c>
      <c r="FF16" t="s">
        <v>315</v>
      </c>
      <c r="FG16" t="s">
        <v>315</v>
      </c>
      <c r="FH16" t="s">
        <v>315</v>
      </c>
      <c r="FI16" t="s">
        <v>315</v>
      </c>
      <c r="FJ16" t="s">
        <v>315</v>
      </c>
      <c r="FK16" t="s">
        <v>315</v>
      </c>
      <c r="FL16" t="s">
        <v>298</v>
      </c>
      <c r="FM16" t="s">
        <v>315</v>
      </c>
      <c r="FO16" t="s">
        <v>305</v>
      </c>
      <c r="FP16" t="s">
        <v>305</v>
      </c>
      <c r="FQ16" t="s">
        <v>298</v>
      </c>
      <c r="FR16" t="s">
        <v>298</v>
      </c>
      <c r="FS16" t="s">
        <v>298</v>
      </c>
      <c r="FT16" t="s">
        <v>298</v>
      </c>
      <c r="FU16" t="s">
        <v>298</v>
      </c>
      <c r="FV16" t="s">
        <v>300</v>
      </c>
      <c r="FW16" t="s">
        <v>300</v>
      </c>
      <c r="FX16" t="s">
        <v>300</v>
      </c>
      <c r="FY16" t="s">
        <v>298</v>
      </c>
      <c r="FZ16" t="s">
        <v>296</v>
      </c>
      <c r="GA16" t="s">
        <v>303</v>
      </c>
      <c r="GB16" t="s">
        <v>300</v>
      </c>
      <c r="GC16" t="s">
        <v>300</v>
      </c>
    </row>
    <row r="17" spans="1:185" x14ac:dyDescent="0.2">
      <c r="A17">
        <v>1</v>
      </c>
      <c r="B17">
        <v>1692978523.5</v>
      </c>
      <c r="C17">
        <v>0</v>
      </c>
      <c r="D17" t="s">
        <v>316</v>
      </c>
      <c r="E17" t="s">
        <v>317</v>
      </c>
      <c r="F17">
        <v>5</v>
      </c>
      <c r="H17" t="s">
        <v>318</v>
      </c>
      <c r="I17" t="s">
        <v>319</v>
      </c>
      <c r="J17" t="s">
        <v>320</v>
      </c>
      <c r="K17" t="s">
        <v>658</v>
      </c>
      <c r="L17">
        <v>1692978515.5</v>
      </c>
      <c r="M17">
        <f t="shared" ref="M17:M48" si="0">(N17)/1000</f>
        <v>2.46714940958573E-3</v>
      </c>
      <c r="N17">
        <f t="shared" ref="N17:N48" si="1">IF(CK17, AQ17, AK17)</f>
        <v>2.4671494095857298</v>
      </c>
      <c r="O17">
        <f t="shared" ref="O17:O48" si="2">IF(CK17, AL17, AJ17)</f>
        <v>14.582527570309752</v>
      </c>
      <c r="P17">
        <f t="shared" ref="P17:P48" si="3">CM17 - IF(AX17&gt;1, O17*CG17*100/(AZ17*DA17), 0)</f>
        <v>409.8311935483872</v>
      </c>
      <c r="Q17">
        <f t="shared" ref="Q17:Q48" si="4">((W17-M17/2)*P17-O17)/(W17+M17/2)</f>
        <v>277.66773873183291</v>
      </c>
      <c r="R17">
        <f t="shared" ref="R17:R48" si="5">Q17*(CT17+CU17)/1000</f>
        <v>28.016638346231144</v>
      </c>
      <c r="S17">
        <f t="shared" ref="S17:S48" si="6">(CM17 - IF(AX17&gt;1, O17*CG17*100/(AZ17*DA17), 0))*(CT17+CU17)/1000</f>
        <v>41.351913567959166</v>
      </c>
      <c r="T17">
        <f t="shared" ref="T17:T48" si="7">2/((1/V17-1/U17)+SIGN(V17)*SQRT((1/V17-1/U17)*(1/V17-1/U17) + 4*CH17/((CH17+1)*(CH17+1))*(2*1/V17*1/U17-1/U17*1/U17)))</f>
        <v>0.19260706621661905</v>
      </c>
      <c r="U17">
        <f t="shared" ref="U17:U48" si="8">IF(LEFT(CI17,1)&lt;&gt;"0",IF(LEFT(CI17,1)="1",3,CJ17),$D$5+$E$5*(DA17*CT17/($K$5*1000))+$F$5*(DA17*CT17/($K$5*1000))*MAX(MIN(CG17,$J$5),$I$5)*MAX(MIN(CG17,$J$5),$I$5)+$G$5*MAX(MIN(CG17,$J$5),$I$5)*(DA17*CT17/($K$5*1000))+$H$5*(DA17*CT17/($K$5*1000))*(DA17*CT17/($K$5*1000)))</f>
        <v>2.9434370007172608</v>
      </c>
      <c r="V17">
        <f t="shared" ref="V17:V48" si="9">M17*(1000-(1000*0.61365*EXP(17.502*Z17/(240.97+Z17))/(CT17+CU17)+CO17)/2)/(1000*0.61365*EXP(17.502*Z17/(240.97+Z17))/(CT17+CU17)-CO17)</f>
        <v>0.18586918618009596</v>
      </c>
      <c r="W17">
        <f t="shared" ref="W17:W48" si="10">1/((CH17+1)/(T17/1.6)+1/(U17/1.37)) + CH17/((CH17+1)/(T17/1.6) + CH17/(U17/1.37))</f>
        <v>0.11675397623466147</v>
      </c>
      <c r="X17">
        <f t="shared" ref="X17:X48" si="11">(CC17*CF17)</f>
        <v>241.74159381853516</v>
      </c>
      <c r="Y17">
        <f t="shared" ref="Y17:Y48" si="12">(CV17+(X17+2*0.95*0.0000000567*(((CV17+$B$7)+273)^4-(CV17+273)^4)-44100*M17)/(1.84*29.3*U17+8*0.95*0.0000000567*(CV17+273)^3))</f>
        <v>25.518973685244315</v>
      </c>
      <c r="Z17">
        <f t="shared" ref="Z17:Z48" si="13">($C$7*CW17+$D$7*CX17+$E$7*Y17)</f>
        <v>24.89490967741936</v>
      </c>
      <c r="AA17">
        <f t="shared" ref="AA17:AA48" si="14">0.61365*EXP(17.502*Z17/(240.97+Z17))</f>
        <v>3.1598101250249075</v>
      </c>
      <c r="AB17">
        <f t="shared" ref="AB17:AB48" si="15">(AC17/AD17*100)</f>
        <v>59.222331070500402</v>
      </c>
      <c r="AC17">
        <f t="shared" ref="AC17:AC48" si="16">CO17*(CT17+CU17)/1000</f>
        <v>1.8537818589882957</v>
      </c>
      <c r="AD17">
        <f t="shared" ref="AD17:AD48" si="17">0.61365*EXP(17.502*CV17/(240.97+CV17))</f>
        <v>3.1302075171297918</v>
      </c>
      <c r="AE17">
        <f t="shared" ref="AE17:AE48" si="18">(AA17-CO17*(CT17+CU17)/1000)</f>
        <v>1.3060282660366118</v>
      </c>
      <c r="AF17">
        <f t="shared" ref="AF17:AF48" si="19">(-M17*44100)</f>
        <v>-108.80128896273069</v>
      </c>
      <c r="AG17">
        <f t="shared" ref="AG17:AG48" si="20">2*29.3*U17*0.92*(CV17-Z17)</f>
        <v>-25.018730263236797</v>
      </c>
      <c r="AH17">
        <f t="shared" ref="AH17:AH48" si="21">2*0.95*0.0000000567*(((CV17+$B$7)+273)^4-(Z17+273)^4)</f>
        <v>-1.7945938815504847</v>
      </c>
      <c r="AI17">
        <f t="shared" ref="AI17:AI48" si="22">X17+AH17+AF17+AG17</f>
        <v>106.12698071101718</v>
      </c>
      <c r="AJ17">
        <f t="shared" ref="AJ17:AJ48" si="23">CS17*AX17*(CN17-CM17*(1000-AX17*CP17)/(1000-AX17*CO17))/(100*CG17)</f>
        <v>14.582527570309752</v>
      </c>
      <c r="AK17">
        <f t="shared" ref="AK17:AK48" si="24">1000*CS17*AX17*(CO17-CP17)/(100*CG17*(1000-AX17*CO17))</f>
        <v>2.4671494095857298</v>
      </c>
      <c r="AL17">
        <f t="shared" ref="AL17:AL48" si="25">(AM17 - AN17 - CT17*1000/(8.314*(CV17+273.15)) * AP17/CS17 * AO17) * CS17/(100*CG17) * (1000 - CP17)/1000</f>
        <v>14.388194259730055</v>
      </c>
      <c r="AM17">
        <v>432.45650820314978</v>
      </c>
      <c r="AN17">
        <v>417.69786060606037</v>
      </c>
      <c r="AO17">
        <v>3.0138905796325159E-2</v>
      </c>
      <c r="AP17">
        <v>67.227486613526153</v>
      </c>
      <c r="AQ17">
        <f t="shared" ref="AQ17:AQ48" si="26">(AS17 - AR17 + CT17*1000/(8.314*(CV17+273.15)) * AU17/CS17 * AT17) * CS17/(100*CG17) * 1000/(1000 - AS17)</f>
        <v>2.459404858484227</v>
      </c>
      <c r="AR17">
        <v>15.970093052164509</v>
      </c>
      <c r="AS17">
        <v>18.382743636363639</v>
      </c>
      <c r="AT17">
        <v>2.8323232323190447E-4</v>
      </c>
      <c r="AU17">
        <v>78.55</v>
      </c>
      <c r="AV17">
        <v>21</v>
      </c>
      <c r="AW17">
        <v>3</v>
      </c>
      <c r="AX17">
        <f t="shared" ref="AX17:AX48" si="27">IF(AV17*$H$13&gt;=AZ17,1,(AZ17/(AZ17-AV17*$H$13)))</f>
        <v>1</v>
      </c>
      <c r="AY17">
        <f t="shared" ref="AY17:AY48" si="28">(AX17-1)*100</f>
        <v>0</v>
      </c>
      <c r="AZ17">
        <f t="shared" ref="AZ17:AZ48" si="29">MAX(0,($B$13+$C$13*DA17)/(1+$D$13*DA17)*CT17/(CV17+273)*$E$13)</f>
        <v>53702.085000115934</v>
      </c>
      <c r="BA17" t="s">
        <v>321</v>
      </c>
      <c r="BB17" t="s">
        <v>321</v>
      </c>
      <c r="BC17">
        <v>0</v>
      </c>
      <c r="BD17">
        <v>0</v>
      </c>
      <c r="BE17" t="e">
        <f t="shared" ref="BE17:BE48" si="30">1-BC17/BD17</f>
        <v>#DIV/0!</v>
      </c>
      <c r="BF17">
        <v>0</v>
      </c>
      <c r="BG17" t="s">
        <v>321</v>
      </c>
      <c r="BH17" t="s">
        <v>321</v>
      </c>
      <c r="BI17">
        <v>0</v>
      </c>
      <c r="BJ17">
        <v>0</v>
      </c>
      <c r="BK17" t="e">
        <f t="shared" ref="BK17:BK48" si="31">1-BI17/BJ17</f>
        <v>#DIV/0!</v>
      </c>
      <c r="BL17">
        <v>0.5</v>
      </c>
      <c r="BM17">
        <f t="shared" ref="BM17:BM48" si="32">CD17</f>
        <v>1261.235003048213</v>
      </c>
      <c r="BN17">
        <f t="shared" ref="BN17:BN48" si="33">O17</f>
        <v>14.582527570309752</v>
      </c>
      <c r="BO17" t="e">
        <f t="shared" ref="BO17:BO48" si="34">BK17*BL17*BM17</f>
        <v>#DIV/0!</v>
      </c>
      <c r="BP17">
        <f t="shared" ref="BP17:BP48" si="35">(BN17-BF17)/BM17</f>
        <v>1.1562101856565987E-2</v>
      </c>
      <c r="BQ17" t="e">
        <f t="shared" ref="BQ17:BQ48" si="36">(BD17-BJ17)/BJ17</f>
        <v>#DIV/0!</v>
      </c>
      <c r="BR17" t="e">
        <f t="shared" ref="BR17:BR48" si="37">BC17/(BE17+BC17/BJ17)</f>
        <v>#DIV/0!</v>
      </c>
      <c r="BS17" t="s">
        <v>321</v>
      </c>
      <c r="BT17">
        <v>0</v>
      </c>
      <c r="BU17" t="e">
        <f t="shared" ref="BU17:BU48" si="38">IF(BT17&lt;&gt;0, BT17, BR17)</f>
        <v>#DIV/0!</v>
      </c>
      <c r="BV17" t="e">
        <f t="shared" ref="BV17:BV48" si="39">1-BU17/BJ17</f>
        <v>#DIV/0!</v>
      </c>
      <c r="BW17" t="e">
        <f t="shared" ref="BW17:BW48" si="40">(BJ17-BI17)/(BJ17-BU17)</f>
        <v>#DIV/0!</v>
      </c>
      <c r="BX17" t="e">
        <f t="shared" ref="BX17:BX48" si="41">(BD17-BJ17)/(BD17-BU17)</f>
        <v>#DIV/0!</v>
      </c>
      <c r="BY17" t="e">
        <f t="shared" ref="BY17:BY48" si="42">(BJ17-BI17)/(BJ17-BC17)</f>
        <v>#DIV/0!</v>
      </c>
      <c r="BZ17" t="e">
        <f t="shared" ref="BZ17:BZ48" si="43">(BD17-BJ17)/(BD17-BC17)</f>
        <v>#DIV/0!</v>
      </c>
      <c r="CA17" t="e">
        <f t="shared" ref="CA17:CA48" si="44">(BW17*BU17/BI17)</f>
        <v>#DIV/0!</v>
      </c>
      <c r="CB17" t="e">
        <f t="shared" ref="CB17:CB48" si="45">(1-CA17)</f>
        <v>#DIV/0!</v>
      </c>
      <c r="CC17">
        <f t="shared" ref="CC17:CC48" si="46">$B$11*DB17+$C$11*DC17+$F$11*DD17*(1-DG17)</f>
        <v>1500.0287096774191</v>
      </c>
      <c r="CD17">
        <f t="shared" ref="CD17:CD48" si="47">CC17*CE17</f>
        <v>1261.235003048213</v>
      </c>
      <c r="CE17">
        <f t="shared" ref="CE17:CE48" si="48">($B$11*$D$9+$C$11*$D$9+$F$11*((DQ17+DI17)/MAX(DQ17+DI17+DR17, 0.1)*$I$9+DR17/MAX(DQ17+DI17+DR17, 0.1)*$J$9))/($B$11+$C$11+$F$11)</f>
        <v>0.84080724249567285</v>
      </c>
      <c r="CF17">
        <f t="shared" ref="CF17:CF48" si="49">($B$11*$K$9+$C$11*$K$9+$F$11*((DQ17+DI17)/MAX(DQ17+DI17+DR17, 0.1)*$P$9+DR17/MAX(DQ17+DI17+DR17, 0.1)*$Q$9))/($B$11+$C$11+$F$11)</f>
        <v>0.16115797801664852</v>
      </c>
      <c r="CG17">
        <v>6</v>
      </c>
      <c r="CH17">
        <v>0.5</v>
      </c>
      <c r="CI17" t="s">
        <v>322</v>
      </c>
      <c r="CJ17">
        <v>2</v>
      </c>
      <c r="CK17" t="b">
        <v>0</v>
      </c>
      <c r="CL17">
        <v>1692978515.5</v>
      </c>
      <c r="CM17">
        <v>409.8311935483872</v>
      </c>
      <c r="CN17">
        <v>425.42461290322581</v>
      </c>
      <c r="CO17">
        <v>18.372490322580649</v>
      </c>
      <c r="CP17">
        <v>15.95070322580645</v>
      </c>
      <c r="CQ17">
        <v>410.53532258064507</v>
      </c>
      <c r="CR17">
        <v>18.268161290322581</v>
      </c>
      <c r="CS17">
        <v>600.00858064516126</v>
      </c>
      <c r="CT17">
        <v>100.7998709677419</v>
      </c>
      <c r="CU17">
        <v>9.9997609677419372E-2</v>
      </c>
      <c r="CV17">
        <v>24.73724838709677</v>
      </c>
      <c r="CW17">
        <v>24.89490967741936</v>
      </c>
      <c r="CX17">
        <v>999.90000000000032</v>
      </c>
      <c r="CY17">
        <v>0</v>
      </c>
      <c r="CZ17">
        <v>0</v>
      </c>
      <c r="DA17">
        <v>9999.3967741935485</v>
      </c>
      <c r="DB17">
        <v>0</v>
      </c>
      <c r="DC17">
        <v>646.81399999999996</v>
      </c>
      <c r="DD17">
        <v>1500.0287096774191</v>
      </c>
      <c r="DE17">
        <v>0.97300209677419347</v>
      </c>
      <c r="DF17">
        <v>2.699811612903226E-2</v>
      </c>
      <c r="DG17">
        <v>0</v>
      </c>
      <c r="DH17">
        <v>853.95154838709675</v>
      </c>
      <c r="DI17">
        <v>5.0002200000000023</v>
      </c>
      <c r="DJ17">
        <v>14271.780645161291</v>
      </c>
      <c r="DK17">
        <v>14099.490322580639</v>
      </c>
      <c r="DL17">
        <v>36.223483870967733</v>
      </c>
      <c r="DM17">
        <v>39.338451612903228</v>
      </c>
      <c r="DN17">
        <v>36.906967741935468</v>
      </c>
      <c r="DO17">
        <v>37.225516129032258</v>
      </c>
      <c r="DP17">
        <v>38.037967741935468</v>
      </c>
      <c r="DQ17">
        <v>1454.665806451613</v>
      </c>
      <c r="DR17">
        <v>40.362903225806427</v>
      </c>
      <c r="DS17">
        <v>0</v>
      </c>
      <c r="DT17">
        <v>1692978524.8</v>
      </c>
      <c r="DU17">
        <v>0</v>
      </c>
      <c r="DV17">
        <v>853.56052</v>
      </c>
      <c r="DW17">
        <v>-38.753230851323558</v>
      </c>
      <c r="DX17">
        <v>-654.51538565438011</v>
      </c>
      <c r="DY17">
        <v>14264.632</v>
      </c>
      <c r="DZ17">
        <v>15</v>
      </c>
      <c r="EA17">
        <v>1692978399</v>
      </c>
      <c r="EB17" t="s">
        <v>323</v>
      </c>
      <c r="EC17">
        <v>1692978399</v>
      </c>
      <c r="ED17">
        <v>1692978398.5</v>
      </c>
      <c r="EE17">
        <v>2</v>
      </c>
      <c r="EF17">
        <v>0.30199999999999999</v>
      </c>
      <c r="EG17">
        <v>-1.9E-2</v>
      </c>
      <c r="EH17">
        <v>-0.67900000000000005</v>
      </c>
      <c r="EI17">
        <v>5.8999999999999997E-2</v>
      </c>
      <c r="EJ17">
        <v>422</v>
      </c>
      <c r="EK17">
        <v>16</v>
      </c>
      <c r="EL17">
        <v>0.28000000000000003</v>
      </c>
      <c r="EM17">
        <v>0.05</v>
      </c>
      <c r="EN17">
        <v>100</v>
      </c>
      <c r="EO17">
        <v>100</v>
      </c>
      <c r="EP17">
        <v>-0.70399999999999996</v>
      </c>
      <c r="EQ17">
        <v>0.1045</v>
      </c>
      <c r="ER17">
        <v>-1.1945621599999141</v>
      </c>
      <c r="ES17">
        <v>4.3947813741094052E-4</v>
      </c>
      <c r="ET17">
        <v>1.9954388575737439E-6</v>
      </c>
      <c r="EU17">
        <v>-3.8034163071679039E-10</v>
      </c>
      <c r="EV17">
        <v>-7.1131447964346228E-2</v>
      </c>
      <c r="EW17">
        <v>-1.1920631203760169E-2</v>
      </c>
      <c r="EX17">
        <v>1.912794135708796E-3</v>
      </c>
      <c r="EY17">
        <v>-4.0206091563060771E-5</v>
      </c>
      <c r="EZ17">
        <v>23</v>
      </c>
      <c r="FA17">
        <v>2006</v>
      </c>
      <c r="FB17">
        <v>0</v>
      </c>
      <c r="FC17">
        <v>18</v>
      </c>
      <c r="FD17">
        <v>2.1</v>
      </c>
      <c r="FE17">
        <v>2.1</v>
      </c>
      <c r="FF17">
        <v>1.0498000000000001</v>
      </c>
      <c r="FG17">
        <v>2.5842299999999998</v>
      </c>
      <c r="FH17">
        <v>1.39771</v>
      </c>
      <c r="FI17">
        <v>2.2729499999999998</v>
      </c>
      <c r="FJ17">
        <v>1.3952599999999999</v>
      </c>
      <c r="FK17">
        <v>2.4243199999999998</v>
      </c>
      <c r="FL17">
        <v>34.5092</v>
      </c>
      <c r="FM17">
        <v>15.7606</v>
      </c>
      <c r="FN17">
        <v>18</v>
      </c>
      <c r="FO17">
        <v>584.245</v>
      </c>
      <c r="FP17">
        <v>377.483</v>
      </c>
      <c r="FQ17">
        <v>21.679200000000002</v>
      </c>
      <c r="FR17">
        <v>27.727699999999999</v>
      </c>
      <c r="FS17">
        <v>30</v>
      </c>
      <c r="FT17">
        <v>27.4499</v>
      </c>
      <c r="FU17">
        <v>27.7958</v>
      </c>
      <c r="FV17">
        <v>21.0489</v>
      </c>
      <c r="FW17">
        <v>8.2448300000000003</v>
      </c>
      <c r="FX17">
        <v>81.454599999999999</v>
      </c>
      <c r="FY17">
        <v>21.68</v>
      </c>
      <c r="FZ17">
        <v>425.94</v>
      </c>
      <c r="GA17">
        <v>16.043500000000002</v>
      </c>
      <c r="GB17">
        <v>98.632099999999994</v>
      </c>
      <c r="GC17">
        <v>93.281599999999997</v>
      </c>
    </row>
    <row r="18" spans="1:185" x14ac:dyDescent="0.2">
      <c r="A18">
        <v>2</v>
      </c>
      <c r="B18">
        <v>1692978684</v>
      </c>
      <c r="C18">
        <v>160.5</v>
      </c>
      <c r="D18" t="s">
        <v>324</v>
      </c>
      <c r="E18" t="s">
        <v>325</v>
      </c>
      <c r="F18">
        <v>5</v>
      </c>
      <c r="H18" t="s">
        <v>318</v>
      </c>
      <c r="I18" t="s">
        <v>319</v>
      </c>
      <c r="J18" t="s">
        <v>320</v>
      </c>
      <c r="K18" t="s">
        <v>658</v>
      </c>
      <c r="L18">
        <v>1692978676</v>
      </c>
      <c r="M18">
        <f t="shared" si="0"/>
        <v>2.290384163736683E-3</v>
      </c>
      <c r="N18">
        <f t="shared" si="1"/>
        <v>2.2903841637366829</v>
      </c>
      <c r="O18">
        <f t="shared" si="2"/>
        <v>14.082871597436485</v>
      </c>
      <c r="P18">
        <f t="shared" si="3"/>
        <v>410.05474193548389</v>
      </c>
      <c r="Q18">
        <f t="shared" si="4"/>
        <v>274.08571496281616</v>
      </c>
      <c r="R18">
        <f t="shared" si="5"/>
        <v>27.655254020669638</v>
      </c>
      <c r="S18">
        <f t="shared" si="6"/>
        <v>41.374531511590838</v>
      </c>
      <c r="T18">
        <f t="shared" si="7"/>
        <v>0.18001598379514816</v>
      </c>
      <c r="U18">
        <f t="shared" si="8"/>
        <v>2.943359881981416</v>
      </c>
      <c r="V18">
        <f t="shared" si="9"/>
        <v>0.17411557600448568</v>
      </c>
      <c r="W18">
        <f t="shared" si="10"/>
        <v>0.10933625225214424</v>
      </c>
      <c r="X18">
        <f t="shared" si="11"/>
        <v>161.9012853761937</v>
      </c>
      <c r="Y18">
        <f t="shared" si="12"/>
        <v>24.778131022496392</v>
      </c>
      <c r="Z18">
        <f t="shared" si="13"/>
        <v>24.450687096774189</v>
      </c>
      <c r="AA18">
        <f t="shared" si="14"/>
        <v>3.0770227523188489</v>
      </c>
      <c r="AB18">
        <f t="shared" si="15"/>
        <v>58.010026357896983</v>
      </c>
      <c r="AC18">
        <f t="shared" si="16"/>
        <v>1.7817013347326385</v>
      </c>
      <c r="AD18">
        <f t="shared" si="17"/>
        <v>3.0713679110233558</v>
      </c>
      <c r="AE18">
        <f t="shared" si="18"/>
        <v>1.2953214175862104</v>
      </c>
      <c r="AF18">
        <f t="shared" si="19"/>
        <v>-101.00594162078772</v>
      </c>
      <c r="AG18">
        <f t="shared" si="20"/>
        <v>-4.8751333826642833</v>
      </c>
      <c r="AH18">
        <f t="shared" si="21"/>
        <v>-0.3483629726957882</v>
      </c>
      <c r="AI18">
        <f t="shared" si="22"/>
        <v>55.671847400045912</v>
      </c>
      <c r="AJ18">
        <f t="shared" si="23"/>
        <v>14.082871597436485</v>
      </c>
      <c r="AK18">
        <f t="shared" si="24"/>
        <v>2.2903841637366829</v>
      </c>
      <c r="AL18">
        <f t="shared" si="25"/>
        <v>14.281250955470973</v>
      </c>
      <c r="AM18">
        <v>431.77316296592119</v>
      </c>
      <c r="AN18">
        <v>417.36357575757557</v>
      </c>
      <c r="AO18">
        <v>-2.0779909530588649E-2</v>
      </c>
      <c r="AP18">
        <v>67.221803656979702</v>
      </c>
      <c r="AQ18">
        <f t="shared" si="26"/>
        <v>2.2767223994725962</v>
      </c>
      <c r="AR18">
        <v>15.404927442900441</v>
      </c>
      <c r="AS18">
        <v>17.642090909090911</v>
      </c>
      <c r="AT18">
        <v>-1.2256330336338409E-4</v>
      </c>
      <c r="AU18">
        <v>78.55</v>
      </c>
      <c r="AV18">
        <v>20</v>
      </c>
      <c r="AW18">
        <v>3</v>
      </c>
      <c r="AX18">
        <f t="shared" si="27"/>
        <v>1</v>
      </c>
      <c r="AY18">
        <f t="shared" si="28"/>
        <v>0</v>
      </c>
      <c r="AZ18">
        <f t="shared" si="29"/>
        <v>53757.115383510558</v>
      </c>
      <c r="BA18" t="s">
        <v>321</v>
      </c>
      <c r="BB18" t="s">
        <v>321</v>
      </c>
      <c r="BC18">
        <v>0</v>
      </c>
      <c r="BD18">
        <v>0</v>
      </c>
      <c r="BE18" t="e">
        <f t="shared" si="30"/>
        <v>#DIV/0!</v>
      </c>
      <c r="BF18">
        <v>0</v>
      </c>
      <c r="BG18" t="s">
        <v>321</v>
      </c>
      <c r="BH18" t="s">
        <v>321</v>
      </c>
      <c r="BI18">
        <v>0</v>
      </c>
      <c r="BJ18">
        <v>0</v>
      </c>
      <c r="BK18" t="e">
        <f t="shared" si="31"/>
        <v>#DIV/0!</v>
      </c>
      <c r="BL18">
        <v>0.5</v>
      </c>
      <c r="BM18">
        <f t="shared" si="32"/>
        <v>841.1759105509276</v>
      </c>
      <c r="BN18">
        <f t="shared" si="33"/>
        <v>14.082871597436485</v>
      </c>
      <c r="BO18" t="e">
        <f t="shared" si="34"/>
        <v>#DIV/0!</v>
      </c>
      <c r="BP18">
        <f t="shared" si="35"/>
        <v>1.6741886472013825E-2</v>
      </c>
      <c r="BQ18" t="e">
        <f t="shared" si="36"/>
        <v>#DIV/0!</v>
      </c>
      <c r="BR18" t="e">
        <f t="shared" si="37"/>
        <v>#DIV/0!</v>
      </c>
      <c r="BS18" t="s">
        <v>321</v>
      </c>
      <c r="BT18">
        <v>0</v>
      </c>
      <c r="BU18" t="e">
        <f t="shared" si="38"/>
        <v>#DIV/0!</v>
      </c>
      <c r="BV18" t="e">
        <f t="shared" si="39"/>
        <v>#DIV/0!</v>
      </c>
      <c r="BW18" t="e">
        <f t="shared" si="40"/>
        <v>#DIV/0!</v>
      </c>
      <c r="BX18" t="e">
        <f t="shared" si="41"/>
        <v>#DIV/0!</v>
      </c>
      <c r="BY18" t="e">
        <f t="shared" si="42"/>
        <v>#DIV/0!</v>
      </c>
      <c r="BZ18" t="e">
        <f t="shared" si="43"/>
        <v>#DIV/0!</v>
      </c>
      <c r="CA18" t="e">
        <f t="shared" si="44"/>
        <v>#DIV/0!</v>
      </c>
      <c r="CB18" t="e">
        <f t="shared" si="45"/>
        <v>#DIV/0!</v>
      </c>
      <c r="CC18">
        <f t="shared" si="46"/>
        <v>999.97825806451601</v>
      </c>
      <c r="CD18">
        <f t="shared" si="47"/>
        <v>841.1759105509276</v>
      </c>
      <c r="CE18">
        <f t="shared" si="48"/>
        <v>0.84119419974094789</v>
      </c>
      <c r="CF18">
        <f t="shared" si="49"/>
        <v>0.16190480550002942</v>
      </c>
      <c r="CG18">
        <v>6</v>
      </c>
      <c r="CH18">
        <v>0.5</v>
      </c>
      <c r="CI18" t="s">
        <v>322</v>
      </c>
      <c r="CJ18">
        <v>2</v>
      </c>
      <c r="CK18" t="b">
        <v>0</v>
      </c>
      <c r="CL18">
        <v>1692978676</v>
      </c>
      <c r="CM18">
        <v>410.05474193548389</v>
      </c>
      <c r="CN18">
        <v>425.07648387096782</v>
      </c>
      <c r="CO18">
        <v>17.658087096774189</v>
      </c>
      <c r="CP18">
        <v>15.408193548387089</v>
      </c>
      <c r="CQ18">
        <v>410.67322580645151</v>
      </c>
      <c r="CR18">
        <v>17.56676451612903</v>
      </c>
      <c r="CS18">
        <v>600.01248387096769</v>
      </c>
      <c r="CT18">
        <v>100.8</v>
      </c>
      <c r="CU18">
        <v>0.1000196322580645</v>
      </c>
      <c r="CV18">
        <v>24.419964516129031</v>
      </c>
      <c r="CW18">
        <v>24.450687096774189</v>
      </c>
      <c r="CX18">
        <v>999.90000000000032</v>
      </c>
      <c r="CY18">
        <v>0</v>
      </c>
      <c r="CZ18">
        <v>0</v>
      </c>
      <c r="DA18">
        <v>9998.945483870968</v>
      </c>
      <c r="DB18">
        <v>0</v>
      </c>
      <c r="DC18">
        <v>669.84367741935478</v>
      </c>
      <c r="DD18">
        <v>999.97825806451601</v>
      </c>
      <c r="DE18">
        <v>0.95999341935483895</v>
      </c>
      <c r="DF18">
        <v>4.0006629032258052E-2</v>
      </c>
      <c r="DG18">
        <v>0</v>
      </c>
      <c r="DH18">
        <v>753.96390322580658</v>
      </c>
      <c r="DI18">
        <v>5.0002200000000023</v>
      </c>
      <c r="DJ18">
        <v>8762.3100000000013</v>
      </c>
      <c r="DK18">
        <v>9346.0148387096779</v>
      </c>
      <c r="DL18">
        <v>34.965419354838708</v>
      </c>
      <c r="DM18">
        <v>38.933225806451603</v>
      </c>
      <c r="DN18">
        <v>36.328419354838701</v>
      </c>
      <c r="DO18">
        <v>37.632806451612893</v>
      </c>
      <c r="DP18">
        <v>36.904967741935472</v>
      </c>
      <c r="DQ18">
        <v>955.17258064516125</v>
      </c>
      <c r="DR18">
        <v>39.805806451612902</v>
      </c>
      <c r="DS18">
        <v>0</v>
      </c>
      <c r="DT18">
        <v>1692978685.5999999</v>
      </c>
      <c r="DU18">
        <v>0</v>
      </c>
      <c r="DV18">
        <v>753.76156000000003</v>
      </c>
      <c r="DW18">
        <v>-13.819000018567939</v>
      </c>
      <c r="DX18">
        <v>-104.8738463259882</v>
      </c>
      <c r="DY18">
        <v>8760.7492000000002</v>
      </c>
      <c r="DZ18">
        <v>15</v>
      </c>
      <c r="EA18">
        <v>1692978614.5</v>
      </c>
      <c r="EB18" t="s">
        <v>326</v>
      </c>
      <c r="EC18">
        <v>1692978614.5</v>
      </c>
      <c r="ED18">
        <v>1692978606</v>
      </c>
      <c r="EE18">
        <v>3</v>
      </c>
      <c r="EF18">
        <v>8.5000000000000006E-2</v>
      </c>
      <c r="EG18">
        <v>0</v>
      </c>
      <c r="EH18">
        <v>-0.59399999999999997</v>
      </c>
      <c r="EI18">
        <v>0.05</v>
      </c>
      <c r="EJ18">
        <v>422</v>
      </c>
      <c r="EK18">
        <v>15</v>
      </c>
      <c r="EL18">
        <v>0.28999999999999998</v>
      </c>
      <c r="EM18">
        <v>0.04</v>
      </c>
      <c r="EN18">
        <v>100</v>
      </c>
      <c r="EO18">
        <v>100</v>
      </c>
      <c r="EP18">
        <v>-0.61799999999999999</v>
      </c>
      <c r="EQ18">
        <v>9.0999999999999998E-2</v>
      </c>
      <c r="ER18">
        <v>-1.1091083814685141</v>
      </c>
      <c r="ES18">
        <v>4.3947813741094052E-4</v>
      </c>
      <c r="ET18">
        <v>1.9954388575737439E-6</v>
      </c>
      <c r="EU18">
        <v>-3.8034163071679039E-10</v>
      </c>
      <c r="EV18">
        <v>-7.1575729492637602E-2</v>
      </c>
      <c r="EW18">
        <v>-1.1920631203760169E-2</v>
      </c>
      <c r="EX18">
        <v>1.912794135708796E-3</v>
      </c>
      <c r="EY18">
        <v>-4.0206091563060771E-5</v>
      </c>
      <c r="EZ18">
        <v>23</v>
      </c>
      <c r="FA18">
        <v>2006</v>
      </c>
      <c r="FB18">
        <v>0</v>
      </c>
      <c r="FC18">
        <v>18</v>
      </c>
      <c r="FD18">
        <v>1.2</v>
      </c>
      <c r="FE18">
        <v>1.3</v>
      </c>
      <c r="FF18">
        <v>1.07178</v>
      </c>
      <c r="FG18">
        <v>2.5671400000000002</v>
      </c>
      <c r="FH18">
        <v>1.39771</v>
      </c>
      <c r="FI18">
        <v>2.2729499999999998</v>
      </c>
      <c r="FJ18">
        <v>1.3952599999999999</v>
      </c>
      <c r="FK18">
        <v>2.4902299999999999</v>
      </c>
      <c r="FL18">
        <v>34.898499999999999</v>
      </c>
      <c r="FM18">
        <v>15.769399999999999</v>
      </c>
      <c r="FN18">
        <v>18</v>
      </c>
      <c r="FO18">
        <v>584.98900000000003</v>
      </c>
      <c r="FP18">
        <v>375.15899999999999</v>
      </c>
      <c r="FQ18">
        <v>21.679600000000001</v>
      </c>
      <c r="FR18">
        <v>27.7334</v>
      </c>
      <c r="FS18">
        <v>30.0001</v>
      </c>
      <c r="FT18">
        <v>27.477</v>
      </c>
      <c r="FU18">
        <v>27.821300000000001</v>
      </c>
      <c r="FV18">
        <v>21.482199999999999</v>
      </c>
      <c r="FW18">
        <v>11.378500000000001</v>
      </c>
      <c r="FX18">
        <v>76.493499999999997</v>
      </c>
      <c r="FY18">
        <v>21.68</v>
      </c>
      <c r="FZ18">
        <v>425.07799999999997</v>
      </c>
      <c r="GA18">
        <v>15.428699999999999</v>
      </c>
      <c r="GB18">
        <v>98.633200000000002</v>
      </c>
      <c r="GC18">
        <v>93.287899999999993</v>
      </c>
    </row>
    <row r="19" spans="1:185" x14ac:dyDescent="0.2">
      <c r="A19">
        <v>3</v>
      </c>
      <c r="B19">
        <v>1692978848.5</v>
      </c>
      <c r="C19">
        <v>325</v>
      </c>
      <c r="D19" t="s">
        <v>327</v>
      </c>
      <c r="E19" t="s">
        <v>328</v>
      </c>
      <c r="F19">
        <v>5</v>
      </c>
      <c r="H19" t="s">
        <v>318</v>
      </c>
      <c r="I19" t="s">
        <v>319</v>
      </c>
      <c r="J19" t="s">
        <v>320</v>
      </c>
      <c r="K19" t="s">
        <v>658</v>
      </c>
      <c r="L19">
        <v>1692978840.75</v>
      </c>
      <c r="M19">
        <f t="shared" si="0"/>
        <v>2.0058055366741073E-3</v>
      </c>
      <c r="N19">
        <f t="shared" si="1"/>
        <v>2.0058055366741074</v>
      </c>
      <c r="O19">
        <f t="shared" si="2"/>
        <v>12.976606680461988</v>
      </c>
      <c r="P19">
        <f t="shared" si="3"/>
        <v>410.01113333333331</v>
      </c>
      <c r="Q19">
        <f t="shared" si="4"/>
        <v>267.23093423907051</v>
      </c>
      <c r="R19">
        <f t="shared" si="5"/>
        <v>26.96468063362563</v>
      </c>
      <c r="S19">
        <f t="shared" si="6"/>
        <v>41.371779423835179</v>
      </c>
      <c r="T19">
        <f t="shared" si="7"/>
        <v>0.15689974174118695</v>
      </c>
      <c r="U19">
        <f t="shared" si="8"/>
        <v>2.9437322396418844</v>
      </c>
      <c r="V19">
        <f t="shared" si="9"/>
        <v>0.15239755732936799</v>
      </c>
      <c r="W19">
        <f t="shared" si="10"/>
        <v>9.5642215877911496E-2</v>
      </c>
      <c r="X19">
        <f t="shared" si="11"/>
        <v>82.090710524095059</v>
      </c>
      <c r="Y19">
        <f t="shared" si="12"/>
        <v>24.245138934939092</v>
      </c>
      <c r="Z19">
        <f t="shared" si="13"/>
        <v>24.047683333333332</v>
      </c>
      <c r="AA19">
        <f t="shared" si="14"/>
        <v>3.003563840763543</v>
      </c>
      <c r="AB19">
        <f t="shared" si="15"/>
        <v>56.020609569558509</v>
      </c>
      <c r="AC19">
        <f t="shared" si="16"/>
        <v>1.7064948269292557</v>
      </c>
      <c r="AD19">
        <f t="shared" si="17"/>
        <v>3.0461911072395069</v>
      </c>
      <c r="AE19">
        <f t="shared" si="18"/>
        <v>1.2970690138342873</v>
      </c>
      <c r="AF19">
        <f t="shared" si="19"/>
        <v>-88.456024167328138</v>
      </c>
      <c r="AG19">
        <f t="shared" si="20"/>
        <v>37.278157472471911</v>
      </c>
      <c r="AH19">
        <f t="shared" si="21"/>
        <v>2.6562010927371369</v>
      </c>
      <c r="AI19">
        <f t="shared" si="22"/>
        <v>33.569044921975966</v>
      </c>
      <c r="AJ19">
        <f t="shared" si="23"/>
        <v>12.976606680461988</v>
      </c>
      <c r="AK19">
        <f t="shared" si="24"/>
        <v>2.0058055366741074</v>
      </c>
      <c r="AL19">
        <f t="shared" si="25"/>
        <v>12.727962923811894</v>
      </c>
      <c r="AM19">
        <v>430.24501760583041</v>
      </c>
      <c r="AN19">
        <v>417.16890909090898</v>
      </c>
      <c r="AO19">
        <v>3.400754603631799E-2</v>
      </c>
      <c r="AP19">
        <v>67.215898410228803</v>
      </c>
      <c r="AQ19">
        <f t="shared" si="26"/>
        <v>2.0023852922551688</v>
      </c>
      <c r="AR19">
        <v>14.93660231917749</v>
      </c>
      <c r="AS19">
        <v>16.905300606060599</v>
      </c>
      <c r="AT19">
        <v>-3.631041239463634E-5</v>
      </c>
      <c r="AU19">
        <v>78.55</v>
      </c>
      <c r="AV19">
        <v>20</v>
      </c>
      <c r="AW19">
        <v>3</v>
      </c>
      <c r="AX19">
        <f t="shared" si="27"/>
        <v>1</v>
      </c>
      <c r="AY19">
        <f t="shared" si="28"/>
        <v>0</v>
      </c>
      <c r="AZ19">
        <f t="shared" si="29"/>
        <v>53792.970754494971</v>
      </c>
      <c r="BA19" t="s">
        <v>321</v>
      </c>
      <c r="BB19" t="s">
        <v>321</v>
      </c>
      <c r="BC19">
        <v>0</v>
      </c>
      <c r="BD19">
        <v>0</v>
      </c>
      <c r="BE19" t="e">
        <f t="shared" si="30"/>
        <v>#DIV/0!</v>
      </c>
      <c r="BF19">
        <v>0</v>
      </c>
      <c r="BG19" t="s">
        <v>321</v>
      </c>
      <c r="BH19" t="s">
        <v>321</v>
      </c>
      <c r="BI19">
        <v>0</v>
      </c>
      <c r="BJ19">
        <v>0</v>
      </c>
      <c r="BK19" t="e">
        <f t="shared" si="31"/>
        <v>#DIV/0!</v>
      </c>
      <c r="BL19">
        <v>0.5</v>
      </c>
      <c r="BM19">
        <f t="shared" si="32"/>
        <v>421.17465353580047</v>
      </c>
      <c r="BN19">
        <f t="shared" si="33"/>
        <v>12.976606680461988</v>
      </c>
      <c r="BO19" t="e">
        <f t="shared" si="34"/>
        <v>#DIV/0!</v>
      </c>
      <c r="BP19">
        <f t="shared" si="35"/>
        <v>3.0810511913578285E-2</v>
      </c>
      <c r="BQ19" t="e">
        <f t="shared" si="36"/>
        <v>#DIV/0!</v>
      </c>
      <c r="BR19" t="e">
        <f t="shared" si="37"/>
        <v>#DIV/0!</v>
      </c>
      <c r="BS19" t="s">
        <v>321</v>
      </c>
      <c r="BT19">
        <v>0</v>
      </c>
      <c r="BU19" t="e">
        <f t="shared" si="38"/>
        <v>#DIV/0!</v>
      </c>
      <c r="BV19" t="e">
        <f t="shared" si="39"/>
        <v>#DIV/0!</v>
      </c>
      <c r="BW19" t="e">
        <f t="shared" si="40"/>
        <v>#DIV/0!</v>
      </c>
      <c r="BX19" t="e">
        <f t="shared" si="41"/>
        <v>#DIV/0!</v>
      </c>
      <c r="BY19" t="e">
        <f t="shared" si="42"/>
        <v>#DIV/0!</v>
      </c>
      <c r="BZ19" t="e">
        <f t="shared" si="43"/>
        <v>#DIV/0!</v>
      </c>
      <c r="CA19" t="e">
        <f t="shared" si="44"/>
        <v>#DIV/0!</v>
      </c>
      <c r="CB19" t="e">
        <f t="shared" si="45"/>
        <v>#DIV/0!</v>
      </c>
      <c r="CC19">
        <f t="shared" si="46"/>
        <v>499.98383333333328</v>
      </c>
      <c r="CD19">
        <f t="shared" si="47"/>
        <v>421.17465353580047</v>
      </c>
      <c r="CE19">
        <f t="shared" si="48"/>
        <v>0.84237654391318761</v>
      </c>
      <c r="CF19">
        <f t="shared" si="49"/>
        <v>0.16418672975245213</v>
      </c>
      <c r="CG19">
        <v>6</v>
      </c>
      <c r="CH19">
        <v>0.5</v>
      </c>
      <c r="CI19" t="s">
        <v>322</v>
      </c>
      <c r="CJ19">
        <v>2</v>
      </c>
      <c r="CK19" t="b">
        <v>0</v>
      </c>
      <c r="CL19">
        <v>1692978840.75</v>
      </c>
      <c r="CM19">
        <v>410.01113333333331</v>
      </c>
      <c r="CN19">
        <v>423.80993333333328</v>
      </c>
      <c r="CO19">
        <v>16.912056666666668</v>
      </c>
      <c r="CP19">
        <v>14.940203333333329</v>
      </c>
      <c r="CQ19">
        <v>410.59083333333331</v>
      </c>
      <c r="CR19">
        <v>16.83449666666667</v>
      </c>
      <c r="CS19">
        <v>600.00909999999988</v>
      </c>
      <c r="CT19">
        <v>100.8040666666667</v>
      </c>
      <c r="CU19">
        <v>9.997242000000002E-2</v>
      </c>
      <c r="CV19">
        <v>24.28257666666666</v>
      </c>
      <c r="CW19">
        <v>24.047683333333332</v>
      </c>
      <c r="CX19">
        <v>999.9000000000002</v>
      </c>
      <c r="CY19">
        <v>0</v>
      </c>
      <c r="CZ19">
        <v>0</v>
      </c>
      <c r="DA19">
        <v>10000.659333333329</v>
      </c>
      <c r="DB19">
        <v>0</v>
      </c>
      <c r="DC19">
        <v>695.32833333333326</v>
      </c>
      <c r="DD19">
        <v>499.98383333333328</v>
      </c>
      <c r="DE19">
        <v>0.91998673333333336</v>
      </c>
      <c r="DF19">
        <v>8.0013486666666675E-2</v>
      </c>
      <c r="DG19">
        <v>0</v>
      </c>
      <c r="DH19">
        <v>784.40023333333329</v>
      </c>
      <c r="DI19">
        <v>5.0002200000000014</v>
      </c>
      <c r="DJ19">
        <v>5031.1783333333324</v>
      </c>
      <c r="DK19">
        <v>4592.0353333333333</v>
      </c>
      <c r="DL19">
        <v>36.695633333333333</v>
      </c>
      <c r="DM19">
        <v>41.318566666666662</v>
      </c>
      <c r="DN19">
        <v>38.530999999999992</v>
      </c>
      <c r="DO19">
        <v>40.908099999999997</v>
      </c>
      <c r="DP19">
        <v>38.828899999999997</v>
      </c>
      <c r="DQ19">
        <v>455.37833333333339</v>
      </c>
      <c r="DR19">
        <v>39.607999999999983</v>
      </c>
      <c r="DS19">
        <v>0</v>
      </c>
      <c r="DT19">
        <v>1692978850</v>
      </c>
      <c r="DU19">
        <v>0</v>
      </c>
      <c r="DV19">
        <v>784.44383999999991</v>
      </c>
      <c r="DW19">
        <v>4.5159999877395034</v>
      </c>
      <c r="DX19">
        <v>33.901538490784759</v>
      </c>
      <c r="DY19">
        <v>5031.6327999999994</v>
      </c>
      <c r="DZ19">
        <v>15</v>
      </c>
      <c r="EA19">
        <v>1692978768.5</v>
      </c>
      <c r="EB19" t="s">
        <v>329</v>
      </c>
      <c r="EC19">
        <v>1692978768.5</v>
      </c>
      <c r="ED19">
        <v>1692978768.5</v>
      </c>
      <c r="EE19">
        <v>4</v>
      </c>
      <c r="EF19">
        <v>3.9E-2</v>
      </c>
      <c r="EG19">
        <v>0</v>
      </c>
      <c r="EH19">
        <v>-0.55600000000000005</v>
      </c>
      <c r="EI19">
        <v>3.9E-2</v>
      </c>
      <c r="EJ19">
        <v>422</v>
      </c>
      <c r="EK19">
        <v>15</v>
      </c>
      <c r="EL19">
        <v>0.34</v>
      </c>
      <c r="EM19">
        <v>0.11</v>
      </c>
      <c r="EN19">
        <v>100</v>
      </c>
      <c r="EO19">
        <v>100</v>
      </c>
      <c r="EP19">
        <v>-0.57899999999999996</v>
      </c>
      <c r="EQ19">
        <v>7.7399999999999997E-2</v>
      </c>
      <c r="ER19">
        <v>-1.0702539383338101</v>
      </c>
      <c r="ES19">
        <v>4.3947813741094052E-4</v>
      </c>
      <c r="ET19">
        <v>1.9954388575737439E-6</v>
      </c>
      <c r="EU19">
        <v>-3.8034163071679039E-10</v>
      </c>
      <c r="EV19">
        <v>-7.2027142447043474E-2</v>
      </c>
      <c r="EW19">
        <v>-1.1920631203760169E-2</v>
      </c>
      <c r="EX19">
        <v>1.912794135708796E-3</v>
      </c>
      <c r="EY19">
        <v>-4.0206091563060771E-5</v>
      </c>
      <c r="EZ19">
        <v>23</v>
      </c>
      <c r="FA19">
        <v>2006</v>
      </c>
      <c r="FB19">
        <v>0</v>
      </c>
      <c r="FC19">
        <v>18</v>
      </c>
      <c r="FD19">
        <v>1.3</v>
      </c>
      <c r="FE19">
        <v>1.3</v>
      </c>
      <c r="FF19">
        <v>1.0827599999999999</v>
      </c>
      <c r="FG19">
        <v>2.5878899999999998</v>
      </c>
      <c r="FH19">
        <v>1.39771</v>
      </c>
      <c r="FI19">
        <v>2.2729499999999998</v>
      </c>
      <c r="FJ19">
        <v>1.3952599999999999</v>
      </c>
      <c r="FK19">
        <v>2.36572</v>
      </c>
      <c r="FL19">
        <v>35.128599999999999</v>
      </c>
      <c r="FM19">
        <v>15.769399999999999</v>
      </c>
      <c r="FN19">
        <v>18</v>
      </c>
      <c r="FO19">
        <v>585.14800000000002</v>
      </c>
      <c r="FP19">
        <v>373.59199999999998</v>
      </c>
      <c r="FQ19">
        <v>21.6797</v>
      </c>
      <c r="FR19">
        <v>27.6479</v>
      </c>
      <c r="FS19">
        <v>29.9998</v>
      </c>
      <c r="FT19">
        <v>27.4209</v>
      </c>
      <c r="FU19">
        <v>27.766100000000002</v>
      </c>
      <c r="FV19">
        <v>21.7057</v>
      </c>
      <c r="FW19">
        <v>13.2082</v>
      </c>
      <c r="FX19">
        <v>70.029700000000005</v>
      </c>
      <c r="FY19">
        <v>21.68</v>
      </c>
      <c r="FZ19">
        <v>423.65600000000001</v>
      </c>
      <c r="GA19">
        <v>14.9633</v>
      </c>
      <c r="GB19">
        <v>98.66</v>
      </c>
      <c r="GC19">
        <v>93.316699999999997</v>
      </c>
    </row>
    <row r="20" spans="1:185" x14ac:dyDescent="0.2">
      <c r="A20">
        <v>4</v>
      </c>
      <c r="B20">
        <v>1692978961</v>
      </c>
      <c r="C20">
        <v>437.5</v>
      </c>
      <c r="D20" t="s">
        <v>338</v>
      </c>
      <c r="E20" t="s">
        <v>339</v>
      </c>
      <c r="F20">
        <v>5</v>
      </c>
      <c r="H20" t="s">
        <v>318</v>
      </c>
      <c r="I20" t="s">
        <v>319</v>
      </c>
      <c r="J20" t="s">
        <v>320</v>
      </c>
      <c r="K20" t="s">
        <v>658</v>
      </c>
      <c r="L20">
        <v>1692978953</v>
      </c>
      <c r="M20">
        <f t="shared" si="0"/>
        <v>1.9298386031912902E-3</v>
      </c>
      <c r="N20">
        <f t="shared" si="1"/>
        <v>1.9298386031912902</v>
      </c>
      <c r="O20">
        <f t="shared" si="2"/>
        <v>9.2923114156387925</v>
      </c>
      <c r="P20">
        <f t="shared" si="3"/>
        <v>410.00512903225803</v>
      </c>
      <c r="Q20">
        <f t="shared" si="4"/>
        <v>302.50029351258331</v>
      </c>
      <c r="R20">
        <f t="shared" si="5"/>
        <v>30.524633216025912</v>
      </c>
      <c r="S20">
        <f t="shared" si="6"/>
        <v>41.372707560293485</v>
      </c>
      <c r="T20">
        <f t="shared" si="7"/>
        <v>0.15217601951391327</v>
      </c>
      <c r="U20">
        <f t="shared" si="8"/>
        <v>2.9434388856000049</v>
      </c>
      <c r="V20">
        <f t="shared" si="9"/>
        <v>0.14793649243838658</v>
      </c>
      <c r="W20">
        <f t="shared" si="10"/>
        <v>9.2831374534008193E-2</v>
      </c>
      <c r="X20">
        <f t="shared" si="11"/>
        <v>41.319114923776851</v>
      </c>
      <c r="Y20">
        <f t="shared" si="12"/>
        <v>23.972427658113407</v>
      </c>
      <c r="Z20">
        <f t="shared" si="13"/>
        <v>23.84639032258065</v>
      </c>
      <c r="AA20">
        <f t="shared" si="14"/>
        <v>2.9674501036558349</v>
      </c>
      <c r="AB20">
        <f t="shared" si="15"/>
        <v>55.371931763491247</v>
      </c>
      <c r="AC20">
        <f t="shared" si="16"/>
        <v>1.681425695292307</v>
      </c>
      <c r="AD20">
        <f t="shared" si="17"/>
        <v>3.0366029172941604</v>
      </c>
      <c r="AE20">
        <f t="shared" si="18"/>
        <v>1.2860244083635279</v>
      </c>
      <c r="AF20">
        <f t="shared" si="19"/>
        <v>-85.105882400735894</v>
      </c>
      <c r="AG20">
        <f t="shared" si="20"/>
        <v>60.872721266606149</v>
      </c>
      <c r="AH20">
        <f t="shared" si="21"/>
        <v>4.3322744448276422</v>
      </c>
      <c r="AI20">
        <f t="shared" si="22"/>
        <v>21.418228234474746</v>
      </c>
      <c r="AJ20">
        <f t="shared" si="23"/>
        <v>9.2923114156387925</v>
      </c>
      <c r="AK20">
        <f t="shared" si="24"/>
        <v>1.9298386031912902</v>
      </c>
      <c r="AL20">
        <f t="shared" si="25"/>
        <v>9.2490155637711382</v>
      </c>
      <c r="AM20">
        <v>426.62119025824018</v>
      </c>
      <c r="AN20">
        <v>416.92372727272709</v>
      </c>
      <c r="AO20">
        <v>6.7897252338432676E-2</v>
      </c>
      <c r="AP20">
        <v>67.213804075405434</v>
      </c>
      <c r="AQ20">
        <f t="shared" si="26"/>
        <v>1.8893484760854924</v>
      </c>
      <c r="AR20">
        <v>14.755975096190481</v>
      </c>
      <c r="AS20">
        <v>16.621192727272721</v>
      </c>
      <c r="AT20">
        <v>-1.372709956710471E-3</v>
      </c>
      <c r="AU20">
        <v>78.55</v>
      </c>
      <c r="AV20">
        <v>20</v>
      </c>
      <c r="AW20">
        <v>3</v>
      </c>
      <c r="AX20">
        <f t="shared" si="27"/>
        <v>1</v>
      </c>
      <c r="AY20">
        <f t="shared" si="28"/>
        <v>0</v>
      </c>
      <c r="AZ20">
        <f t="shared" si="29"/>
        <v>53793.960947187421</v>
      </c>
      <c r="BA20" t="s">
        <v>321</v>
      </c>
      <c r="BB20" t="s">
        <v>321</v>
      </c>
      <c r="BC20">
        <v>0</v>
      </c>
      <c r="BD20">
        <v>0</v>
      </c>
      <c r="BE20" t="e">
        <f t="shared" si="30"/>
        <v>#DIV/0!</v>
      </c>
      <c r="BF20">
        <v>0</v>
      </c>
      <c r="BG20" t="s">
        <v>321</v>
      </c>
      <c r="BH20" t="s">
        <v>321</v>
      </c>
      <c r="BI20">
        <v>0</v>
      </c>
      <c r="BJ20">
        <v>0</v>
      </c>
      <c r="BK20" t="e">
        <f t="shared" si="31"/>
        <v>#DIV/0!</v>
      </c>
      <c r="BL20">
        <v>0.5</v>
      </c>
      <c r="BM20">
        <f t="shared" si="32"/>
        <v>210.73612329996794</v>
      </c>
      <c r="BN20">
        <f t="shared" si="33"/>
        <v>9.2923114156387925</v>
      </c>
      <c r="BO20" t="e">
        <f t="shared" si="34"/>
        <v>#DIV/0!</v>
      </c>
      <c r="BP20">
        <f t="shared" si="35"/>
        <v>4.4094535242122895E-2</v>
      </c>
      <c r="BQ20" t="e">
        <f t="shared" si="36"/>
        <v>#DIV/0!</v>
      </c>
      <c r="BR20" t="e">
        <f t="shared" si="37"/>
        <v>#DIV/0!</v>
      </c>
      <c r="BS20" t="s">
        <v>321</v>
      </c>
      <c r="BT20">
        <v>0</v>
      </c>
      <c r="BU20" t="e">
        <f t="shared" si="38"/>
        <v>#DIV/0!</v>
      </c>
      <c r="BV20" t="e">
        <f t="shared" si="39"/>
        <v>#DIV/0!</v>
      </c>
      <c r="BW20" t="e">
        <f t="shared" si="40"/>
        <v>#DIV/0!</v>
      </c>
      <c r="BX20" t="e">
        <f t="shared" si="41"/>
        <v>#DIV/0!</v>
      </c>
      <c r="BY20" t="e">
        <f t="shared" si="42"/>
        <v>#DIV/0!</v>
      </c>
      <c r="BZ20" t="e">
        <f t="shared" si="43"/>
        <v>#DIV/0!</v>
      </c>
      <c r="CA20" t="e">
        <f t="shared" si="44"/>
        <v>#DIV/0!</v>
      </c>
      <c r="CB20" t="e">
        <f t="shared" si="45"/>
        <v>#DIV/0!</v>
      </c>
      <c r="CC20">
        <f t="shared" si="46"/>
        <v>250.0010967741936</v>
      </c>
      <c r="CD20">
        <f t="shared" si="47"/>
        <v>210.73612329996794</v>
      </c>
      <c r="CE20">
        <f t="shared" si="48"/>
        <v>0.84294079513702846</v>
      </c>
      <c r="CF20">
        <f t="shared" si="49"/>
        <v>0.16527573461446518</v>
      </c>
      <c r="CG20">
        <v>6</v>
      </c>
      <c r="CH20">
        <v>0.5</v>
      </c>
      <c r="CI20" t="s">
        <v>322</v>
      </c>
      <c r="CJ20">
        <v>2</v>
      </c>
      <c r="CK20" t="b">
        <v>0</v>
      </c>
      <c r="CL20">
        <v>1692978953</v>
      </c>
      <c r="CM20">
        <v>410.00512903225803</v>
      </c>
      <c r="CN20">
        <v>420.08838709677423</v>
      </c>
      <c r="CO20">
        <v>16.662993548387099</v>
      </c>
      <c r="CP20">
        <v>14.76536774193548</v>
      </c>
      <c r="CQ20">
        <v>410.57754838709673</v>
      </c>
      <c r="CR20">
        <v>16.59003548387097</v>
      </c>
      <c r="CS20">
        <v>600.01767741935487</v>
      </c>
      <c r="CT20">
        <v>100.8077741935484</v>
      </c>
      <c r="CU20">
        <v>0.10000629677419361</v>
      </c>
      <c r="CV20">
        <v>24.2299935483871</v>
      </c>
      <c r="CW20">
        <v>23.84639032258065</v>
      </c>
      <c r="CX20">
        <v>999.90000000000032</v>
      </c>
      <c r="CY20">
        <v>0</v>
      </c>
      <c r="CZ20">
        <v>0</v>
      </c>
      <c r="DA20">
        <v>9998.6235483870969</v>
      </c>
      <c r="DB20">
        <v>0</v>
      </c>
      <c r="DC20">
        <v>708.61883870967745</v>
      </c>
      <c r="DD20">
        <v>250.0010967741936</v>
      </c>
      <c r="DE20">
        <v>0.89997541935483849</v>
      </c>
      <c r="DF20">
        <v>0.1000246322580645</v>
      </c>
      <c r="DG20">
        <v>0</v>
      </c>
      <c r="DH20">
        <v>840.14</v>
      </c>
      <c r="DI20">
        <v>5.0002200000000023</v>
      </c>
      <c r="DJ20">
        <v>3154.5593548387101</v>
      </c>
      <c r="DK20">
        <v>2258.69</v>
      </c>
      <c r="DL20">
        <v>35.786064516129031</v>
      </c>
      <c r="DM20">
        <v>41.011870967741928</v>
      </c>
      <c r="DN20">
        <v>37.753741935483859</v>
      </c>
      <c r="DO20">
        <v>39.22558064516128</v>
      </c>
      <c r="DP20">
        <v>38.235580645161278</v>
      </c>
      <c r="DQ20">
        <v>220.49451612903221</v>
      </c>
      <c r="DR20">
        <v>24.506774193548381</v>
      </c>
      <c r="DS20">
        <v>0</v>
      </c>
      <c r="DT20">
        <v>1692978962.2</v>
      </c>
      <c r="DU20">
        <v>0</v>
      </c>
      <c r="DV20">
        <v>840.13346153846157</v>
      </c>
      <c r="DW20">
        <v>5.682188048414015</v>
      </c>
      <c r="DX20">
        <v>-5.3753846738429569</v>
      </c>
      <c r="DY20">
        <v>3154.6342307692298</v>
      </c>
      <c r="DZ20">
        <v>15</v>
      </c>
      <c r="EA20">
        <v>1692978922.5</v>
      </c>
      <c r="EB20" t="s">
        <v>340</v>
      </c>
      <c r="EC20">
        <v>1692978922.5</v>
      </c>
      <c r="ED20">
        <v>1692978916</v>
      </c>
      <c r="EE20">
        <v>5</v>
      </c>
      <c r="EF20">
        <v>8.0000000000000002E-3</v>
      </c>
      <c r="EG20">
        <v>0</v>
      </c>
      <c r="EH20">
        <v>-0.55400000000000005</v>
      </c>
      <c r="EI20">
        <v>3.9E-2</v>
      </c>
      <c r="EJ20">
        <v>420</v>
      </c>
      <c r="EK20">
        <v>15</v>
      </c>
      <c r="EL20">
        <v>0.36</v>
      </c>
      <c r="EM20">
        <v>7.0000000000000007E-2</v>
      </c>
      <c r="EN20">
        <v>100</v>
      </c>
      <c r="EO20">
        <v>100</v>
      </c>
      <c r="EP20">
        <v>-0.57199999999999995</v>
      </c>
      <c r="EQ20">
        <v>7.22E-2</v>
      </c>
      <c r="ER20">
        <v>-1.0629242437363251</v>
      </c>
      <c r="ES20">
        <v>4.3947813741094052E-4</v>
      </c>
      <c r="ET20">
        <v>1.9954388575737439E-6</v>
      </c>
      <c r="EU20">
        <v>-3.8034163071679039E-10</v>
      </c>
      <c r="EV20">
        <v>-7.2146650930435763E-2</v>
      </c>
      <c r="EW20">
        <v>-1.1920631203760169E-2</v>
      </c>
      <c r="EX20">
        <v>1.912794135708796E-3</v>
      </c>
      <c r="EY20">
        <v>-4.0206091563060771E-5</v>
      </c>
      <c r="EZ20">
        <v>23</v>
      </c>
      <c r="FA20">
        <v>2006</v>
      </c>
      <c r="FB20">
        <v>0</v>
      </c>
      <c r="FC20">
        <v>18</v>
      </c>
      <c r="FD20">
        <v>0.6</v>
      </c>
      <c r="FE20">
        <v>0.8</v>
      </c>
      <c r="FF20">
        <v>1.0803199999999999</v>
      </c>
      <c r="FG20">
        <v>2.5854499999999998</v>
      </c>
      <c r="FH20">
        <v>1.39771</v>
      </c>
      <c r="FI20">
        <v>2.2729499999999998</v>
      </c>
      <c r="FJ20">
        <v>1.3952599999999999</v>
      </c>
      <c r="FK20">
        <v>2.3840300000000001</v>
      </c>
      <c r="FL20">
        <v>35.174700000000001</v>
      </c>
      <c r="FM20">
        <v>15.7606</v>
      </c>
      <c r="FN20">
        <v>18</v>
      </c>
      <c r="FO20">
        <v>585.25199999999995</v>
      </c>
      <c r="FP20">
        <v>372.24900000000002</v>
      </c>
      <c r="FQ20">
        <v>21.6798</v>
      </c>
      <c r="FR20">
        <v>27.597100000000001</v>
      </c>
      <c r="FS20">
        <v>30.0002</v>
      </c>
      <c r="FT20">
        <v>27.384</v>
      </c>
      <c r="FU20">
        <v>27.730899999999998</v>
      </c>
      <c r="FV20">
        <v>21.660900000000002</v>
      </c>
      <c r="FW20">
        <v>14.0801</v>
      </c>
      <c r="FX20">
        <v>65.771199999999993</v>
      </c>
      <c r="FY20">
        <v>21.68</v>
      </c>
      <c r="FZ20">
        <v>420.10700000000003</v>
      </c>
      <c r="GA20">
        <v>14.760999999999999</v>
      </c>
      <c r="GB20">
        <v>98.667900000000003</v>
      </c>
      <c r="GC20">
        <v>93.324799999999996</v>
      </c>
    </row>
    <row r="21" spans="1:185" x14ac:dyDescent="0.2">
      <c r="A21">
        <v>5</v>
      </c>
      <c r="B21">
        <v>1692979021.5</v>
      </c>
      <c r="C21">
        <v>498</v>
      </c>
      <c r="D21" t="s">
        <v>341</v>
      </c>
      <c r="E21" t="s">
        <v>342</v>
      </c>
      <c r="F21">
        <v>5</v>
      </c>
      <c r="H21" t="s">
        <v>318</v>
      </c>
      <c r="I21" t="s">
        <v>319</v>
      </c>
      <c r="J21" t="s">
        <v>320</v>
      </c>
      <c r="K21" t="s">
        <v>658</v>
      </c>
      <c r="L21">
        <v>1692979013.75</v>
      </c>
      <c r="M21">
        <f t="shared" si="0"/>
        <v>1.8564834311994782E-3</v>
      </c>
      <c r="N21">
        <f t="shared" si="1"/>
        <v>1.8564834311994782</v>
      </c>
      <c r="O21">
        <f t="shared" si="2"/>
        <v>3.8051615826966469</v>
      </c>
      <c r="P21">
        <f t="shared" si="3"/>
        <v>410.4982333333333</v>
      </c>
      <c r="Q21">
        <f t="shared" si="4"/>
        <v>359.70812341845277</v>
      </c>
      <c r="R21">
        <f t="shared" si="5"/>
        <v>36.296361163414893</v>
      </c>
      <c r="S21">
        <f t="shared" si="6"/>
        <v>41.421339035697983</v>
      </c>
      <c r="T21">
        <f t="shared" si="7"/>
        <v>0.14574042402259968</v>
      </c>
      <c r="U21">
        <f t="shared" si="8"/>
        <v>2.9436702558038093</v>
      </c>
      <c r="V21">
        <f t="shared" si="9"/>
        <v>0.14184725524617819</v>
      </c>
      <c r="W21">
        <f t="shared" si="10"/>
        <v>8.8995658017456875E-2</v>
      </c>
      <c r="X21">
        <f t="shared" si="11"/>
        <v>16.509541732415144</v>
      </c>
      <c r="Y21">
        <f t="shared" si="12"/>
        <v>23.687553712201883</v>
      </c>
      <c r="Z21">
        <f t="shared" si="13"/>
        <v>23.62396</v>
      </c>
      <c r="AA21">
        <f t="shared" si="14"/>
        <v>2.9279862642746601</v>
      </c>
      <c r="AB21">
        <f t="shared" si="15"/>
        <v>54.429761878491732</v>
      </c>
      <c r="AC21">
        <f t="shared" si="16"/>
        <v>1.6372252447340809</v>
      </c>
      <c r="AD21">
        <f t="shared" si="17"/>
        <v>3.0079595945854041</v>
      </c>
      <c r="AE21">
        <f t="shared" si="18"/>
        <v>1.2907610195405792</v>
      </c>
      <c r="AF21">
        <f t="shared" si="19"/>
        <v>-81.870919315896984</v>
      </c>
      <c r="AG21">
        <f t="shared" si="20"/>
        <v>71.109915504307565</v>
      </c>
      <c r="AH21">
        <f t="shared" si="21"/>
        <v>5.0507379911381447</v>
      </c>
      <c r="AI21">
        <f t="shared" si="22"/>
        <v>10.799275911963875</v>
      </c>
      <c r="AJ21">
        <f t="shared" si="23"/>
        <v>3.8051615826966469</v>
      </c>
      <c r="AK21">
        <f t="shared" si="24"/>
        <v>1.8564834311994782</v>
      </c>
      <c r="AL21">
        <f t="shared" si="25"/>
        <v>4.4767222104970292</v>
      </c>
      <c r="AM21">
        <v>421.04113081528868</v>
      </c>
      <c r="AN21">
        <v>416.94877575757562</v>
      </c>
      <c r="AO21">
        <v>-9.8419578243941319E-2</v>
      </c>
      <c r="AP21">
        <v>67.213804075405434</v>
      </c>
      <c r="AQ21">
        <f t="shared" si="26"/>
        <v>1.8604562662398045</v>
      </c>
      <c r="AR21">
        <v>14.39100721805195</v>
      </c>
      <c r="AS21">
        <v>16.22872606060605</v>
      </c>
      <c r="AT21">
        <v>-1.3968600288596E-3</v>
      </c>
      <c r="AU21">
        <v>78.55</v>
      </c>
      <c r="AV21">
        <v>20</v>
      </c>
      <c r="AW21">
        <v>3</v>
      </c>
      <c r="AX21">
        <f t="shared" si="27"/>
        <v>1</v>
      </c>
      <c r="AY21">
        <f t="shared" si="28"/>
        <v>0</v>
      </c>
      <c r="AZ21">
        <f t="shared" si="29"/>
        <v>53829.296319443478</v>
      </c>
      <c r="BA21" t="s">
        <v>321</v>
      </c>
      <c r="BB21" t="s">
        <v>321</v>
      </c>
      <c r="BC21">
        <v>0</v>
      </c>
      <c r="BD21">
        <v>0</v>
      </c>
      <c r="BE21" t="e">
        <f t="shared" si="30"/>
        <v>#DIV/0!</v>
      </c>
      <c r="BF21">
        <v>0</v>
      </c>
      <c r="BG21" t="s">
        <v>321</v>
      </c>
      <c r="BH21" t="s">
        <v>321</v>
      </c>
      <c r="BI21">
        <v>0</v>
      </c>
      <c r="BJ21">
        <v>0</v>
      </c>
      <c r="BK21" t="e">
        <f t="shared" si="31"/>
        <v>#DIV/0!</v>
      </c>
      <c r="BL21">
        <v>0.5</v>
      </c>
      <c r="BM21">
        <f t="shared" si="32"/>
        <v>84.282267832339443</v>
      </c>
      <c r="BN21">
        <f t="shared" si="33"/>
        <v>3.8051615826966469</v>
      </c>
      <c r="BO21" t="e">
        <f t="shared" si="34"/>
        <v>#DIV/0!</v>
      </c>
      <c r="BP21">
        <f t="shared" si="35"/>
        <v>4.5147830979894339E-2</v>
      </c>
      <c r="BQ21" t="e">
        <f t="shared" si="36"/>
        <v>#DIV/0!</v>
      </c>
      <c r="BR21" t="e">
        <f t="shared" si="37"/>
        <v>#DIV/0!</v>
      </c>
      <c r="BS21" t="s">
        <v>321</v>
      </c>
      <c r="BT21">
        <v>0</v>
      </c>
      <c r="BU21" t="e">
        <f t="shared" si="38"/>
        <v>#DIV/0!</v>
      </c>
      <c r="BV21" t="e">
        <f t="shared" si="39"/>
        <v>#DIV/0!</v>
      </c>
      <c r="BW21" t="e">
        <f t="shared" si="40"/>
        <v>#DIV/0!</v>
      </c>
      <c r="BX21" t="e">
        <f t="shared" si="41"/>
        <v>#DIV/0!</v>
      </c>
      <c r="BY21" t="e">
        <f t="shared" si="42"/>
        <v>#DIV/0!</v>
      </c>
      <c r="BZ21" t="e">
        <f t="shared" si="43"/>
        <v>#DIV/0!</v>
      </c>
      <c r="CA21" t="e">
        <f t="shared" si="44"/>
        <v>#DIV/0!</v>
      </c>
      <c r="CB21" t="e">
        <f t="shared" si="45"/>
        <v>#DIV/0!</v>
      </c>
      <c r="CC21">
        <f t="shared" si="46"/>
        <v>99.996739999999988</v>
      </c>
      <c r="CD21">
        <f t="shared" si="47"/>
        <v>84.282267832339443</v>
      </c>
      <c r="CE21">
        <f t="shared" si="48"/>
        <v>0.8428501552384553</v>
      </c>
      <c r="CF21">
        <f t="shared" si="49"/>
        <v>0.16510079961021876</v>
      </c>
      <c r="CG21">
        <v>6</v>
      </c>
      <c r="CH21">
        <v>0.5</v>
      </c>
      <c r="CI21" t="s">
        <v>322</v>
      </c>
      <c r="CJ21">
        <v>2</v>
      </c>
      <c r="CK21" t="b">
        <v>0</v>
      </c>
      <c r="CL21">
        <v>1692979013.75</v>
      </c>
      <c r="CM21">
        <v>410.4982333333333</v>
      </c>
      <c r="CN21">
        <v>415.06546666666662</v>
      </c>
      <c r="CO21">
        <v>16.225406666666672</v>
      </c>
      <c r="CP21">
        <v>14.399050000000001</v>
      </c>
      <c r="CQ21">
        <v>411.00123333333329</v>
      </c>
      <c r="CR21">
        <v>16.193406666666672</v>
      </c>
      <c r="CS21">
        <v>600.00150000000008</v>
      </c>
      <c r="CT21">
        <v>100.8050666666667</v>
      </c>
      <c r="CU21">
        <v>9.9969390000000019E-2</v>
      </c>
      <c r="CV21">
        <v>24.072040000000001</v>
      </c>
      <c r="CW21">
        <v>23.62396</v>
      </c>
      <c r="CX21">
        <v>999.9000000000002</v>
      </c>
      <c r="CY21">
        <v>0</v>
      </c>
      <c r="CZ21">
        <v>0</v>
      </c>
      <c r="DA21">
        <v>10000.207666666671</v>
      </c>
      <c r="DB21">
        <v>0</v>
      </c>
      <c r="DC21">
        <v>710.83359999999982</v>
      </c>
      <c r="DD21">
        <v>99.996739999999988</v>
      </c>
      <c r="DE21">
        <v>0.89996783333333352</v>
      </c>
      <c r="DF21">
        <v>0.10003220333333331</v>
      </c>
      <c r="DG21">
        <v>0</v>
      </c>
      <c r="DH21">
        <v>793.31370000000004</v>
      </c>
      <c r="DI21">
        <v>5.0002200000000014</v>
      </c>
      <c r="DJ21">
        <v>1810.2803333333329</v>
      </c>
      <c r="DK21">
        <v>875.78110000000004</v>
      </c>
      <c r="DL21">
        <v>34.012233333333327</v>
      </c>
      <c r="DM21">
        <v>39.545566666666659</v>
      </c>
      <c r="DN21">
        <v>36.210166666666659</v>
      </c>
      <c r="DO21">
        <v>37.187166666666663</v>
      </c>
      <c r="DP21">
        <v>36.583033333333333</v>
      </c>
      <c r="DQ21">
        <v>85.494333333333344</v>
      </c>
      <c r="DR21">
        <v>9.5</v>
      </c>
      <c r="DS21">
        <v>0</v>
      </c>
      <c r="DT21">
        <v>1692979022.8</v>
      </c>
      <c r="DU21">
        <v>0</v>
      </c>
      <c r="DV21">
        <v>793.25524000000007</v>
      </c>
      <c r="DW21">
        <v>-11.377153862563929</v>
      </c>
      <c r="DX21">
        <v>-33.187692425333303</v>
      </c>
      <c r="DY21">
        <v>1810.1156000000001</v>
      </c>
      <c r="DZ21">
        <v>15</v>
      </c>
      <c r="EA21">
        <v>1692979048.5</v>
      </c>
      <c r="EB21" t="s">
        <v>343</v>
      </c>
      <c r="EC21">
        <v>1692979048.5</v>
      </c>
      <c r="ED21">
        <v>1692979046</v>
      </c>
      <c r="EE21">
        <v>6</v>
      </c>
      <c r="EF21">
        <v>0.06</v>
      </c>
      <c r="EG21">
        <v>-1E-3</v>
      </c>
      <c r="EH21">
        <v>-0.503</v>
      </c>
      <c r="EI21">
        <v>3.2000000000000001E-2</v>
      </c>
      <c r="EJ21">
        <v>415</v>
      </c>
      <c r="EK21">
        <v>14</v>
      </c>
      <c r="EL21">
        <v>0.79</v>
      </c>
      <c r="EM21">
        <v>0.1</v>
      </c>
      <c r="EN21">
        <v>100</v>
      </c>
      <c r="EO21">
        <v>100</v>
      </c>
      <c r="EP21">
        <v>-0.503</v>
      </c>
      <c r="EQ21">
        <v>3.2000000000000001E-2</v>
      </c>
      <c r="ER21">
        <v>-1.0629242437363251</v>
      </c>
      <c r="ES21">
        <v>4.3947813741094052E-4</v>
      </c>
      <c r="ET21">
        <v>1.9954388575737439E-6</v>
      </c>
      <c r="EU21">
        <v>-3.8034163071679039E-10</v>
      </c>
      <c r="EV21">
        <v>-7.2146650930435763E-2</v>
      </c>
      <c r="EW21">
        <v>-1.1920631203760169E-2</v>
      </c>
      <c r="EX21">
        <v>1.912794135708796E-3</v>
      </c>
      <c r="EY21">
        <v>-4.0206091563060771E-5</v>
      </c>
      <c r="EZ21">
        <v>23</v>
      </c>
      <c r="FA21">
        <v>2006</v>
      </c>
      <c r="FB21">
        <v>0</v>
      </c>
      <c r="FC21">
        <v>18</v>
      </c>
      <c r="FD21">
        <v>1.6</v>
      </c>
      <c r="FE21">
        <v>1.8</v>
      </c>
      <c r="FF21">
        <v>1.07178</v>
      </c>
      <c r="FG21">
        <v>2.5781200000000002</v>
      </c>
      <c r="FH21">
        <v>1.39771</v>
      </c>
      <c r="FI21">
        <v>2.2741699999999998</v>
      </c>
      <c r="FJ21">
        <v>1.3952599999999999</v>
      </c>
      <c r="FK21">
        <v>2.63062</v>
      </c>
      <c r="FL21">
        <v>35.2209</v>
      </c>
      <c r="FM21">
        <v>15.769399999999999</v>
      </c>
      <c r="FN21">
        <v>18</v>
      </c>
      <c r="FO21">
        <v>585.11</v>
      </c>
      <c r="FP21">
        <v>371.81099999999998</v>
      </c>
      <c r="FQ21">
        <v>21.679600000000001</v>
      </c>
      <c r="FR21">
        <v>27.592400000000001</v>
      </c>
      <c r="FS21">
        <v>30.0001</v>
      </c>
      <c r="FT21">
        <v>27.3751</v>
      </c>
      <c r="FU21">
        <v>27.724</v>
      </c>
      <c r="FV21">
        <v>21.4801</v>
      </c>
      <c r="FW21">
        <v>15.883599999999999</v>
      </c>
      <c r="FX21">
        <v>62.669600000000003</v>
      </c>
      <c r="FY21">
        <v>21.68</v>
      </c>
      <c r="FZ21">
        <v>415.12700000000001</v>
      </c>
      <c r="GA21">
        <v>14.365600000000001</v>
      </c>
      <c r="GB21">
        <v>98.662999999999997</v>
      </c>
      <c r="GC21">
        <v>93.328599999999994</v>
      </c>
    </row>
    <row r="22" spans="1:185" x14ac:dyDescent="0.2">
      <c r="A22">
        <v>6</v>
      </c>
      <c r="B22">
        <v>1692979169.5</v>
      </c>
      <c r="C22">
        <v>646</v>
      </c>
      <c r="D22" t="s">
        <v>344</v>
      </c>
      <c r="E22" t="s">
        <v>345</v>
      </c>
      <c r="F22">
        <v>5</v>
      </c>
      <c r="H22" t="s">
        <v>318</v>
      </c>
      <c r="I22" t="s">
        <v>319</v>
      </c>
      <c r="J22" t="s">
        <v>320</v>
      </c>
      <c r="K22" t="s">
        <v>658</v>
      </c>
      <c r="L22">
        <v>1692979161.5</v>
      </c>
      <c r="M22">
        <f t="shared" si="0"/>
        <v>1.8468678092531598E-3</v>
      </c>
      <c r="N22">
        <f t="shared" si="1"/>
        <v>1.8468678092531599</v>
      </c>
      <c r="O22">
        <f t="shared" si="2"/>
        <v>1.6122090721542079</v>
      </c>
      <c r="P22">
        <f t="shared" si="3"/>
        <v>410.05403225806452</v>
      </c>
      <c r="Q22">
        <f t="shared" si="4"/>
        <v>383.58802749135265</v>
      </c>
      <c r="R22">
        <f t="shared" si="5"/>
        <v>38.707156006339552</v>
      </c>
      <c r="S22">
        <f t="shared" si="6"/>
        <v>41.377791432761299</v>
      </c>
      <c r="T22">
        <f t="shared" si="7"/>
        <v>0.14508993644606433</v>
      </c>
      <c r="U22">
        <f t="shared" si="8"/>
        <v>2.9435782291326098</v>
      </c>
      <c r="V22">
        <f t="shared" si="9"/>
        <v>0.14123083041582457</v>
      </c>
      <c r="W22">
        <f t="shared" si="10"/>
        <v>8.8607444868825561E-2</v>
      </c>
      <c r="X22">
        <f t="shared" si="11"/>
        <v>8.239820894842202</v>
      </c>
      <c r="Y22">
        <f t="shared" si="12"/>
        <v>23.424596293651355</v>
      </c>
      <c r="Z22">
        <f t="shared" si="13"/>
        <v>23.49016774193548</v>
      </c>
      <c r="AA22">
        <f t="shared" si="14"/>
        <v>2.9044704176774774</v>
      </c>
      <c r="AB22">
        <f t="shared" si="15"/>
        <v>54.376019198108295</v>
      </c>
      <c r="AC22">
        <f t="shared" si="16"/>
        <v>1.6144469772228229</v>
      </c>
      <c r="AD22">
        <f t="shared" si="17"/>
        <v>2.9690422377940249</v>
      </c>
      <c r="AE22">
        <f t="shared" si="18"/>
        <v>1.2900234404546544</v>
      </c>
      <c r="AF22">
        <f t="shared" si="19"/>
        <v>-81.44687038806434</v>
      </c>
      <c r="AG22">
        <f t="shared" si="20"/>
        <v>57.94590350005808</v>
      </c>
      <c r="AH22">
        <f t="shared" si="21"/>
        <v>4.1085771952548278</v>
      </c>
      <c r="AI22">
        <f t="shared" si="22"/>
        <v>-11.152568797909225</v>
      </c>
      <c r="AJ22">
        <f t="shared" si="23"/>
        <v>1.6122090721542079</v>
      </c>
      <c r="AK22">
        <f t="shared" si="24"/>
        <v>1.8468678092531599</v>
      </c>
      <c r="AL22">
        <f t="shared" si="25"/>
        <v>1.729092188743828</v>
      </c>
      <c r="AM22">
        <v>418.37051777779749</v>
      </c>
      <c r="AN22">
        <v>416.6192242424242</v>
      </c>
      <c r="AO22">
        <v>-5.8339026389520694E-4</v>
      </c>
      <c r="AP22">
        <v>67.18470423388672</v>
      </c>
      <c r="AQ22">
        <f t="shared" si="26"/>
        <v>1.7593999491105572</v>
      </c>
      <c r="AR22">
        <v>14.156710732813851</v>
      </c>
      <c r="AS22">
        <v>15.93148787878788</v>
      </c>
      <c r="AT22">
        <v>-8.1228398268389373E-3</v>
      </c>
      <c r="AU22">
        <v>78.55</v>
      </c>
      <c r="AV22">
        <v>21</v>
      </c>
      <c r="AW22">
        <v>3</v>
      </c>
      <c r="AX22">
        <f t="shared" si="27"/>
        <v>1</v>
      </c>
      <c r="AY22">
        <f t="shared" si="28"/>
        <v>0</v>
      </c>
      <c r="AZ22">
        <f t="shared" si="29"/>
        <v>53865.960429726409</v>
      </c>
      <c r="BA22" t="s">
        <v>321</v>
      </c>
      <c r="BB22" t="s">
        <v>321</v>
      </c>
      <c r="BC22">
        <v>0</v>
      </c>
      <c r="BD22">
        <v>0</v>
      </c>
      <c r="BE22" t="e">
        <f t="shared" si="30"/>
        <v>#DIV/0!</v>
      </c>
      <c r="BF22">
        <v>0</v>
      </c>
      <c r="BG22" t="s">
        <v>321</v>
      </c>
      <c r="BH22" t="s">
        <v>321</v>
      </c>
      <c r="BI22">
        <v>0</v>
      </c>
      <c r="BJ22">
        <v>0</v>
      </c>
      <c r="BK22" t="e">
        <f t="shared" si="31"/>
        <v>#DIV/0!</v>
      </c>
      <c r="BL22">
        <v>0.5</v>
      </c>
      <c r="BM22">
        <f t="shared" si="32"/>
        <v>42.128485606219435</v>
      </c>
      <c r="BN22">
        <f t="shared" si="33"/>
        <v>1.6122090721542079</v>
      </c>
      <c r="BO22" t="e">
        <f t="shared" si="34"/>
        <v>#DIV/0!</v>
      </c>
      <c r="BP22">
        <f t="shared" si="35"/>
        <v>3.8268858919443267E-2</v>
      </c>
      <c r="BQ22" t="e">
        <f t="shared" si="36"/>
        <v>#DIV/0!</v>
      </c>
      <c r="BR22" t="e">
        <f t="shared" si="37"/>
        <v>#DIV/0!</v>
      </c>
      <c r="BS22" t="s">
        <v>321</v>
      </c>
      <c r="BT22">
        <v>0</v>
      </c>
      <c r="BU22" t="e">
        <f t="shared" si="38"/>
        <v>#DIV/0!</v>
      </c>
      <c r="BV22" t="e">
        <f t="shared" si="39"/>
        <v>#DIV/0!</v>
      </c>
      <c r="BW22" t="e">
        <f t="shared" si="40"/>
        <v>#DIV/0!</v>
      </c>
      <c r="BX22" t="e">
        <f t="shared" si="41"/>
        <v>#DIV/0!</v>
      </c>
      <c r="BY22" t="e">
        <f t="shared" si="42"/>
        <v>#DIV/0!</v>
      </c>
      <c r="BZ22" t="e">
        <f t="shared" si="43"/>
        <v>#DIV/0!</v>
      </c>
      <c r="CA22" t="e">
        <f t="shared" si="44"/>
        <v>#DIV/0!</v>
      </c>
      <c r="CB22" t="e">
        <f t="shared" si="45"/>
        <v>#DIV/0!</v>
      </c>
      <c r="CC22">
        <f t="shared" si="46"/>
        <v>49.991896774193563</v>
      </c>
      <c r="CD22">
        <f t="shared" si="47"/>
        <v>42.128485606219435</v>
      </c>
      <c r="CE22">
        <f t="shared" si="48"/>
        <v>0.84270628491069144</v>
      </c>
      <c r="CF22">
        <f t="shared" si="49"/>
        <v>0.16482312987763448</v>
      </c>
      <c r="CG22">
        <v>6</v>
      </c>
      <c r="CH22">
        <v>0.5</v>
      </c>
      <c r="CI22" t="s">
        <v>322</v>
      </c>
      <c r="CJ22">
        <v>2</v>
      </c>
      <c r="CK22" t="b">
        <v>0</v>
      </c>
      <c r="CL22">
        <v>1692979161.5</v>
      </c>
      <c r="CM22">
        <v>410.05403225806452</v>
      </c>
      <c r="CN22">
        <v>412.42354838709679</v>
      </c>
      <c r="CO22">
        <v>15.99917419354839</v>
      </c>
      <c r="CP22">
        <v>14.18186129032258</v>
      </c>
      <c r="CQ22">
        <v>410.5990322580646</v>
      </c>
      <c r="CR22">
        <v>15.93877096774194</v>
      </c>
      <c r="CS22">
        <v>600.00216129032265</v>
      </c>
      <c r="CT22">
        <v>100.8081612903226</v>
      </c>
      <c r="CU22">
        <v>9.9982948387096759E-2</v>
      </c>
      <c r="CV22">
        <v>23.85530967741936</v>
      </c>
      <c r="CW22">
        <v>23.49016774193548</v>
      </c>
      <c r="CX22">
        <v>999.90000000000032</v>
      </c>
      <c r="CY22">
        <v>0</v>
      </c>
      <c r="CZ22">
        <v>0</v>
      </c>
      <c r="DA22">
        <v>9999.3774193548397</v>
      </c>
      <c r="DB22">
        <v>0</v>
      </c>
      <c r="DC22">
        <v>720.95074193548385</v>
      </c>
      <c r="DD22">
        <v>49.991896774193563</v>
      </c>
      <c r="DE22">
        <v>0.89981800000000001</v>
      </c>
      <c r="DF22">
        <v>0.10018199999999999</v>
      </c>
      <c r="DG22">
        <v>0</v>
      </c>
      <c r="DH22">
        <v>773.25793548387094</v>
      </c>
      <c r="DI22">
        <v>5.0002200000000023</v>
      </c>
      <c r="DJ22">
        <v>1377.5374193548389</v>
      </c>
      <c r="DK22">
        <v>414.76225806451629</v>
      </c>
      <c r="DL22">
        <v>32.790096774193543</v>
      </c>
      <c r="DM22">
        <v>39.038096774193541</v>
      </c>
      <c r="DN22">
        <v>35.568354838709674</v>
      </c>
      <c r="DO22">
        <v>37.404935483870958</v>
      </c>
      <c r="DP22">
        <v>35.461483870967733</v>
      </c>
      <c r="DQ22">
        <v>40.484516129032272</v>
      </c>
      <c r="DR22">
        <v>4.51</v>
      </c>
      <c r="DS22">
        <v>0</v>
      </c>
      <c r="DT22">
        <v>1692979171</v>
      </c>
      <c r="DU22">
        <v>0</v>
      </c>
      <c r="DV22">
        <v>773.22911538461528</v>
      </c>
      <c r="DW22">
        <v>-3.1606495752867279</v>
      </c>
      <c r="DX22">
        <v>26.973333304773401</v>
      </c>
      <c r="DY22">
        <v>1377.645769230769</v>
      </c>
      <c r="DZ22">
        <v>15</v>
      </c>
      <c r="EA22">
        <v>1692979133</v>
      </c>
      <c r="EB22" t="s">
        <v>346</v>
      </c>
      <c r="EC22">
        <v>1692979133</v>
      </c>
      <c r="ED22">
        <v>1692979129.5</v>
      </c>
      <c r="EE22">
        <v>7</v>
      </c>
      <c r="EF22">
        <v>-3.3000000000000002E-2</v>
      </c>
      <c r="EG22">
        <v>0</v>
      </c>
      <c r="EH22">
        <v>-0.54100000000000004</v>
      </c>
      <c r="EI22">
        <v>2.8000000000000001E-2</v>
      </c>
      <c r="EJ22">
        <v>412</v>
      </c>
      <c r="EK22">
        <v>14</v>
      </c>
      <c r="EL22">
        <v>1.38</v>
      </c>
      <c r="EM22">
        <v>0.13</v>
      </c>
      <c r="EN22">
        <v>100</v>
      </c>
      <c r="EO22">
        <v>100</v>
      </c>
      <c r="EP22">
        <v>-0.54600000000000004</v>
      </c>
      <c r="EQ22">
        <v>5.91E-2</v>
      </c>
      <c r="ER22">
        <v>-1.0355724177518379</v>
      </c>
      <c r="ES22">
        <v>4.3947813741094052E-4</v>
      </c>
      <c r="ET22">
        <v>1.9954388575737439E-6</v>
      </c>
      <c r="EU22">
        <v>-3.8034163071679039E-10</v>
      </c>
      <c r="EV22">
        <v>-7.2741284080139704E-2</v>
      </c>
      <c r="EW22">
        <v>-1.1920631203760169E-2</v>
      </c>
      <c r="EX22">
        <v>1.912794135708796E-3</v>
      </c>
      <c r="EY22">
        <v>-4.0206091563060771E-5</v>
      </c>
      <c r="EZ22">
        <v>23</v>
      </c>
      <c r="FA22">
        <v>2006</v>
      </c>
      <c r="FB22">
        <v>0</v>
      </c>
      <c r="FC22">
        <v>18</v>
      </c>
      <c r="FD22">
        <v>0.6</v>
      </c>
      <c r="FE22">
        <v>0.7</v>
      </c>
      <c r="FF22">
        <v>1.07056</v>
      </c>
      <c r="FG22">
        <v>2.5866699999999998</v>
      </c>
      <c r="FH22">
        <v>1.39771</v>
      </c>
      <c r="FI22">
        <v>2.2741699999999998</v>
      </c>
      <c r="FJ22">
        <v>1.3952599999999999</v>
      </c>
      <c r="FK22">
        <v>2.6281699999999999</v>
      </c>
      <c r="FL22">
        <v>35.267099999999999</v>
      </c>
      <c r="FM22">
        <v>15.7606</v>
      </c>
      <c r="FN22">
        <v>18</v>
      </c>
      <c r="FO22">
        <v>584.774</v>
      </c>
      <c r="FP22">
        <v>369.87599999999998</v>
      </c>
      <c r="FQ22">
        <v>21.679200000000002</v>
      </c>
      <c r="FR22">
        <v>27.5854</v>
      </c>
      <c r="FS22">
        <v>30</v>
      </c>
      <c r="FT22">
        <v>27.360800000000001</v>
      </c>
      <c r="FU22">
        <v>27.707799999999999</v>
      </c>
      <c r="FV22">
        <v>21.443999999999999</v>
      </c>
      <c r="FW22">
        <v>16.5669</v>
      </c>
      <c r="FX22">
        <v>57.327500000000001</v>
      </c>
      <c r="FY22">
        <v>21.68</v>
      </c>
      <c r="FZ22">
        <v>412.47</v>
      </c>
      <c r="GA22">
        <v>14.164099999999999</v>
      </c>
      <c r="GB22">
        <v>98.672300000000007</v>
      </c>
      <c r="GC22">
        <v>93.335499999999996</v>
      </c>
    </row>
    <row r="23" spans="1:185" x14ac:dyDescent="0.2">
      <c r="A23">
        <v>7</v>
      </c>
      <c r="B23">
        <v>1692979253</v>
      </c>
      <c r="C23">
        <v>729.5</v>
      </c>
      <c r="D23" t="s">
        <v>347</v>
      </c>
      <c r="E23" t="s">
        <v>348</v>
      </c>
      <c r="F23">
        <v>5</v>
      </c>
      <c r="H23" t="s">
        <v>318</v>
      </c>
      <c r="I23" t="s">
        <v>319</v>
      </c>
      <c r="J23" t="s">
        <v>320</v>
      </c>
      <c r="K23" t="s">
        <v>658</v>
      </c>
      <c r="L23">
        <v>1692979245.25</v>
      </c>
      <c r="M23">
        <f t="shared" si="0"/>
        <v>1.7616721199530511E-3</v>
      </c>
      <c r="N23">
        <f t="shared" si="1"/>
        <v>1.7616721199530512</v>
      </c>
      <c r="O23">
        <f t="shared" si="2"/>
        <v>-0.85739257327144935</v>
      </c>
      <c r="P23">
        <f t="shared" si="3"/>
        <v>410.22953333333339</v>
      </c>
      <c r="Q23">
        <f t="shared" si="4"/>
        <v>411.80548659261427</v>
      </c>
      <c r="R23">
        <f t="shared" si="5"/>
        <v>41.555593272125954</v>
      </c>
      <c r="S23">
        <f t="shared" si="6"/>
        <v>41.396562674451218</v>
      </c>
      <c r="T23">
        <f t="shared" si="7"/>
        <v>0.13836930938006478</v>
      </c>
      <c r="U23">
        <f t="shared" si="8"/>
        <v>2.944144089681568</v>
      </c>
      <c r="V23">
        <f t="shared" si="9"/>
        <v>0.13485542771740752</v>
      </c>
      <c r="W23">
        <f t="shared" si="10"/>
        <v>8.4592918204940026E-2</v>
      </c>
      <c r="X23">
        <f t="shared" si="11"/>
        <v>3.9903511277246398E-5</v>
      </c>
      <c r="Y23">
        <f t="shared" si="12"/>
        <v>23.385054259047415</v>
      </c>
      <c r="Z23">
        <f t="shared" si="13"/>
        <v>23.469933333333341</v>
      </c>
      <c r="AA23">
        <f t="shared" si="14"/>
        <v>2.9009283580149265</v>
      </c>
      <c r="AB23">
        <f t="shared" si="15"/>
        <v>54.342534992622937</v>
      </c>
      <c r="AC23">
        <f t="shared" si="16"/>
        <v>1.6121680252867718</v>
      </c>
      <c r="AD23">
        <f t="shared" si="17"/>
        <v>2.9666779908328267</v>
      </c>
      <c r="AE23">
        <f t="shared" si="18"/>
        <v>1.2887603327281547</v>
      </c>
      <c r="AF23">
        <f t="shared" si="19"/>
        <v>-77.689740489929548</v>
      </c>
      <c r="AG23">
        <f t="shared" si="20"/>
        <v>59.066221183102776</v>
      </c>
      <c r="AH23">
        <f t="shared" si="21"/>
        <v>4.1864981856872658</v>
      </c>
      <c r="AI23">
        <f t="shared" si="22"/>
        <v>-14.436981217628222</v>
      </c>
      <c r="AJ23">
        <f t="shared" si="23"/>
        <v>-0.85739257327144935</v>
      </c>
      <c r="AK23">
        <f t="shared" si="24"/>
        <v>1.7616721199530512</v>
      </c>
      <c r="AL23">
        <f t="shared" si="25"/>
        <v>-0.83998520437955226</v>
      </c>
      <c r="AM23">
        <v>415.8355164029158</v>
      </c>
      <c r="AN23">
        <v>416.70640606060601</v>
      </c>
      <c r="AO23">
        <v>-4.1093061085065831E-3</v>
      </c>
      <c r="AP23">
        <v>67.180401449909965</v>
      </c>
      <c r="AQ23">
        <f t="shared" si="26"/>
        <v>1.7242379591090209</v>
      </c>
      <c r="AR23">
        <v>14.166658059740261</v>
      </c>
      <c r="AS23">
        <v>15.91297878787879</v>
      </c>
      <c r="AT23">
        <v>-9.2712554112536674E-3</v>
      </c>
      <c r="AU23">
        <v>78.55</v>
      </c>
      <c r="AV23">
        <v>20</v>
      </c>
      <c r="AW23">
        <v>3</v>
      </c>
      <c r="AX23">
        <f t="shared" si="27"/>
        <v>1</v>
      </c>
      <c r="AY23">
        <f t="shared" si="28"/>
        <v>0</v>
      </c>
      <c r="AZ23">
        <f t="shared" si="29"/>
        <v>53885.046733784133</v>
      </c>
      <c r="BA23" t="s">
        <v>321</v>
      </c>
      <c r="BB23" t="s">
        <v>321</v>
      </c>
      <c r="BC23">
        <v>0</v>
      </c>
      <c r="BD23">
        <v>0</v>
      </c>
      <c r="BE23" t="e">
        <f t="shared" si="30"/>
        <v>#DIV/0!</v>
      </c>
      <c r="BF23">
        <v>0</v>
      </c>
      <c r="BG23" t="s">
        <v>321</v>
      </c>
      <c r="BH23" t="s">
        <v>321</v>
      </c>
      <c r="BI23">
        <v>0</v>
      </c>
      <c r="BJ23">
        <v>0</v>
      </c>
      <c r="BK23" t="e">
        <f t="shared" si="31"/>
        <v>#DIV/0!</v>
      </c>
      <c r="BL23">
        <v>0.5</v>
      </c>
      <c r="BM23">
        <f t="shared" si="32"/>
        <v>2.1001848040655996E-4</v>
      </c>
      <c r="BN23">
        <f t="shared" si="33"/>
        <v>-0.85739257327144935</v>
      </c>
      <c r="BO23" t="e">
        <f t="shared" si="34"/>
        <v>#DIV/0!</v>
      </c>
      <c r="BP23">
        <f t="shared" si="35"/>
        <v>-4082.4625128783123</v>
      </c>
      <c r="BQ23" t="e">
        <f t="shared" si="36"/>
        <v>#DIV/0!</v>
      </c>
      <c r="BR23" t="e">
        <f t="shared" si="37"/>
        <v>#DIV/0!</v>
      </c>
      <c r="BS23" t="s">
        <v>321</v>
      </c>
      <c r="BT23">
        <v>0</v>
      </c>
      <c r="BU23" t="e">
        <f t="shared" si="38"/>
        <v>#DIV/0!</v>
      </c>
      <c r="BV23" t="e">
        <f t="shared" si="39"/>
        <v>#DIV/0!</v>
      </c>
      <c r="BW23" t="e">
        <f t="shared" si="40"/>
        <v>#DIV/0!</v>
      </c>
      <c r="BX23" t="e">
        <f t="shared" si="41"/>
        <v>#DIV/0!</v>
      </c>
      <c r="BY23" t="e">
        <f t="shared" si="42"/>
        <v>#DIV/0!</v>
      </c>
      <c r="BZ23" t="e">
        <f t="shared" si="43"/>
        <v>#DIV/0!</v>
      </c>
      <c r="CA23" t="e">
        <f t="shared" si="44"/>
        <v>#DIV/0!</v>
      </c>
      <c r="CB23" t="e">
        <f t="shared" si="45"/>
        <v>#DIV/0!</v>
      </c>
      <c r="CC23">
        <f t="shared" si="46"/>
        <v>5.0002199999999997E-3</v>
      </c>
      <c r="CD23">
        <f t="shared" si="47"/>
        <v>2.1001848040655996E-4</v>
      </c>
      <c r="CE23">
        <f t="shared" si="48"/>
        <v>4.2001847999999994E-2</v>
      </c>
      <c r="CF23">
        <f t="shared" si="49"/>
        <v>7.9803511199999996E-3</v>
      </c>
      <c r="CG23">
        <v>6</v>
      </c>
      <c r="CH23">
        <v>0.5</v>
      </c>
      <c r="CI23" t="s">
        <v>322</v>
      </c>
      <c r="CJ23">
        <v>2</v>
      </c>
      <c r="CK23" t="b">
        <v>0</v>
      </c>
      <c r="CL23">
        <v>1692979245.25</v>
      </c>
      <c r="CM23">
        <v>410.22953333333339</v>
      </c>
      <c r="CN23">
        <v>410.09483333333333</v>
      </c>
      <c r="CO23">
        <v>15.976179999999999</v>
      </c>
      <c r="CP23">
        <v>14.242686666666669</v>
      </c>
      <c r="CQ23">
        <v>410.75153333333338</v>
      </c>
      <c r="CR23">
        <v>15.91445666666667</v>
      </c>
      <c r="CS23">
        <v>600.01176666666652</v>
      </c>
      <c r="CT23">
        <v>100.81076666666669</v>
      </c>
      <c r="CU23">
        <v>9.996576666666665E-2</v>
      </c>
      <c r="CV23">
        <v>23.842063333333329</v>
      </c>
      <c r="CW23">
        <v>23.469933333333341</v>
      </c>
      <c r="CX23">
        <v>999.9000000000002</v>
      </c>
      <c r="CY23">
        <v>0</v>
      </c>
      <c r="CZ23">
        <v>0</v>
      </c>
      <c r="DA23">
        <v>10002.33666666667</v>
      </c>
      <c r="DB23">
        <v>0</v>
      </c>
      <c r="DC23">
        <v>737.28049999999996</v>
      </c>
      <c r="DD23">
        <v>5.0002199999999997E-3</v>
      </c>
      <c r="DE23">
        <v>0</v>
      </c>
      <c r="DF23">
        <v>0</v>
      </c>
      <c r="DG23">
        <v>0</v>
      </c>
      <c r="DH23">
        <v>594.55333333333328</v>
      </c>
      <c r="DI23">
        <v>5.0002199999999997E-3</v>
      </c>
      <c r="DJ23">
        <v>1059.883333333333</v>
      </c>
      <c r="DK23">
        <v>-0.14666666666666661</v>
      </c>
      <c r="DL23">
        <v>33.399800000000013</v>
      </c>
      <c r="DM23">
        <v>40.153933333333327</v>
      </c>
      <c r="DN23">
        <v>36.349799999999988</v>
      </c>
      <c r="DO23">
        <v>38.745466666666651</v>
      </c>
      <c r="DP23">
        <v>35.9664</v>
      </c>
      <c r="DQ23">
        <v>0</v>
      </c>
      <c r="DR23">
        <v>0</v>
      </c>
      <c r="DS23">
        <v>0</v>
      </c>
      <c r="DT23">
        <v>1692979254.5</v>
      </c>
      <c r="DU23">
        <v>0</v>
      </c>
      <c r="DV23">
        <v>594.65</v>
      </c>
      <c r="DW23">
        <v>-1.117948439405329</v>
      </c>
      <c r="DX23">
        <v>-374.30427235197072</v>
      </c>
      <c r="DY23">
        <v>1058.3692307692311</v>
      </c>
      <c r="DZ23">
        <v>15</v>
      </c>
      <c r="EA23">
        <v>1692979221</v>
      </c>
      <c r="EB23" t="s">
        <v>349</v>
      </c>
      <c r="EC23">
        <v>1692979216</v>
      </c>
      <c r="ED23">
        <v>1692979221</v>
      </c>
      <c r="EE23">
        <v>8</v>
      </c>
      <c r="EF23">
        <v>2.3E-2</v>
      </c>
      <c r="EG23">
        <v>2E-3</v>
      </c>
      <c r="EH23">
        <v>-0.52200000000000002</v>
      </c>
      <c r="EI23">
        <v>2.8000000000000001E-2</v>
      </c>
      <c r="EJ23">
        <v>410</v>
      </c>
      <c r="EK23">
        <v>14</v>
      </c>
      <c r="EL23">
        <v>0.87</v>
      </c>
      <c r="EM23">
        <v>0.05</v>
      </c>
      <c r="EN23">
        <v>100</v>
      </c>
      <c r="EO23">
        <v>100</v>
      </c>
      <c r="EP23">
        <v>-0.52200000000000002</v>
      </c>
      <c r="EQ23">
        <v>6.0499999999999998E-2</v>
      </c>
      <c r="ER23">
        <v>-1.012739446048712</v>
      </c>
      <c r="ES23">
        <v>4.3947813741094052E-4</v>
      </c>
      <c r="ET23">
        <v>1.9954388575737439E-6</v>
      </c>
      <c r="EU23">
        <v>-3.8034163071679039E-10</v>
      </c>
      <c r="EV23">
        <v>-7.095834432733486E-2</v>
      </c>
      <c r="EW23">
        <v>-1.1920631203760169E-2</v>
      </c>
      <c r="EX23">
        <v>1.912794135708796E-3</v>
      </c>
      <c r="EY23">
        <v>-4.0206091563060771E-5</v>
      </c>
      <c r="EZ23">
        <v>23</v>
      </c>
      <c r="FA23">
        <v>2006</v>
      </c>
      <c r="FB23">
        <v>0</v>
      </c>
      <c r="FC23">
        <v>18</v>
      </c>
      <c r="FD23">
        <v>0.6</v>
      </c>
      <c r="FE23">
        <v>0.5</v>
      </c>
      <c r="FF23">
        <v>1.0656699999999999</v>
      </c>
      <c r="FG23">
        <v>2.5732400000000002</v>
      </c>
      <c r="FH23">
        <v>1.39771</v>
      </c>
      <c r="FI23">
        <v>2.2753899999999998</v>
      </c>
      <c r="FJ23">
        <v>1.3952599999999999</v>
      </c>
      <c r="FK23">
        <v>2.6403799999999999</v>
      </c>
      <c r="FL23">
        <v>35.336500000000001</v>
      </c>
      <c r="FM23">
        <v>15.751899999999999</v>
      </c>
      <c r="FN23">
        <v>18</v>
      </c>
      <c r="FO23">
        <v>585.16800000000001</v>
      </c>
      <c r="FP23">
        <v>369.58800000000002</v>
      </c>
      <c r="FQ23">
        <v>21.6799</v>
      </c>
      <c r="FR23">
        <v>27.568999999999999</v>
      </c>
      <c r="FS23">
        <v>30</v>
      </c>
      <c r="FT23">
        <v>27.3459</v>
      </c>
      <c r="FU23">
        <v>27.691700000000001</v>
      </c>
      <c r="FV23">
        <v>21.369199999999999</v>
      </c>
      <c r="FW23">
        <v>16.366499999999998</v>
      </c>
      <c r="FX23">
        <v>53.861499999999999</v>
      </c>
      <c r="FY23">
        <v>21.68</v>
      </c>
      <c r="FZ23">
        <v>410.16899999999998</v>
      </c>
      <c r="GA23">
        <v>14.1341</v>
      </c>
      <c r="GB23">
        <v>98.675899999999999</v>
      </c>
      <c r="GC23">
        <v>93.341800000000006</v>
      </c>
    </row>
    <row r="24" spans="1:185" x14ac:dyDescent="0.2">
      <c r="A24">
        <v>8</v>
      </c>
      <c r="B24">
        <v>1692979359.5</v>
      </c>
      <c r="C24">
        <v>836</v>
      </c>
      <c r="D24" t="s">
        <v>350</v>
      </c>
      <c r="E24" t="s">
        <v>351</v>
      </c>
      <c r="F24">
        <v>5</v>
      </c>
      <c r="H24" t="s">
        <v>318</v>
      </c>
      <c r="I24" t="s">
        <v>319</v>
      </c>
      <c r="J24" t="s">
        <v>320</v>
      </c>
      <c r="K24" t="s">
        <v>659</v>
      </c>
      <c r="L24">
        <v>1692979351.75</v>
      </c>
      <c r="M24">
        <f t="shared" si="0"/>
        <v>1.6463297594614681E-3</v>
      </c>
      <c r="N24">
        <f t="shared" si="1"/>
        <v>1.6463297594614681</v>
      </c>
      <c r="O24">
        <f t="shared" si="2"/>
        <v>-1.1356665201886453</v>
      </c>
      <c r="P24">
        <f t="shared" si="3"/>
        <v>400.45953333333341</v>
      </c>
      <c r="Q24">
        <f t="shared" si="4"/>
        <v>406.49157844922769</v>
      </c>
      <c r="R24">
        <f t="shared" si="5"/>
        <v>41.019270681774081</v>
      </c>
      <c r="S24">
        <f t="shared" si="6"/>
        <v>40.410573959648886</v>
      </c>
      <c r="T24">
        <f t="shared" si="7"/>
        <v>0.12761703314425948</v>
      </c>
      <c r="U24">
        <f t="shared" si="8"/>
        <v>2.9433547747916444</v>
      </c>
      <c r="V24">
        <f t="shared" si="9"/>
        <v>0.12462089018711354</v>
      </c>
      <c r="W24">
        <f t="shared" si="10"/>
        <v>7.8151389164417259E-2</v>
      </c>
      <c r="X24">
        <f t="shared" si="11"/>
        <v>3.9903511277246398E-5</v>
      </c>
      <c r="Y24">
        <f t="shared" si="12"/>
        <v>23.424475281255088</v>
      </c>
      <c r="Z24">
        <f t="shared" si="13"/>
        <v>23.445983333333341</v>
      </c>
      <c r="AA24">
        <f t="shared" si="14"/>
        <v>2.8967407619114116</v>
      </c>
      <c r="AB24">
        <f t="shared" si="15"/>
        <v>53.67553432005068</v>
      </c>
      <c r="AC24">
        <f t="shared" si="16"/>
        <v>1.5933001905976512</v>
      </c>
      <c r="AD24">
        <f t="shared" si="17"/>
        <v>2.9683918581923989</v>
      </c>
      <c r="AE24">
        <f t="shared" si="18"/>
        <v>1.3034405713137605</v>
      </c>
      <c r="AF24">
        <f t="shared" si="19"/>
        <v>-72.603142392250746</v>
      </c>
      <c r="AG24">
        <f t="shared" si="20"/>
        <v>64.37470055797499</v>
      </c>
      <c r="AH24">
        <f t="shared" si="21"/>
        <v>4.5636456700839512</v>
      </c>
      <c r="AI24">
        <f t="shared" si="22"/>
        <v>-3.6647562606805337</v>
      </c>
      <c r="AJ24">
        <f t="shared" si="23"/>
        <v>-1.1356665201886453</v>
      </c>
      <c r="AK24">
        <f t="shared" si="24"/>
        <v>1.6463297594614681</v>
      </c>
      <c r="AL24">
        <f t="shared" si="25"/>
        <v>-1.0510358338724719</v>
      </c>
      <c r="AM24">
        <v>405.74947886817989</v>
      </c>
      <c r="AN24">
        <v>406.81939393939388</v>
      </c>
      <c r="AO24">
        <v>-8.3102222368958752E-4</v>
      </c>
      <c r="AP24">
        <v>67.180401449909965</v>
      </c>
      <c r="AQ24">
        <f t="shared" si="26"/>
        <v>1.6776672598646212</v>
      </c>
      <c r="AR24">
        <v>14.164503854329009</v>
      </c>
      <c r="AS24">
        <v>15.81572363636363</v>
      </c>
      <c r="AT24">
        <v>-2.3495986214457899E-5</v>
      </c>
      <c r="AU24">
        <v>78.55</v>
      </c>
      <c r="AV24">
        <v>19</v>
      </c>
      <c r="AW24">
        <v>3</v>
      </c>
      <c r="AX24">
        <f t="shared" si="27"/>
        <v>1</v>
      </c>
      <c r="AY24">
        <f t="shared" si="28"/>
        <v>0</v>
      </c>
      <c r="AZ24">
        <f t="shared" si="29"/>
        <v>53860.10796929038</v>
      </c>
      <c r="BA24" t="s">
        <v>321</v>
      </c>
      <c r="BB24" t="s">
        <v>321</v>
      </c>
      <c r="BC24">
        <v>0</v>
      </c>
      <c r="BD24">
        <v>0</v>
      </c>
      <c r="BE24" t="e">
        <f t="shared" si="30"/>
        <v>#DIV/0!</v>
      </c>
      <c r="BF24">
        <v>0</v>
      </c>
      <c r="BG24" t="s">
        <v>321</v>
      </c>
      <c r="BH24" t="s">
        <v>321</v>
      </c>
      <c r="BI24">
        <v>0</v>
      </c>
      <c r="BJ24">
        <v>0</v>
      </c>
      <c r="BK24" t="e">
        <f t="shared" si="31"/>
        <v>#DIV/0!</v>
      </c>
      <c r="BL24">
        <v>0.5</v>
      </c>
      <c r="BM24">
        <f t="shared" si="32"/>
        <v>2.1001848040655996E-4</v>
      </c>
      <c r="BN24">
        <f t="shared" si="33"/>
        <v>-1.1356665201886453</v>
      </c>
      <c r="BO24" t="e">
        <f t="shared" si="34"/>
        <v>#DIV/0!</v>
      </c>
      <c r="BP24">
        <f t="shared" si="35"/>
        <v>-5407.4599434782531</v>
      </c>
      <c r="BQ24" t="e">
        <f t="shared" si="36"/>
        <v>#DIV/0!</v>
      </c>
      <c r="BR24" t="e">
        <f t="shared" si="37"/>
        <v>#DIV/0!</v>
      </c>
      <c r="BS24" t="s">
        <v>321</v>
      </c>
      <c r="BT24">
        <v>0</v>
      </c>
      <c r="BU24" t="e">
        <f t="shared" si="38"/>
        <v>#DIV/0!</v>
      </c>
      <c r="BV24" t="e">
        <f t="shared" si="39"/>
        <v>#DIV/0!</v>
      </c>
      <c r="BW24" t="e">
        <f t="shared" si="40"/>
        <v>#DIV/0!</v>
      </c>
      <c r="BX24" t="e">
        <f t="shared" si="41"/>
        <v>#DIV/0!</v>
      </c>
      <c r="BY24" t="e">
        <f t="shared" si="42"/>
        <v>#DIV/0!</v>
      </c>
      <c r="BZ24" t="e">
        <f t="shared" si="43"/>
        <v>#DIV/0!</v>
      </c>
      <c r="CA24" t="e">
        <f t="shared" si="44"/>
        <v>#DIV/0!</v>
      </c>
      <c r="CB24" t="e">
        <f t="shared" si="45"/>
        <v>#DIV/0!</v>
      </c>
      <c r="CC24">
        <f t="shared" si="46"/>
        <v>5.0002199999999997E-3</v>
      </c>
      <c r="CD24">
        <f t="shared" si="47"/>
        <v>2.1001848040655996E-4</v>
      </c>
      <c r="CE24">
        <f t="shared" si="48"/>
        <v>4.2001847999999994E-2</v>
      </c>
      <c r="CF24">
        <f t="shared" si="49"/>
        <v>7.9803511199999996E-3</v>
      </c>
      <c r="CG24">
        <v>6</v>
      </c>
      <c r="CH24">
        <v>0.5</v>
      </c>
      <c r="CI24" t="s">
        <v>322</v>
      </c>
      <c r="CJ24">
        <v>2</v>
      </c>
      <c r="CK24" t="b">
        <v>0</v>
      </c>
      <c r="CL24">
        <v>1692979351.75</v>
      </c>
      <c r="CM24">
        <v>400.45953333333341</v>
      </c>
      <c r="CN24">
        <v>399.98316666666659</v>
      </c>
      <c r="CO24">
        <v>15.789239999999999</v>
      </c>
      <c r="CP24">
        <v>14.168943333333329</v>
      </c>
      <c r="CQ24">
        <v>400.92753333333337</v>
      </c>
      <c r="CR24">
        <v>15.758240000000001</v>
      </c>
      <c r="CS24">
        <v>600.01436666666666</v>
      </c>
      <c r="CT24">
        <v>100.8105</v>
      </c>
      <c r="CU24">
        <v>0.10000554666666669</v>
      </c>
      <c r="CV24">
        <v>23.85166666666667</v>
      </c>
      <c r="CW24">
        <v>23.445983333333341</v>
      </c>
      <c r="CX24">
        <v>999.9000000000002</v>
      </c>
      <c r="CY24">
        <v>0</v>
      </c>
      <c r="CZ24">
        <v>0</v>
      </c>
      <c r="DA24">
        <v>9997.875</v>
      </c>
      <c r="DB24">
        <v>0</v>
      </c>
      <c r="DC24">
        <v>746.2442666666667</v>
      </c>
      <c r="DD24">
        <v>5.0002199999999997E-3</v>
      </c>
      <c r="DE24">
        <v>0</v>
      </c>
      <c r="DF24">
        <v>0</v>
      </c>
      <c r="DG24">
        <v>0</v>
      </c>
      <c r="DH24">
        <v>592.83666666666659</v>
      </c>
      <c r="DI24">
        <v>5.0002199999999997E-3</v>
      </c>
      <c r="DJ24">
        <v>1040.5566666666671</v>
      </c>
      <c r="DK24">
        <v>0.82</v>
      </c>
      <c r="DL24">
        <v>34.118499999999997</v>
      </c>
      <c r="DM24">
        <v>41.183166666666658</v>
      </c>
      <c r="DN24">
        <v>37.208033333333333</v>
      </c>
      <c r="DO24">
        <v>39.970599999999997</v>
      </c>
      <c r="DP24">
        <v>36.647599999999997</v>
      </c>
      <c r="DQ24">
        <v>0</v>
      </c>
      <c r="DR24">
        <v>0</v>
      </c>
      <c r="DS24">
        <v>0</v>
      </c>
      <c r="DT24">
        <v>1692979361.3</v>
      </c>
      <c r="DU24">
        <v>0</v>
      </c>
      <c r="DV24">
        <v>592.62692307692305</v>
      </c>
      <c r="DW24">
        <v>6.0547004375846232</v>
      </c>
      <c r="DX24">
        <v>-36.622221918301868</v>
      </c>
      <c r="DY24">
        <v>1040.684615384615</v>
      </c>
      <c r="DZ24">
        <v>15</v>
      </c>
      <c r="EA24">
        <v>1692979386.5</v>
      </c>
      <c r="EB24" t="s">
        <v>352</v>
      </c>
      <c r="EC24">
        <v>1692979376.5</v>
      </c>
      <c r="ED24">
        <v>1692979386.5</v>
      </c>
      <c r="EE24">
        <v>9</v>
      </c>
      <c r="EF24">
        <v>7.2999999999999995E-2</v>
      </c>
      <c r="EG24">
        <v>2E-3</v>
      </c>
      <c r="EH24">
        <v>-0.46800000000000003</v>
      </c>
      <c r="EI24">
        <v>3.1E-2</v>
      </c>
      <c r="EJ24">
        <v>400</v>
      </c>
      <c r="EK24">
        <v>14</v>
      </c>
      <c r="EL24">
        <v>1.0900000000000001</v>
      </c>
      <c r="EM24">
        <v>0.08</v>
      </c>
      <c r="EN24">
        <v>100</v>
      </c>
      <c r="EO24">
        <v>100</v>
      </c>
      <c r="EP24">
        <v>-0.46800000000000003</v>
      </c>
      <c r="EQ24">
        <v>3.1E-2</v>
      </c>
      <c r="ER24">
        <v>-1.012739446048712</v>
      </c>
      <c r="ES24">
        <v>4.3947813741094052E-4</v>
      </c>
      <c r="ET24">
        <v>1.9954388575737439E-6</v>
      </c>
      <c r="EU24">
        <v>-3.8034163071679039E-10</v>
      </c>
      <c r="EV24">
        <v>-7.095834432733486E-2</v>
      </c>
      <c r="EW24">
        <v>-1.1920631203760169E-2</v>
      </c>
      <c r="EX24">
        <v>1.912794135708796E-3</v>
      </c>
      <c r="EY24">
        <v>-4.0206091563060771E-5</v>
      </c>
      <c r="EZ24">
        <v>23</v>
      </c>
      <c r="FA24">
        <v>2006</v>
      </c>
      <c r="FB24">
        <v>0</v>
      </c>
      <c r="FC24">
        <v>18</v>
      </c>
      <c r="FD24">
        <v>2.4</v>
      </c>
      <c r="FE24">
        <v>2.2999999999999998</v>
      </c>
      <c r="FF24">
        <v>1.0461400000000001</v>
      </c>
      <c r="FG24">
        <v>2.5781200000000002</v>
      </c>
      <c r="FH24">
        <v>1.39771</v>
      </c>
      <c r="FI24">
        <v>2.2753899999999998</v>
      </c>
      <c r="FJ24">
        <v>1.3952599999999999</v>
      </c>
      <c r="FK24">
        <v>2.4621599999999999</v>
      </c>
      <c r="FL24">
        <v>35.4754</v>
      </c>
      <c r="FM24">
        <v>15.7431</v>
      </c>
      <c r="FN24">
        <v>18</v>
      </c>
      <c r="FO24">
        <v>586.245</v>
      </c>
      <c r="FP24">
        <v>368.33100000000002</v>
      </c>
      <c r="FQ24">
        <v>21.680599999999998</v>
      </c>
      <c r="FR24">
        <v>27.616599999999998</v>
      </c>
      <c r="FS24">
        <v>30.000399999999999</v>
      </c>
      <c r="FT24">
        <v>27.374700000000001</v>
      </c>
      <c r="FU24">
        <v>27.7241</v>
      </c>
      <c r="FV24">
        <v>20.975200000000001</v>
      </c>
      <c r="FW24">
        <v>15.5078</v>
      </c>
      <c r="FX24">
        <v>48.4604</v>
      </c>
      <c r="FY24">
        <v>21.68</v>
      </c>
      <c r="FZ24">
        <v>400</v>
      </c>
      <c r="GA24">
        <v>14.208299999999999</v>
      </c>
      <c r="GB24">
        <v>98.664000000000001</v>
      </c>
      <c r="GC24">
        <v>93.331800000000001</v>
      </c>
    </row>
    <row r="25" spans="1:185" x14ac:dyDescent="0.2">
      <c r="A25">
        <v>9</v>
      </c>
      <c r="B25">
        <v>1692979462.5</v>
      </c>
      <c r="C25">
        <v>939</v>
      </c>
      <c r="D25" t="s">
        <v>353</v>
      </c>
      <c r="E25" t="s">
        <v>354</v>
      </c>
      <c r="F25">
        <v>5</v>
      </c>
      <c r="H25" t="s">
        <v>318</v>
      </c>
      <c r="I25" t="s">
        <v>319</v>
      </c>
      <c r="J25" t="s">
        <v>320</v>
      </c>
      <c r="K25" t="s">
        <v>659</v>
      </c>
      <c r="L25">
        <v>1692979454.5</v>
      </c>
      <c r="M25">
        <f t="shared" si="0"/>
        <v>1.6236250720178314E-3</v>
      </c>
      <c r="N25">
        <f t="shared" si="1"/>
        <v>1.6236250720178314</v>
      </c>
      <c r="O25">
        <f t="shared" si="2"/>
        <v>-1.2729927257618459</v>
      </c>
      <c r="P25">
        <f t="shared" si="3"/>
        <v>300.76606451612889</v>
      </c>
      <c r="Q25">
        <f t="shared" si="4"/>
        <v>310.90580419299266</v>
      </c>
      <c r="R25">
        <f t="shared" si="5"/>
        <v>31.373165216046825</v>
      </c>
      <c r="S25">
        <f t="shared" si="6"/>
        <v>30.349975157065217</v>
      </c>
      <c r="T25">
        <f t="shared" si="7"/>
        <v>0.12498719646673924</v>
      </c>
      <c r="U25">
        <f t="shared" si="8"/>
        <v>2.9438706857914276</v>
      </c>
      <c r="V25">
        <f t="shared" si="9"/>
        <v>0.12211225843333755</v>
      </c>
      <c r="W25">
        <f t="shared" si="10"/>
        <v>7.6572955476499116E-2</v>
      </c>
      <c r="X25">
        <f t="shared" si="11"/>
        <v>3.9903511277246398E-5</v>
      </c>
      <c r="Y25">
        <f t="shared" si="12"/>
        <v>23.491366834503843</v>
      </c>
      <c r="Z25">
        <f t="shared" si="13"/>
        <v>23.48616451612903</v>
      </c>
      <c r="AA25">
        <f t="shared" si="14"/>
        <v>2.9037693477814681</v>
      </c>
      <c r="AB25">
        <f t="shared" si="15"/>
        <v>53.434181338638552</v>
      </c>
      <c r="AC25">
        <f t="shared" si="16"/>
        <v>1.5919555349723087</v>
      </c>
      <c r="AD25">
        <f t="shared" si="17"/>
        <v>2.9792831013603585</v>
      </c>
      <c r="AE25">
        <f t="shared" si="18"/>
        <v>1.3118138128091594</v>
      </c>
      <c r="AF25">
        <f t="shared" si="19"/>
        <v>-71.60186567598636</v>
      </c>
      <c r="AG25">
        <f t="shared" si="20"/>
        <v>67.676485252249279</v>
      </c>
      <c r="AH25">
        <f t="shared" si="21"/>
        <v>4.7993274551474352</v>
      </c>
      <c r="AI25">
        <f t="shared" si="22"/>
        <v>0.87398693492163204</v>
      </c>
      <c r="AJ25">
        <f t="shared" si="23"/>
        <v>-1.2729927257618459</v>
      </c>
      <c r="AK25">
        <f t="shared" si="24"/>
        <v>1.6236250720178314</v>
      </c>
      <c r="AL25">
        <f t="shared" si="25"/>
        <v>-1.1159867669631871</v>
      </c>
      <c r="AM25">
        <v>304.26613027747982</v>
      </c>
      <c r="AN25">
        <v>305.43566666666658</v>
      </c>
      <c r="AO25">
        <v>-8.2082909846791993E-3</v>
      </c>
      <c r="AP25">
        <v>67.198884065831237</v>
      </c>
      <c r="AQ25">
        <f t="shared" si="26"/>
        <v>1.6506574847202655</v>
      </c>
      <c r="AR25">
        <v>14.175827327748911</v>
      </c>
      <c r="AS25">
        <v>15.80038242424242</v>
      </c>
      <c r="AT25">
        <v>-2.293916609601383E-6</v>
      </c>
      <c r="AU25">
        <v>78.55</v>
      </c>
      <c r="AV25">
        <v>19</v>
      </c>
      <c r="AW25">
        <v>3</v>
      </c>
      <c r="AX25">
        <f t="shared" si="27"/>
        <v>1</v>
      </c>
      <c r="AY25">
        <f t="shared" si="28"/>
        <v>0</v>
      </c>
      <c r="AZ25">
        <f t="shared" si="29"/>
        <v>53864.176903631982</v>
      </c>
      <c r="BA25" t="s">
        <v>321</v>
      </c>
      <c r="BB25" t="s">
        <v>321</v>
      </c>
      <c r="BC25">
        <v>0</v>
      </c>
      <c r="BD25">
        <v>0</v>
      </c>
      <c r="BE25" t="e">
        <f t="shared" si="30"/>
        <v>#DIV/0!</v>
      </c>
      <c r="BF25">
        <v>0</v>
      </c>
      <c r="BG25" t="s">
        <v>321</v>
      </c>
      <c r="BH25" t="s">
        <v>321</v>
      </c>
      <c r="BI25">
        <v>0</v>
      </c>
      <c r="BJ25">
        <v>0</v>
      </c>
      <c r="BK25" t="e">
        <f t="shared" si="31"/>
        <v>#DIV/0!</v>
      </c>
      <c r="BL25">
        <v>0.5</v>
      </c>
      <c r="BM25">
        <f t="shared" si="32"/>
        <v>2.1001848040655996E-4</v>
      </c>
      <c r="BN25">
        <f t="shared" si="33"/>
        <v>-1.2729927257618459</v>
      </c>
      <c r="BO25" t="e">
        <f t="shared" si="34"/>
        <v>#DIV/0!</v>
      </c>
      <c r="BP25">
        <f t="shared" si="35"/>
        <v>-6061.3367133099382</v>
      </c>
      <c r="BQ25" t="e">
        <f t="shared" si="36"/>
        <v>#DIV/0!</v>
      </c>
      <c r="BR25" t="e">
        <f t="shared" si="37"/>
        <v>#DIV/0!</v>
      </c>
      <c r="BS25" t="s">
        <v>321</v>
      </c>
      <c r="BT25">
        <v>0</v>
      </c>
      <c r="BU25" t="e">
        <f t="shared" si="38"/>
        <v>#DIV/0!</v>
      </c>
      <c r="BV25" t="e">
        <f t="shared" si="39"/>
        <v>#DIV/0!</v>
      </c>
      <c r="BW25" t="e">
        <f t="shared" si="40"/>
        <v>#DIV/0!</v>
      </c>
      <c r="BX25" t="e">
        <f t="shared" si="41"/>
        <v>#DIV/0!</v>
      </c>
      <c r="BY25" t="e">
        <f t="shared" si="42"/>
        <v>#DIV/0!</v>
      </c>
      <c r="BZ25" t="e">
        <f t="shared" si="43"/>
        <v>#DIV/0!</v>
      </c>
      <c r="CA25" t="e">
        <f t="shared" si="44"/>
        <v>#DIV/0!</v>
      </c>
      <c r="CB25" t="e">
        <f t="shared" si="45"/>
        <v>#DIV/0!</v>
      </c>
      <c r="CC25">
        <f t="shared" si="46"/>
        <v>5.0002199999999997E-3</v>
      </c>
      <c r="CD25">
        <f t="shared" si="47"/>
        <v>2.1001848040655996E-4</v>
      </c>
      <c r="CE25">
        <f t="shared" si="48"/>
        <v>4.2001847999999994E-2</v>
      </c>
      <c r="CF25">
        <f t="shared" si="49"/>
        <v>7.9803511199999996E-3</v>
      </c>
      <c r="CG25">
        <v>6</v>
      </c>
      <c r="CH25">
        <v>0.5</v>
      </c>
      <c r="CI25" t="s">
        <v>322</v>
      </c>
      <c r="CJ25">
        <v>2</v>
      </c>
      <c r="CK25" t="b">
        <v>0</v>
      </c>
      <c r="CL25">
        <v>1692979454.5</v>
      </c>
      <c r="CM25">
        <v>300.76606451612889</v>
      </c>
      <c r="CN25">
        <v>299.98141935483869</v>
      </c>
      <c r="CO25">
        <v>15.776164516129031</v>
      </c>
      <c r="CP25">
        <v>14.17818709677419</v>
      </c>
      <c r="CQ25">
        <v>301.22806451612888</v>
      </c>
      <c r="CR25">
        <v>15.747164516129031</v>
      </c>
      <c r="CS25">
        <v>600.0124193548387</v>
      </c>
      <c r="CT25">
        <v>100.8089032258064</v>
      </c>
      <c r="CU25">
        <v>0.10000485161290321</v>
      </c>
      <c r="CV25">
        <v>23.912580645161292</v>
      </c>
      <c r="CW25">
        <v>23.48616451612903</v>
      </c>
      <c r="CX25">
        <v>999.90000000000032</v>
      </c>
      <c r="CY25">
        <v>0</v>
      </c>
      <c r="CZ25">
        <v>0</v>
      </c>
      <c r="DA25">
        <v>10000.96677419355</v>
      </c>
      <c r="DB25">
        <v>0</v>
      </c>
      <c r="DC25">
        <v>756.00651612903221</v>
      </c>
      <c r="DD25">
        <v>5.0002199999999997E-3</v>
      </c>
      <c r="DE25">
        <v>0</v>
      </c>
      <c r="DF25">
        <v>0</v>
      </c>
      <c r="DG25">
        <v>0</v>
      </c>
      <c r="DH25">
        <v>589.36129032258066</v>
      </c>
      <c r="DI25">
        <v>5.0002199999999997E-3</v>
      </c>
      <c r="DJ25">
        <v>1061.483870967742</v>
      </c>
      <c r="DK25">
        <v>0.3</v>
      </c>
      <c r="DL25">
        <v>34.725612903225802</v>
      </c>
      <c r="DM25">
        <v>42.007806451612879</v>
      </c>
      <c r="DN25">
        <v>37.773967741935472</v>
      </c>
      <c r="DO25">
        <v>41.029967741935472</v>
      </c>
      <c r="DP25">
        <v>37.32825806451612</v>
      </c>
      <c r="DQ25">
        <v>0</v>
      </c>
      <c r="DR25">
        <v>0</v>
      </c>
      <c r="DS25">
        <v>0</v>
      </c>
      <c r="DT25">
        <v>1692979463.9000001</v>
      </c>
      <c r="DU25">
        <v>0</v>
      </c>
      <c r="DV25">
        <v>588.79200000000003</v>
      </c>
      <c r="DW25">
        <v>-11.27692331449321</v>
      </c>
      <c r="DX25">
        <v>40.223076921788341</v>
      </c>
      <c r="DY25">
        <v>1061.748</v>
      </c>
      <c r="DZ25">
        <v>15</v>
      </c>
      <c r="EA25">
        <v>1692979483</v>
      </c>
      <c r="EB25" t="s">
        <v>355</v>
      </c>
      <c r="EC25">
        <v>1692979478.5</v>
      </c>
      <c r="ED25">
        <v>1692979483</v>
      </c>
      <c r="EE25">
        <v>10</v>
      </c>
      <c r="EF25">
        <v>0.17499999999999999</v>
      </c>
      <c r="EG25">
        <v>-2E-3</v>
      </c>
      <c r="EH25">
        <v>-0.46200000000000002</v>
      </c>
      <c r="EI25">
        <v>2.9000000000000001E-2</v>
      </c>
      <c r="EJ25">
        <v>300</v>
      </c>
      <c r="EK25">
        <v>14</v>
      </c>
      <c r="EL25">
        <v>0.49</v>
      </c>
      <c r="EM25">
        <v>7.0000000000000007E-2</v>
      </c>
      <c r="EN25">
        <v>100</v>
      </c>
      <c r="EO25">
        <v>100</v>
      </c>
      <c r="EP25">
        <v>-0.46200000000000002</v>
      </c>
      <c r="EQ25">
        <v>2.9000000000000001E-2</v>
      </c>
      <c r="ER25">
        <v>-0.93918970080386988</v>
      </c>
      <c r="ES25">
        <v>4.3947813741094052E-4</v>
      </c>
      <c r="ET25">
        <v>1.9954388575737439E-6</v>
      </c>
      <c r="EU25">
        <v>-3.8034163071679039E-10</v>
      </c>
      <c r="EV25">
        <v>-6.9087419074887357E-2</v>
      </c>
      <c r="EW25">
        <v>-1.1920631203760169E-2</v>
      </c>
      <c r="EX25">
        <v>1.912794135708796E-3</v>
      </c>
      <c r="EY25">
        <v>-4.0206091563060771E-5</v>
      </c>
      <c r="EZ25">
        <v>23</v>
      </c>
      <c r="FA25">
        <v>2006</v>
      </c>
      <c r="FB25">
        <v>0</v>
      </c>
      <c r="FC25">
        <v>18</v>
      </c>
      <c r="FD25">
        <v>1.4</v>
      </c>
      <c r="FE25">
        <v>1.3</v>
      </c>
      <c r="FF25">
        <v>0.83496099999999995</v>
      </c>
      <c r="FG25">
        <v>2.5878899999999998</v>
      </c>
      <c r="FH25">
        <v>1.39771</v>
      </c>
      <c r="FI25">
        <v>2.2753899999999998</v>
      </c>
      <c r="FJ25">
        <v>1.3952599999999999</v>
      </c>
      <c r="FK25">
        <v>2.6464799999999999</v>
      </c>
      <c r="FL25">
        <v>35.661299999999997</v>
      </c>
      <c r="FM25">
        <v>15.7256</v>
      </c>
      <c r="FN25">
        <v>18</v>
      </c>
      <c r="FO25">
        <v>586.11500000000001</v>
      </c>
      <c r="FP25">
        <v>367.43700000000001</v>
      </c>
      <c r="FQ25">
        <v>21.681100000000001</v>
      </c>
      <c r="FR25">
        <v>27.671900000000001</v>
      </c>
      <c r="FS25">
        <v>30.000499999999999</v>
      </c>
      <c r="FT25">
        <v>27.4178</v>
      </c>
      <c r="FU25">
        <v>27.7669</v>
      </c>
      <c r="FV25">
        <v>16.7379</v>
      </c>
      <c r="FW25">
        <v>15.4147</v>
      </c>
      <c r="FX25">
        <v>44.251399999999997</v>
      </c>
      <c r="FY25">
        <v>21.68</v>
      </c>
      <c r="FZ25">
        <v>300</v>
      </c>
      <c r="GA25">
        <v>14.235300000000001</v>
      </c>
      <c r="GB25">
        <v>98.654799999999994</v>
      </c>
      <c r="GC25">
        <v>93.3262</v>
      </c>
    </row>
    <row r="26" spans="1:185" x14ac:dyDescent="0.2">
      <c r="A26">
        <v>10</v>
      </c>
      <c r="B26">
        <v>1692979559</v>
      </c>
      <c r="C26">
        <v>1035.5</v>
      </c>
      <c r="D26" t="s">
        <v>356</v>
      </c>
      <c r="E26" t="s">
        <v>357</v>
      </c>
      <c r="F26">
        <v>5</v>
      </c>
      <c r="H26" t="s">
        <v>318</v>
      </c>
      <c r="I26" t="s">
        <v>319</v>
      </c>
      <c r="J26" t="s">
        <v>320</v>
      </c>
      <c r="K26" t="s">
        <v>659</v>
      </c>
      <c r="L26">
        <v>1692979551</v>
      </c>
      <c r="M26">
        <f t="shared" si="0"/>
        <v>1.574931923733763E-3</v>
      </c>
      <c r="N26">
        <f t="shared" si="1"/>
        <v>1.5749319237337629</v>
      </c>
      <c r="O26">
        <f t="shared" si="2"/>
        <v>-1.2737393284480407</v>
      </c>
      <c r="P26">
        <f t="shared" si="3"/>
        <v>200.94341935483871</v>
      </c>
      <c r="Q26">
        <f t="shared" si="4"/>
        <v>213.64699114445847</v>
      </c>
      <c r="R26">
        <f t="shared" si="5"/>
        <v>21.558833315824707</v>
      </c>
      <c r="S26">
        <f t="shared" si="6"/>
        <v>20.276932806667318</v>
      </c>
      <c r="T26">
        <f t="shared" si="7"/>
        <v>0.12164833486119202</v>
      </c>
      <c r="U26">
        <f t="shared" si="8"/>
        <v>2.9438273769389007</v>
      </c>
      <c r="V26">
        <f t="shared" si="9"/>
        <v>0.11892310203744737</v>
      </c>
      <c r="W26">
        <f t="shared" si="10"/>
        <v>7.4566705155903301E-2</v>
      </c>
      <c r="X26">
        <f t="shared" si="11"/>
        <v>3.9903511277246398E-5</v>
      </c>
      <c r="Y26">
        <f t="shared" si="12"/>
        <v>23.488260254908877</v>
      </c>
      <c r="Z26">
        <f t="shared" si="13"/>
        <v>23.482112903225811</v>
      </c>
      <c r="AA26">
        <f t="shared" si="14"/>
        <v>2.9030599547329938</v>
      </c>
      <c r="AB26">
        <f t="shared" si="15"/>
        <v>53.637160929931746</v>
      </c>
      <c r="AC26">
        <f t="shared" si="16"/>
        <v>1.5964926388073462</v>
      </c>
      <c r="AD26">
        <f t="shared" si="17"/>
        <v>2.9764674548917771</v>
      </c>
      <c r="AE26">
        <f t="shared" si="18"/>
        <v>1.3065673159256477</v>
      </c>
      <c r="AF26">
        <f t="shared" si="19"/>
        <v>-69.454497836658945</v>
      </c>
      <c r="AG26">
        <f t="shared" si="20"/>
        <v>65.822194175765247</v>
      </c>
      <c r="AH26">
        <f t="shared" si="21"/>
        <v>4.667430798559006</v>
      </c>
      <c r="AI26">
        <f t="shared" si="22"/>
        <v>1.0351670411765923</v>
      </c>
      <c r="AJ26">
        <f t="shared" si="23"/>
        <v>-1.2737393284480407</v>
      </c>
      <c r="AK26">
        <f t="shared" si="24"/>
        <v>1.5749319237337629</v>
      </c>
      <c r="AL26">
        <f t="shared" si="25"/>
        <v>-1.561541058739996</v>
      </c>
      <c r="AM26">
        <v>202.88465040631749</v>
      </c>
      <c r="AN26">
        <v>204.3021030303031</v>
      </c>
      <c r="AO26">
        <v>3.6472962079376378E-2</v>
      </c>
      <c r="AP26">
        <v>67.175006690172196</v>
      </c>
      <c r="AQ26">
        <f t="shared" si="26"/>
        <v>1.609242712417096</v>
      </c>
      <c r="AR26">
        <v>14.259332388354981</v>
      </c>
      <c r="AS26">
        <v>15.84343030303031</v>
      </c>
      <c r="AT26">
        <v>-6.8511143177817254E-5</v>
      </c>
      <c r="AU26">
        <v>78.55</v>
      </c>
      <c r="AV26">
        <v>19</v>
      </c>
      <c r="AW26">
        <v>3</v>
      </c>
      <c r="AX26">
        <f t="shared" si="27"/>
        <v>1</v>
      </c>
      <c r="AY26">
        <f t="shared" si="28"/>
        <v>0</v>
      </c>
      <c r="AZ26">
        <f t="shared" si="29"/>
        <v>53865.753368134276</v>
      </c>
      <c r="BA26" t="s">
        <v>321</v>
      </c>
      <c r="BB26" t="s">
        <v>321</v>
      </c>
      <c r="BC26">
        <v>0</v>
      </c>
      <c r="BD26">
        <v>0</v>
      </c>
      <c r="BE26" t="e">
        <f t="shared" si="30"/>
        <v>#DIV/0!</v>
      </c>
      <c r="BF26">
        <v>0</v>
      </c>
      <c r="BG26" t="s">
        <v>321</v>
      </c>
      <c r="BH26" t="s">
        <v>321</v>
      </c>
      <c r="BI26">
        <v>0</v>
      </c>
      <c r="BJ26">
        <v>0</v>
      </c>
      <c r="BK26" t="e">
        <f t="shared" si="31"/>
        <v>#DIV/0!</v>
      </c>
      <c r="BL26">
        <v>0.5</v>
      </c>
      <c r="BM26">
        <f t="shared" si="32"/>
        <v>2.1001848040655996E-4</v>
      </c>
      <c r="BN26">
        <f t="shared" si="33"/>
        <v>-1.2737393284480407</v>
      </c>
      <c r="BO26" t="e">
        <f t="shared" si="34"/>
        <v>#DIV/0!</v>
      </c>
      <c r="BP26">
        <f t="shared" si="35"/>
        <v>-6064.8916513551503</v>
      </c>
      <c r="BQ26" t="e">
        <f t="shared" si="36"/>
        <v>#DIV/0!</v>
      </c>
      <c r="BR26" t="e">
        <f t="shared" si="37"/>
        <v>#DIV/0!</v>
      </c>
      <c r="BS26" t="s">
        <v>321</v>
      </c>
      <c r="BT26">
        <v>0</v>
      </c>
      <c r="BU26" t="e">
        <f t="shared" si="38"/>
        <v>#DIV/0!</v>
      </c>
      <c r="BV26" t="e">
        <f t="shared" si="39"/>
        <v>#DIV/0!</v>
      </c>
      <c r="BW26" t="e">
        <f t="shared" si="40"/>
        <v>#DIV/0!</v>
      </c>
      <c r="BX26" t="e">
        <f t="shared" si="41"/>
        <v>#DIV/0!</v>
      </c>
      <c r="BY26" t="e">
        <f t="shared" si="42"/>
        <v>#DIV/0!</v>
      </c>
      <c r="BZ26" t="e">
        <f t="shared" si="43"/>
        <v>#DIV/0!</v>
      </c>
      <c r="CA26" t="e">
        <f t="shared" si="44"/>
        <v>#DIV/0!</v>
      </c>
      <c r="CB26" t="e">
        <f t="shared" si="45"/>
        <v>#DIV/0!</v>
      </c>
      <c r="CC26">
        <f t="shared" si="46"/>
        <v>5.0002199999999997E-3</v>
      </c>
      <c r="CD26">
        <f t="shared" si="47"/>
        <v>2.1001848040655996E-4</v>
      </c>
      <c r="CE26">
        <f t="shared" si="48"/>
        <v>4.2001847999999994E-2</v>
      </c>
      <c r="CF26">
        <f t="shared" si="49"/>
        <v>7.9803511199999996E-3</v>
      </c>
      <c r="CG26">
        <v>6</v>
      </c>
      <c r="CH26">
        <v>0.5</v>
      </c>
      <c r="CI26" t="s">
        <v>322</v>
      </c>
      <c r="CJ26">
        <v>2</v>
      </c>
      <c r="CK26" t="b">
        <v>0</v>
      </c>
      <c r="CL26">
        <v>1692979551</v>
      </c>
      <c r="CM26">
        <v>200.94341935483871</v>
      </c>
      <c r="CN26">
        <v>199.9861612903226</v>
      </c>
      <c r="CO26">
        <v>15.821164516129031</v>
      </c>
      <c r="CP26">
        <v>14.27116451612903</v>
      </c>
      <c r="CQ26">
        <v>201.5604193548387</v>
      </c>
      <c r="CR26">
        <v>15.79716451612903</v>
      </c>
      <c r="CS26">
        <v>600.00567741935481</v>
      </c>
      <c r="CT26">
        <v>100.80867741935489</v>
      </c>
      <c r="CU26">
        <v>9.999066129032258E-2</v>
      </c>
      <c r="CV26">
        <v>23.89685161290323</v>
      </c>
      <c r="CW26">
        <v>23.482112903225811</v>
      </c>
      <c r="CX26">
        <v>999.90000000000032</v>
      </c>
      <c r="CY26">
        <v>0</v>
      </c>
      <c r="CZ26">
        <v>0</v>
      </c>
      <c r="DA26">
        <v>10000.74290322581</v>
      </c>
      <c r="DB26">
        <v>0</v>
      </c>
      <c r="DC26">
        <v>766.3765806451612</v>
      </c>
      <c r="DD26">
        <v>5.0002199999999997E-3</v>
      </c>
      <c r="DE26">
        <v>0</v>
      </c>
      <c r="DF26">
        <v>0</v>
      </c>
      <c r="DG26">
        <v>0</v>
      </c>
      <c r="DH26">
        <v>591.43548387096769</v>
      </c>
      <c r="DI26">
        <v>5.0002199999999997E-3</v>
      </c>
      <c r="DJ26">
        <v>1044.861290322581</v>
      </c>
      <c r="DK26">
        <v>-0.4419354838709677</v>
      </c>
      <c r="DL26">
        <v>32.870774193548392</v>
      </c>
      <c r="DM26">
        <v>39.459451612903209</v>
      </c>
      <c r="DN26">
        <v>35.31025806451612</v>
      </c>
      <c r="DO26">
        <v>36.693290322580637</v>
      </c>
      <c r="DP26">
        <v>35.400967741935482</v>
      </c>
      <c r="DQ26">
        <v>0</v>
      </c>
      <c r="DR26">
        <v>0</v>
      </c>
      <c r="DS26">
        <v>0</v>
      </c>
      <c r="DT26">
        <v>1692979560.5</v>
      </c>
      <c r="DU26">
        <v>0</v>
      </c>
      <c r="DV26">
        <v>591.56538461538469</v>
      </c>
      <c r="DW26">
        <v>35.572649530340342</v>
      </c>
      <c r="DX26">
        <v>-53.022222301496193</v>
      </c>
      <c r="DY26">
        <v>1044.226923076923</v>
      </c>
      <c r="DZ26">
        <v>15</v>
      </c>
      <c r="EA26">
        <v>1692979580</v>
      </c>
      <c r="EB26" t="s">
        <v>358</v>
      </c>
      <c r="EC26">
        <v>1692979578</v>
      </c>
      <c r="ED26">
        <v>1692979580</v>
      </c>
      <c r="EE26">
        <v>11</v>
      </c>
      <c r="EF26">
        <v>-1.9E-2</v>
      </c>
      <c r="EG26">
        <v>-7.0000000000000001E-3</v>
      </c>
      <c r="EH26">
        <v>-0.61699999999999999</v>
      </c>
      <c r="EI26">
        <v>2.4E-2</v>
      </c>
      <c r="EJ26">
        <v>200</v>
      </c>
      <c r="EK26">
        <v>14</v>
      </c>
      <c r="EL26">
        <v>0.8</v>
      </c>
      <c r="EM26">
        <v>7.0000000000000007E-2</v>
      </c>
      <c r="EN26">
        <v>100</v>
      </c>
      <c r="EO26">
        <v>100</v>
      </c>
      <c r="EP26">
        <v>-0.61699999999999999</v>
      </c>
      <c r="EQ26">
        <v>2.4E-2</v>
      </c>
      <c r="ER26">
        <v>-0.76395690488555656</v>
      </c>
      <c r="ES26">
        <v>4.3947813741094052E-4</v>
      </c>
      <c r="ET26">
        <v>1.9954388575737439E-6</v>
      </c>
      <c r="EU26">
        <v>-3.8034163071679039E-10</v>
      </c>
      <c r="EV26">
        <v>-7.1039448630397087E-2</v>
      </c>
      <c r="EW26">
        <v>-1.1920631203760169E-2</v>
      </c>
      <c r="EX26">
        <v>1.912794135708796E-3</v>
      </c>
      <c r="EY26">
        <v>-4.0206091563060771E-5</v>
      </c>
      <c r="EZ26">
        <v>23</v>
      </c>
      <c r="FA26">
        <v>2006</v>
      </c>
      <c r="FB26">
        <v>0</v>
      </c>
      <c r="FC26">
        <v>18</v>
      </c>
      <c r="FD26">
        <v>1.3</v>
      </c>
      <c r="FE26">
        <v>1.3</v>
      </c>
      <c r="FF26">
        <v>0.61279300000000003</v>
      </c>
      <c r="FG26">
        <v>2.6049799999999999</v>
      </c>
      <c r="FH26">
        <v>1.39771</v>
      </c>
      <c r="FI26">
        <v>2.2753899999999998</v>
      </c>
      <c r="FJ26">
        <v>1.3952599999999999</v>
      </c>
      <c r="FK26">
        <v>2.3840300000000001</v>
      </c>
      <c r="FL26">
        <v>35.801000000000002</v>
      </c>
      <c r="FM26">
        <v>15.699299999999999</v>
      </c>
      <c r="FN26">
        <v>18</v>
      </c>
      <c r="FO26">
        <v>586.16</v>
      </c>
      <c r="FP26">
        <v>366.38799999999998</v>
      </c>
      <c r="FQ26">
        <v>21.680199999999999</v>
      </c>
      <c r="FR26">
        <v>27.7697</v>
      </c>
      <c r="FS26">
        <v>30.000699999999998</v>
      </c>
      <c r="FT26">
        <v>27.501300000000001</v>
      </c>
      <c r="FU26">
        <v>27.851099999999999</v>
      </c>
      <c r="FV26">
        <v>12.3017</v>
      </c>
      <c r="FW26">
        <v>14.1045</v>
      </c>
      <c r="FX26">
        <v>40.773000000000003</v>
      </c>
      <c r="FY26">
        <v>21.68</v>
      </c>
      <c r="FZ26">
        <v>200</v>
      </c>
      <c r="GA26">
        <v>14.360900000000001</v>
      </c>
      <c r="GB26">
        <v>98.633600000000001</v>
      </c>
      <c r="GC26">
        <v>93.304599999999994</v>
      </c>
    </row>
    <row r="27" spans="1:185" x14ac:dyDescent="0.2">
      <c r="A27">
        <v>11</v>
      </c>
      <c r="B27">
        <v>1692979656</v>
      </c>
      <c r="C27">
        <v>1132.5</v>
      </c>
      <c r="D27" t="s">
        <v>359</v>
      </c>
      <c r="E27" t="s">
        <v>360</v>
      </c>
      <c r="F27">
        <v>5</v>
      </c>
      <c r="H27" t="s">
        <v>318</v>
      </c>
      <c r="I27" t="s">
        <v>319</v>
      </c>
      <c r="J27" t="s">
        <v>320</v>
      </c>
      <c r="K27" t="s">
        <v>659</v>
      </c>
      <c r="L27">
        <v>1692979648</v>
      </c>
      <c r="M27">
        <f t="shared" si="0"/>
        <v>1.4916743054435762E-3</v>
      </c>
      <c r="N27">
        <f t="shared" si="1"/>
        <v>1.4916743054435762</v>
      </c>
      <c r="O27">
        <f t="shared" si="2"/>
        <v>-1.2696409922486176</v>
      </c>
      <c r="P27">
        <f t="shared" si="3"/>
        <v>101.10151612903231</v>
      </c>
      <c r="Q27">
        <f t="shared" si="4"/>
        <v>116.76946650200667</v>
      </c>
      <c r="R27">
        <f t="shared" si="5"/>
        <v>11.784003736847797</v>
      </c>
      <c r="S27">
        <f t="shared" si="6"/>
        <v>10.202843941613974</v>
      </c>
      <c r="T27">
        <f t="shared" si="7"/>
        <v>0.11516192730585383</v>
      </c>
      <c r="U27">
        <f t="shared" si="8"/>
        <v>2.9435162812206945</v>
      </c>
      <c r="V27">
        <f t="shared" si="9"/>
        <v>0.11271617031180962</v>
      </c>
      <c r="W27">
        <f t="shared" si="10"/>
        <v>7.0663021808653276E-2</v>
      </c>
      <c r="X27">
        <f t="shared" si="11"/>
        <v>3.9903511277246398E-5</v>
      </c>
      <c r="Y27">
        <f t="shared" si="12"/>
        <v>23.452939466556003</v>
      </c>
      <c r="Z27">
        <f t="shared" si="13"/>
        <v>23.481061290322589</v>
      </c>
      <c r="AA27">
        <f t="shared" si="14"/>
        <v>2.9028758536081907</v>
      </c>
      <c r="AB27">
        <f t="shared" si="15"/>
        <v>53.842343304901853</v>
      </c>
      <c r="AC27">
        <f t="shared" si="16"/>
        <v>1.5971291939666881</v>
      </c>
      <c r="AD27">
        <f t="shared" si="17"/>
        <v>2.9663069917339278</v>
      </c>
      <c r="AE27">
        <f t="shared" si="18"/>
        <v>1.3057466596415026</v>
      </c>
      <c r="AF27">
        <f t="shared" si="19"/>
        <v>-65.782836870061715</v>
      </c>
      <c r="AG27">
        <f t="shared" si="20"/>
        <v>56.957729318179503</v>
      </c>
      <c r="AH27">
        <f t="shared" si="21"/>
        <v>4.0380980879007016</v>
      </c>
      <c r="AI27">
        <f t="shared" si="22"/>
        <v>-4.7869695604702329</v>
      </c>
      <c r="AJ27">
        <f t="shared" si="23"/>
        <v>-1.2696409922486176</v>
      </c>
      <c r="AK27">
        <f t="shared" si="24"/>
        <v>1.4916743054435762</v>
      </c>
      <c r="AL27">
        <f t="shared" si="25"/>
        <v>-1.4761254956622119</v>
      </c>
      <c r="AM27">
        <v>101.4825625969103</v>
      </c>
      <c r="AN27">
        <v>102.8868242424243</v>
      </c>
      <c r="AO27">
        <v>2.041592237432072E-2</v>
      </c>
      <c r="AP27">
        <v>67.173541620695758</v>
      </c>
      <c r="AQ27">
        <f t="shared" si="26"/>
        <v>1.5245768691835284</v>
      </c>
      <c r="AR27">
        <v>14.362690813766241</v>
      </c>
      <c r="AS27">
        <v>15.8628</v>
      </c>
      <c r="AT27">
        <v>4.4610837438810058E-5</v>
      </c>
      <c r="AU27">
        <v>78.55</v>
      </c>
      <c r="AV27">
        <v>19</v>
      </c>
      <c r="AW27">
        <v>3</v>
      </c>
      <c r="AX27">
        <f t="shared" si="27"/>
        <v>1</v>
      </c>
      <c r="AY27">
        <f t="shared" si="28"/>
        <v>0</v>
      </c>
      <c r="AZ27">
        <f t="shared" si="29"/>
        <v>53867.109489856935</v>
      </c>
      <c r="BA27" t="s">
        <v>321</v>
      </c>
      <c r="BB27" t="s">
        <v>321</v>
      </c>
      <c r="BC27">
        <v>0</v>
      </c>
      <c r="BD27">
        <v>0</v>
      </c>
      <c r="BE27" t="e">
        <f t="shared" si="30"/>
        <v>#DIV/0!</v>
      </c>
      <c r="BF27">
        <v>0</v>
      </c>
      <c r="BG27" t="s">
        <v>321</v>
      </c>
      <c r="BH27" t="s">
        <v>321</v>
      </c>
      <c r="BI27">
        <v>0</v>
      </c>
      <c r="BJ27">
        <v>0</v>
      </c>
      <c r="BK27" t="e">
        <f t="shared" si="31"/>
        <v>#DIV/0!</v>
      </c>
      <c r="BL27">
        <v>0.5</v>
      </c>
      <c r="BM27">
        <f t="shared" si="32"/>
        <v>2.1001848040655996E-4</v>
      </c>
      <c r="BN27">
        <f t="shared" si="33"/>
        <v>-1.2696409922486176</v>
      </c>
      <c r="BO27" t="e">
        <f t="shared" si="34"/>
        <v>#DIV/0!</v>
      </c>
      <c r="BP27">
        <f t="shared" si="35"/>
        <v>-6045.3774819759155</v>
      </c>
      <c r="BQ27" t="e">
        <f t="shared" si="36"/>
        <v>#DIV/0!</v>
      </c>
      <c r="BR27" t="e">
        <f t="shared" si="37"/>
        <v>#DIV/0!</v>
      </c>
      <c r="BS27" t="s">
        <v>321</v>
      </c>
      <c r="BT27">
        <v>0</v>
      </c>
      <c r="BU27" t="e">
        <f t="shared" si="38"/>
        <v>#DIV/0!</v>
      </c>
      <c r="BV27" t="e">
        <f t="shared" si="39"/>
        <v>#DIV/0!</v>
      </c>
      <c r="BW27" t="e">
        <f t="shared" si="40"/>
        <v>#DIV/0!</v>
      </c>
      <c r="BX27" t="e">
        <f t="shared" si="41"/>
        <v>#DIV/0!</v>
      </c>
      <c r="BY27" t="e">
        <f t="shared" si="42"/>
        <v>#DIV/0!</v>
      </c>
      <c r="BZ27" t="e">
        <f t="shared" si="43"/>
        <v>#DIV/0!</v>
      </c>
      <c r="CA27" t="e">
        <f t="shared" si="44"/>
        <v>#DIV/0!</v>
      </c>
      <c r="CB27" t="e">
        <f t="shared" si="45"/>
        <v>#DIV/0!</v>
      </c>
      <c r="CC27">
        <f t="shared" si="46"/>
        <v>5.0002199999999997E-3</v>
      </c>
      <c r="CD27">
        <f t="shared" si="47"/>
        <v>2.1001848040655996E-4</v>
      </c>
      <c r="CE27">
        <f t="shared" si="48"/>
        <v>4.2001847999999994E-2</v>
      </c>
      <c r="CF27">
        <f t="shared" si="49"/>
        <v>7.9803511199999996E-3</v>
      </c>
      <c r="CG27">
        <v>6</v>
      </c>
      <c r="CH27">
        <v>0.5</v>
      </c>
      <c r="CI27" t="s">
        <v>322</v>
      </c>
      <c r="CJ27">
        <v>2</v>
      </c>
      <c r="CK27" t="b">
        <v>0</v>
      </c>
      <c r="CL27">
        <v>1692979648</v>
      </c>
      <c r="CM27">
        <v>101.10151612903231</v>
      </c>
      <c r="CN27">
        <v>99.982719354838707</v>
      </c>
      <c r="CO27">
        <v>15.826193548387099</v>
      </c>
      <c r="CP27">
        <v>14.358170967741939</v>
      </c>
      <c r="CQ27">
        <v>102.0115161290323</v>
      </c>
      <c r="CR27">
        <v>15.7991935483871</v>
      </c>
      <c r="CS27">
        <v>600.01806451612924</v>
      </c>
      <c r="CT27">
        <v>100.8167741935484</v>
      </c>
      <c r="CU27">
        <v>0.1000501258064516</v>
      </c>
      <c r="CV27">
        <v>23.839983870967739</v>
      </c>
      <c r="CW27">
        <v>23.481061290322589</v>
      </c>
      <c r="CX27">
        <v>999.90000000000032</v>
      </c>
      <c r="CY27">
        <v>0</v>
      </c>
      <c r="CZ27">
        <v>0</v>
      </c>
      <c r="DA27">
        <v>9998.1709677419349</v>
      </c>
      <c r="DB27">
        <v>0</v>
      </c>
      <c r="DC27">
        <v>775.60848387096758</v>
      </c>
      <c r="DD27">
        <v>5.0002199999999997E-3</v>
      </c>
      <c r="DE27">
        <v>0</v>
      </c>
      <c r="DF27">
        <v>0</v>
      </c>
      <c r="DG27">
        <v>0</v>
      </c>
      <c r="DH27">
        <v>595.20645161290327</v>
      </c>
      <c r="DI27">
        <v>5.0002199999999997E-3</v>
      </c>
      <c r="DJ27">
        <v>1032.7677419354841</v>
      </c>
      <c r="DK27">
        <v>-0.51290322580645165</v>
      </c>
      <c r="DL27">
        <v>31.771903225806451</v>
      </c>
      <c r="DM27">
        <v>38.161032258064502</v>
      </c>
      <c r="DN27">
        <v>34.441225806451612</v>
      </c>
      <c r="DO27">
        <v>35.453354838709657</v>
      </c>
      <c r="DP27">
        <v>34.302193548387088</v>
      </c>
      <c r="DQ27">
        <v>0</v>
      </c>
      <c r="DR27">
        <v>0</v>
      </c>
      <c r="DS27">
        <v>0</v>
      </c>
      <c r="DT27">
        <v>1692979657.7</v>
      </c>
      <c r="DU27">
        <v>0</v>
      </c>
      <c r="DV27">
        <v>595.03846153846143</v>
      </c>
      <c r="DW27">
        <v>-4.4307693695880204</v>
      </c>
      <c r="DX27">
        <v>-1.99999992235727</v>
      </c>
      <c r="DY27">
        <v>1032.311538461538</v>
      </c>
      <c r="DZ27">
        <v>15</v>
      </c>
      <c r="EA27">
        <v>1692979675</v>
      </c>
      <c r="EB27" t="s">
        <v>361</v>
      </c>
      <c r="EC27">
        <v>1692979673</v>
      </c>
      <c r="ED27">
        <v>1692979675</v>
      </c>
      <c r="EE27">
        <v>12</v>
      </c>
      <c r="EF27">
        <v>-0.191</v>
      </c>
      <c r="EG27">
        <v>2E-3</v>
      </c>
      <c r="EH27">
        <v>-0.91</v>
      </c>
      <c r="EI27">
        <v>2.7E-2</v>
      </c>
      <c r="EJ27">
        <v>100</v>
      </c>
      <c r="EK27">
        <v>14</v>
      </c>
      <c r="EL27">
        <v>0.44</v>
      </c>
      <c r="EM27">
        <v>0.09</v>
      </c>
      <c r="EN27">
        <v>100</v>
      </c>
      <c r="EO27">
        <v>100</v>
      </c>
      <c r="EP27">
        <v>-0.91</v>
      </c>
      <c r="EQ27">
        <v>2.7E-2</v>
      </c>
      <c r="ER27">
        <v>-0.78286855998740901</v>
      </c>
      <c r="ES27">
        <v>4.3947813741094052E-4</v>
      </c>
      <c r="ET27">
        <v>1.9954388575737439E-6</v>
      </c>
      <c r="EU27">
        <v>-3.8034163071679039E-10</v>
      </c>
      <c r="EV27">
        <v>-7.8075541716746438E-2</v>
      </c>
      <c r="EW27">
        <v>-1.1920631203760169E-2</v>
      </c>
      <c r="EX27">
        <v>1.912794135708796E-3</v>
      </c>
      <c r="EY27">
        <v>-4.0206091563060771E-5</v>
      </c>
      <c r="EZ27">
        <v>23</v>
      </c>
      <c r="FA27">
        <v>2006</v>
      </c>
      <c r="FB27">
        <v>0</v>
      </c>
      <c r="FC27">
        <v>18</v>
      </c>
      <c r="FD27">
        <v>1.3</v>
      </c>
      <c r="FE27">
        <v>1.3</v>
      </c>
      <c r="FF27">
        <v>0.383301</v>
      </c>
      <c r="FG27">
        <v>2.6110799999999998</v>
      </c>
      <c r="FH27">
        <v>1.39771</v>
      </c>
      <c r="FI27">
        <v>2.2753899999999998</v>
      </c>
      <c r="FJ27">
        <v>1.3952599999999999</v>
      </c>
      <c r="FK27">
        <v>2.6257299999999999</v>
      </c>
      <c r="FL27">
        <v>35.9178</v>
      </c>
      <c r="FM27">
        <v>15.699299999999999</v>
      </c>
      <c r="FN27">
        <v>18</v>
      </c>
      <c r="FO27">
        <v>586.39300000000003</v>
      </c>
      <c r="FP27">
        <v>365.22899999999998</v>
      </c>
      <c r="FQ27">
        <v>21.6813</v>
      </c>
      <c r="FR27">
        <v>27.930499999999999</v>
      </c>
      <c r="FS27">
        <v>30.000900000000001</v>
      </c>
      <c r="FT27">
        <v>27.6355</v>
      </c>
      <c r="FU27">
        <v>27.9861</v>
      </c>
      <c r="FV27">
        <v>7.6913400000000003</v>
      </c>
      <c r="FW27">
        <v>13.007999999999999</v>
      </c>
      <c r="FX27">
        <v>36.970599999999997</v>
      </c>
      <c r="FY27">
        <v>21.68</v>
      </c>
      <c r="FZ27">
        <v>100</v>
      </c>
      <c r="GA27">
        <v>14.4155</v>
      </c>
      <c r="GB27">
        <v>98.598600000000005</v>
      </c>
      <c r="GC27">
        <v>93.270499999999998</v>
      </c>
    </row>
    <row r="28" spans="1:185" x14ac:dyDescent="0.2">
      <c r="A28">
        <v>12</v>
      </c>
      <c r="B28">
        <v>1692979751</v>
      </c>
      <c r="C28">
        <v>1227.5</v>
      </c>
      <c r="D28" t="s">
        <v>362</v>
      </c>
      <c r="E28" t="s">
        <v>363</v>
      </c>
      <c r="F28">
        <v>5</v>
      </c>
      <c r="H28" t="s">
        <v>318</v>
      </c>
      <c r="I28" t="s">
        <v>319</v>
      </c>
      <c r="J28" t="s">
        <v>320</v>
      </c>
      <c r="K28" t="s">
        <v>659</v>
      </c>
      <c r="L28">
        <v>1692979743</v>
      </c>
      <c r="M28">
        <f t="shared" si="0"/>
        <v>1.5096156486333976E-3</v>
      </c>
      <c r="N28">
        <f t="shared" si="1"/>
        <v>1.5096156486333976</v>
      </c>
      <c r="O28">
        <f t="shared" si="2"/>
        <v>-1.2714416986357748</v>
      </c>
      <c r="P28">
        <f t="shared" si="3"/>
        <v>51.18289032258064</v>
      </c>
      <c r="Q28">
        <f t="shared" si="4"/>
        <v>67.76189645976963</v>
      </c>
      <c r="R28">
        <f t="shared" si="5"/>
        <v>6.8384659423733387</v>
      </c>
      <c r="S28">
        <f t="shared" si="6"/>
        <v>5.1653284602357719</v>
      </c>
      <c r="T28">
        <f t="shared" si="7"/>
        <v>0.11617699162379584</v>
      </c>
      <c r="U28">
        <f t="shared" si="8"/>
        <v>2.943820346256667</v>
      </c>
      <c r="V28">
        <f t="shared" si="9"/>
        <v>0.1136886827344992</v>
      </c>
      <c r="W28">
        <f t="shared" si="10"/>
        <v>7.1274552475141889E-2</v>
      </c>
      <c r="X28">
        <f t="shared" si="11"/>
        <v>3.9903511277246398E-5</v>
      </c>
      <c r="Y28">
        <f t="shared" si="12"/>
        <v>23.465591050748852</v>
      </c>
      <c r="Z28">
        <f t="shared" si="13"/>
        <v>23.519593548387089</v>
      </c>
      <c r="AA28">
        <f t="shared" si="14"/>
        <v>2.909628193437654</v>
      </c>
      <c r="AB28">
        <f t="shared" si="15"/>
        <v>53.866699760580872</v>
      </c>
      <c r="AC28">
        <f t="shared" si="16"/>
        <v>1.5995115355793186</v>
      </c>
      <c r="AD28">
        <f t="shared" si="17"/>
        <v>2.9693884026469086</v>
      </c>
      <c r="AE28">
        <f t="shared" si="18"/>
        <v>1.3101166578583354</v>
      </c>
      <c r="AF28">
        <f t="shared" si="19"/>
        <v>-66.574050104732834</v>
      </c>
      <c r="AG28">
        <f t="shared" si="20"/>
        <v>53.588268370890937</v>
      </c>
      <c r="AH28">
        <f t="shared" si="21"/>
        <v>3.7998946922897905</v>
      </c>
      <c r="AI28">
        <f t="shared" si="22"/>
        <v>-9.1858471380408275</v>
      </c>
      <c r="AJ28">
        <f t="shared" si="23"/>
        <v>-1.2714416986357748</v>
      </c>
      <c r="AK28">
        <f t="shared" si="24"/>
        <v>1.5096156486333976</v>
      </c>
      <c r="AL28">
        <f t="shared" si="25"/>
        <v>-1.2012645610712529</v>
      </c>
      <c r="AM28">
        <v>50.743406335468762</v>
      </c>
      <c r="AN28">
        <v>51.967041818181791</v>
      </c>
      <c r="AO28">
        <v>-1.0681556634891129E-3</v>
      </c>
      <c r="AP28">
        <v>67.17041282535331</v>
      </c>
      <c r="AQ28">
        <f t="shared" si="26"/>
        <v>1.5253133006913822</v>
      </c>
      <c r="AR28">
        <v>14.355873714415591</v>
      </c>
      <c r="AS28">
        <v>15.85734242424242</v>
      </c>
      <c r="AT28">
        <v>-6.8169696969848199E-5</v>
      </c>
      <c r="AU28">
        <v>78.55</v>
      </c>
      <c r="AV28">
        <v>19</v>
      </c>
      <c r="AW28">
        <v>3</v>
      </c>
      <c r="AX28">
        <f t="shared" si="27"/>
        <v>1</v>
      </c>
      <c r="AY28">
        <f t="shared" si="28"/>
        <v>0</v>
      </c>
      <c r="AZ28">
        <f t="shared" si="29"/>
        <v>53872.959846058147</v>
      </c>
      <c r="BA28" t="s">
        <v>321</v>
      </c>
      <c r="BB28" t="s">
        <v>321</v>
      </c>
      <c r="BC28">
        <v>0</v>
      </c>
      <c r="BD28">
        <v>0</v>
      </c>
      <c r="BE28" t="e">
        <f t="shared" si="30"/>
        <v>#DIV/0!</v>
      </c>
      <c r="BF28">
        <v>0</v>
      </c>
      <c r="BG28" t="s">
        <v>321</v>
      </c>
      <c r="BH28" t="s">
        <v>321</v>
      </c>
      <c r="BI28">
        <v>0</v>
      </c>
      <c r="BJ28">
        <v>0</v>
      </c>
      <c r="BK28" t="e">
        <f t="shared" si="31"/>
        <v>#DIV/0!</v>
      </c>
      <c r="BL28">
        <v>0.5</v>
      </c>
      <c r="BM28">
        <f t="shared" si="32"/>
        <v>2.1001848040655996E-4</v>
      </c>
      <c r="BN28">
        <f t="shared" si="33"/>
        <v>-1.2714416986357748</v>
      </c>
      <c r="BO28" t="e">
        <f t="shared" si="34"/>
        <v>#DIV/0!</v>
      </c>
      <c r="BP28">
        <f t="shared" si="35"/>
        <v>-6053.9515197637875</v>
      </c>
      <c r="BQ28" t="e">
        <f t="shared" si="36"/>
        <v>#DIV/0!</v>
      </c>
      <c r="BR28" t="e">
        <f t="shared" si="37"/>
        <v>#DIV/0!</v>
      </c>
      <c r="BS28" t="s">
        <v>321</v>
      </c>
      <c r="BT28">
        <v>0</v>
      </c>
      <c r="BU28" t="e">
        <f t="shared" si="38"/>
        <v>#DIV/0!</v>
      </c>
      <c r="BV28" t="e">
        <f t="shared" si="39"/>
        <v>#DIV/0!</v>
      </c>
      <c r="BW28" t="e">
        <f t="shared" si="40"/>
        <v>#DIV/0!</v>
      </c>
      <c r="BX28" t="e">
        <f t="shared" si="41"/>
        <v>#DIV/0!</v>
      </c>
      <c r="BY28" t="e">
        <f t="shared" si="42"/>
        <v>#DIV/0!</v>
      </c>
      <c r="BZ28" t="e">
        <f t="shared" si="43"/>
        <v>#DIV/0!</v>
      </c>
      <c r="CA28" t="e">
        <f t="shared" si="44"/>
        <v>#DIV/0!</v>
      </c>
      <c r="CB28" t="e">
        <f t="shared" si="45"/>
        <v>#DIV/0!</v>
      </c>
      <c r="CC28">
        <f t="shared" si="46"/>
        <v>5.0002199999999997E-3</v>
      </c>
      <c r="CD28">
        <f t="shared" si="47"/>
        <v>2.1001848040655996E-4</v>
      </c>
      <c r="CE28">
        <f t="shared" si="48"/>
        <v>4.2001847999999994E-2</v>
      </c>
      <c r="CF28">
        <f t="shared" si="49"/>
        <v>7.9803511199999996E-3</v>
      </c>
      <c r="CG28">
        <v>6</v>
      </c>
      <c r="CH28">
        <v>0.5</v>
      </c>
      <c r="CI28" t="s">
        <v>322</v>
      </c>
      <c r="CJ28">
        <v>2</v>
      </c>
      <c r="CK28" t="b">
        <v>0</v>
      </c>
      <c r="CL28">
        <v>1692979743</v>
      </c>
      <c r="CM28">
        <v>51.18289032258064</v>
      </c>
      <c r="CN28">
        <v>49.988732258064523</v>
      </c>
      <c r="CO28">
        <v>15.849451612903231</v>
      </c>
      <c r="CP28">
        <v>14.36378387096774</v>
      </c>
      <c r="CQ28">
        <v>52.113890322580637</v>
      </c>
      <c r="CR28">
        <v>15.81545161290323</v>
      </c>
      <c r="CS28">
        <v>600.00861290322564</v>
      </c>
      <c r="CT28">
        <v>100.819064516129</v>
      </c>
      <c r="CU28">
        <v>9.9981432258064509E-2</v>
      </c>
      <c r="CV28">
        <v>23.857248387096771</v>
      </c>
      <c r="CW28">
        <v>23.519593548387089</v>
      </c>
      <c r="CX28">
        <v>999.90000000000032</v>
      </c>
      <c r="CY28">
        <v>0</v>
      </c>
      <c r="CZ28">
        <v>0</v>
      </c>
      <c r="DA28">
        <v>9999.6725806451632</v>
      </c>
      <c r="DB28">
        <v>0</v>
      </c>
      <c r="DC28">
        <v>779.12461290322585</v>
      </c>
      <c r="DD28">
        <v>5.0002199999999997E-3</v>
      </c>
      <c r="DE28">
        <v>0</v>
      </c>
      <c r="DF28">
        <v>0</v>
      </c>
      <c r="DG28">
        <v>0</v>
      </c>
      <c r="DH28">
        <v>594.38387096774181</v>
      </c>
      <c r="DI28">
        <v>5.0002199999999997E-3</v>
      </c>
      <c r="DJ28">
        <v>1043.7967741935479</v>
      </c>
      <c r="DK28">
        <v>-0.15806451612903219</v>
      </c>
      <c r="DL28">
        <v>32.564193548387102</v>
      </c>
      <c r="DM28">
        <v>39.80822580645161</v>
      </c>
      <c r="DN28">
        <v>35.572387096774193</v>
      </c>
      <c r="DO28">
        <v>38.100548387096772</v>
      </c>
      <c r="DP28">
        <v>35.185258064516127</v>
      </c>
      <c r="DQ28">
        <v>0</v>
      </c>
      <c r="DR28">
        <v>0</v>
      </c>
      <c r="DS28">
        <v>0</v>
      </c>
      <c r="DT28">
        <v>1692979752.5</v>
      </c>
      <c r="DU28">
        <v>0</v>
      </c>
      <c r="DV28">
        <v>594.38076923076926</v>
      </c>
      <c r="DW28">
        <v>-14.670085538362541</v>
      </c>
      <c r="DX28">
        <v>13.480341738843631</v>
      </c>
      <c r="DY28">
        <v>1043.6730769230769</v>
      </c>
      <c r="DZ28">
        <v>15</v>
      </c>
      <c r="EA28">
        <v>1692979773.5</v>
      </c>
      <c r="EB28" t="s">
        <v>364</v>
      </c>
      <c r="EC28">
        <v>1692979773</v>
      </c>
      <c r="ED28">
        <v>1692979773.5</v>
      </c>
      <c r="EE28">
        <v>13</v>
      </c>
      <c r="EF28">
        <v>1.6E-2</v>
      </c>
      <c r="EG28">
        <v>7.0000000000000001E-3</v>
      </c>
      <c r="EH28">
        <v>-0.93100000000000005</v>
      </c>
      <c r="EI28">
        <v>3.4000000000000002E-2</v>
      </c>
      <c r="EJ28">
        <v>50</v>
      </c>
      <c r="EK28">
        <v>14</v>
      </c>
      <c r="EL28">
        <v>0.56999999999999995</v>
      </c>
      <c r="EM28">
        <v>0.09</v>
      </c>
      <c r="EN28">
        <v>100</v>
      </c>
      <c r="EO28">
        <v>100</v>
      </c>
      <c r="EP28">
        <v>-0.93100000000000005</v>
      </c>
      <c r="EQ28">
        <v>3.4000000000000002E-2</v>
      </c>
      <c r="ER28">
        <v>-0.97402757767237369</v>
      </c>
      <c r="ES28">
        <v>4.3947813741094052E-4</v>
      </c>
      <c r="ET28">
        <v>1.9954388575737439E-6</v>
      </c>
      <c r="EU28">
        <v>-3.8034163071679039E-10</v>
      </c>
      <c r="EV28">
        <v>-7.6516729708114281E-2</v>
      </c>
      <c r="EW28">
        <v>-1.1920631203760169E-2</v>
      </c>
      <c r="EX28">
        <v>1.912794135708796E-3</v>
      </c>
      <c r="EY28">
        <v>-4.0206091563060771E-5</v>
      </c>
      <c r="EZ28">
        <v>23</v>
      </c>
      <c r="FA28">
        <v>2006</v>
      </c>
      <c r="FB28">
        <v>0</v>
      </c>
      <c r="FC28">
        <v>18</v>
      </c>
      <c r="FD28">
        <v>1.3</v>
      </c>
      <c r="FE28">
        <v>1.3</v>
      </c>
      <c r="FF28">
        <v>0.26855499999999999</v>
      </c>
      <c r="FG28">
        <v>2.6293899999999999</v>
      </c>
      <c r="FH28">
        <v>1.39771</v>
      </c>
      <c r="FI28">
        <v>2.2766099999999998</v>
      </c>
      <c r="FJ28">
        <v>1.3952599999999999</v>
      </c>
      <c r="FK28">
        <v>2.65015</v>
      </c>
      <c r="FL28">
        <v>36.011299999999999</v>
      </c>
      <c r="FM28">
        <v>15.6906</v>
      </c>
      <c r="FN28">
        <v>18</v>
      </c>
      <c r="FO28">
        <v>586.298</v>
      </c>
      <c r="FP28">
        <v>364.62200000000001</v>
      </c>
      <c r="FQ28">
        <v>21.678999999999998</v>
      </c>
      <c r="FR28">
        <v>28.094100000000001</v>
      </c>
      <c r="FS28">
        <v>30.000399999999999</v>
      </c>
      <c r="FT28">
        <v>27.774000000000001</v>
      </c>
      <c r="FU28">
        <v>28.121200000000002</v>
      </c>
      <c r="FV28">
        <v>5.4087399999999999</v>
      </c>
      <c r="FW28">
        <v>12.902900000000001</v>
      </c>
      <c r="FX28">
        <v>33.552999999999997</v>
      </c>
      <c r="FY28">
        <v>21.68</v>
      </c>
      <c r="FZ28">
        <v>50</v>
      </c>
      <c r="GA28">
        <v>14.420400000000001</v>
      </c>
      <c r="GB28">
        <v>98.572199999999995</v>
      </c>
      <c r="GC28">
        <v>93.252499999999998</v>
      </c>
    </row>
    <row r="29" spans="1:185" x14ac:dyDescent="0.2">
      <c r="A29">
        <v>13</v>
      </c>
      <c r="B29">
        <v>1692979849.5</v>
      </c>
      <c r="C29">
        <v>1326</v>
      </c>
      <c r="D29" t="s">
        <v>365</v>
      </c>
      <c r="E29" t="s">
        <v>366</v>
      </c>
      <c r="F29">
        <v>5</v>
      </c>
      <c r="H29" t="s">
        <v>318</v>
      </c>
      <c r="I29" t="s">
        <v>319</v>
      </c>
      <c r="J29" t="s">
        <v>320</v>
      </c>
      <c r="K29" t="s">
        <v>659</v>
      </c>
      <c r="L29">
        <v>1692979841.5</v>
      </c>
      <c r="M29">
        <f t="shared" si="0"/>
        <v>1.4763397284949362E-3</v>
      </c>
      <c r="N29">
        <f t="shared" si="1"/>
        <v>1.4763397284949362</v>
      </c>
      <c r="O29">
        <f t="shared" si="2"/>
        <v>-1.4593580526746697</v>
      </c>
      <c r="P29">
        <f t="shared" si="3"/>
        <v>0.75417645161290325</v>
      </c>
      <c r="Q29">
        <f t="shared" si="4"/>
        <v>21.526599050945585</v>
      </c>
      <c r="R29">
        <f t="shared" si="5"/>
        <v>2.1723730162240047</v>
      </c>
      <c r="S29">
        <f t="shared" si="6"/>
        <v>7.6108286732988278E-2</v>
      </c>
      <c r="T29">
        <f t="shared" si="7"/>
        <v>0.11317018015347921</v>
      </c>
      <c r="U29">
        <f t="shared" si="8"/>
        <v>2.9436136290940498</v>
      </c>
      <c r="V29">
        <f t="shared" si="9"/>
        <v>0.11080743240321282</v>
      </c>
      <c r="W29">
        <f t="shared" si="10"/>
        <v>6.9462820176447393E-2</v>
      </c>
      <c r="X29">
        <f t="shared" si="11"/>
        <v>3.9903511277246398E-5</v>
      </c>
      <c r="Y29">
        <f t="shared" si="12"/>
        <v>23.520414194599798</v>
      </c>
      <c r="Z29">
        <f t="shared" si="13"/>
        <v>23.558435483870969</v>
      </c>
      <c r="AA29">
        <f t="shared" si="14"/>
        <v>2.9164486992794734</v>
      </c>
      <c r="AB29">
        <f t="shared" si="15"/>
        <v>53.800879907971677</v>
      </c>
      <c r="AC29">
        <f t="shared" si="16"/>
        <v>1.6020011657946243</v>
      </c>
      <c r="AD29">
        <f t="shared" si="17"/>
        <v>2.977648634250786</v>
      </c>
      <c r="AE29">
        <f t="shared" si="18"/>
        <v>1.3144475334848491</v>
      </c>
      <c r="AF29">
        <f t="shared" si="19"/>
        <v>-65.106582026626683</v>
      </c>
      <c r="AG29">
        <f t="shared" si="20"/>
        <v>54.75271341472655</v>
      </c>
      <c r="AH29">
        <f t="shared" si="21"/>
        <v>3.8844068280277106</v>
      </c>
      <c r="AI29">
        <f t="shared" si="22"/>
        <v>-6.4694218803611463</v>
      </c>
      <c r="AJ29">
        <f t="shared" si="23"/>
        <v>-1.4593580526746697</v>
      </c>
      <c r="AK29">
        <f t="shared" si="24"/>
        <v>1.4763397284949362</v>
      </c>
      <c r="AL29">
        <f t="shared" si="25"/>
        <v>-1.3391806859391238</v>
      </c>
      <c r="AM29">
        <v>-0.72155560840368071</v>
      </c>
      <c r="AN29">
        <v>0.63587929090909079</v>
      </c>
      <c r="AO29">
        <v>2.8426403515425039E-4</v>
      </c>
      <c r="AP29">
        <v>67.18943364100943</v>
      </c>
      <c r="AQ29">
        <f t="shared" si="26"/>
        <v>1.5015203076607588</v>
      </c>
      <c r="AR29">
        <v>14.417063597792209</v>
      </c>
      <c r="AS29">
        <v>15.894990303030299</v>
      </c>
      <c r="AT29">
        <v>-5.9716564137690327E-5</v>
      </c>
      <c r="AU29">
        <v>78.55</v>
      </c>
      <c r="AV29">
        <v>19</v>
      </c>
      <c r="AW29">
        <v>3</v>
      </c>
      <c r="AX29">
        <f t="shared" si="27"/>
        <v>1</v>
      </c>
      <c r="AY29">
        <f t="shared" si="28"/>
        <v>0</v>
      </c>
      <c r="AZ29">
        <f t="shared" si="29"/>
        <v>53858.430798497488</v>
      </c>
      <c r="BA29" t="s">
        <v>321</v>
      </c>
      <c r="BB29" t="s">
        <v>321</v>
      </c>
      <c r="BC29">
        <v>0</v>
      </c>
      <c r="BD29">
        <v>0</v>
      </c>
      <c r="BE29" t="e">
        <f t="shared" si="30"/>
        <v>#DIV/0!</v>
      </c>
      <c r="BF29">
        <v>0</v>
      </c>
      <c r="BG29" t="s">
        <v>321</v>
      </c>
      <c r="BH29" t="s">
        <v>321</v>
      </c>
      <c r="BI29">
        <v>0</v>
      </c>
      <c r="BJ29">
        <v>0</v>
      </c>
      <c r="BK29" t="e">
        <f t="shared" si="31"/>
        <v>#DIV/0!</v>
      </c>
      <c r="BL29">
        <v>0.5</v>
      </c>
      <c r="BM29">
        <f t="shared" si="32"/>
        <v>2.1001848040655996E-4</v>
      </c>
      <c r="BN29">
        <f t="shared" si="33"/>
        <v>-1.4593580526746697</v>
      </c>
      <c r="BO29" t="e">
        <f t="shared" si="34"/>
        <v>#DIV/0!</v>
      </c>
      <c r="BP29">
        <f t="shared" si="35"/>
        <v>-6948.7125601975667</v>
      </c>
      <c r="BQ29" t="e">
        <f t="shared" si="36"/>
        <v>#DIV/0!</v>
      </c>
      <c r="BR29" t="e">
        <f t="shared" si="37"/>
        <v>#DIV/0!</v>
      </c>
      <c r="BS29" t="s">
        <v>321</v>
      </c>
      <c r="BT29">
        <v>0</v>
      </c>
      <c r="BU29" t="e">
        <f t="shared" si="38"/>
        <v>#DIV/0!</v>
      </c>
      <c r="BV29" t="e">
        <f t="shared" si="39"/>
        <v>#DIV/0!</v>
      </c>
      <c r="BW29" t="e">
        <f t="shared" si="40"/>
        <v>#DIV/0!</v>
      </c>
      <c r="BX29" t="e">
        <f t="shared" si="41"/>
        <v>#DIV/0!</v>
      </c>
      <c r="BY29" t="e">
        <f t="shared" si="42"/>
        <v>#DIV/0!</v>
      </c>
      <c r="BZ29" t="e">
        <f t="shared" si="43"/>
        <v>#DIV/0!</v>
      </c>
      <c r="CA29" t="e">
        <f t="shared" si="44"/>
        <v>#DIV/0!</v>
      </c>
      <c r="CB29" t="e">
        <f t="shared" si="45"/>
        <v>#DIV/0!</v>
      </c>
      <c r="CC29">
        <f t="shared" si="46"/>
        <v>5.0002199999999997E-3</v>
      </c>
      <c r="CD29">
        <f t="shared" si="47"/>
        <v>2.1001848040655996E-4</v>
      </c>
      <c r="CE29">
        <f t="shared" si="48"/>
        <v>4.2001847999999994E-2</v>
      </c>
      <c r="CF29">
        <f t="shared" si="49"/>
        <v>7.9803511199999996E-3</v>
      </c>
      <c r="CG29">
        <v>6</v>
      </c>
      <c r="CH29">
        <v>0.5</v>
      </c>
      <c r="CI29" t="s">
        <v>322</v>
      </c>
      <c r="CJ29">
        <v>2</v>
      </c>
      <c r="CK29" t="b">
        <v>0</v>
      </c>
      <c r="CL29">
        <v>1692979841.5</v>
      </c>
      <c r="CM29">
        <v>0.75417645161290325</v>
      </c>
      <c r="CN29">
        <v>-0.70402270967741942</v>
      </c>
      <c r="CO29">
        <v>15.87463870967742</v>
      </c>
      <c r="CP29">
        <v>14.42178064516129</v>
      </c>
      <c r="CQ29">
        <v>1.595176451612903</v>
      </c>
      <c r="CR29">
        <v>15.843638709677419</v>
      </c>
      <c r="CS29">
        <v>600.01870967741957</v>
      </c>
      <c r="CT29">
        <v>100.81570967741931</v>
      </c>
      <c r="CU29">
        <v>0.10004627096774189</v>
      </c>
      <c r="CV29">
        <v>23.903451612903229</v>
      </c>
      <c r="CW29">
        <v>23.558435483870969</v>
      </c>
      <c r="CX29">
        <v>999.90000000000032</v>
      </c>
      <c r="CY29">
        <v>0</v>
      </c>
      <c r="CZ29">
        <v>0</v>
      </c>
      <c r="DA29">
        <v>9998.83</v>
      </c>
      <c r="DB29">
        <v>0</v>
      </c>
      <c r="DC29">
        <v>796.83490322580633</v>
      </c>
      <c r="DD29">
        <v>5.0002199999999997E-3</v>
      </c>
      <c r="DE29">
        <v>0</v>
      </c>
      <c r="DF29">
        <v>0</v>
      </c>
      <c r="DG29">
        <v>0</v>
      </c>
      <c r="DH29">
        <v>596.17096774193556</v>
      </c>
      <c r="DI29">
        <v>5.0002199999999997E-3</v>
      </c>
      <c r="DJ29">
        <v>1044.6935483870971</v>
      </c>
      <c r="DK29">
        <v>-0.75483870967741928</v>
      </c>
      <c r="DL29">
        <v>33.304129032258061</v>
      </c>
      <c r="DM29">
        <v>40.923161290322582</v>
      </c>
      <c r="DN29">
        <v>36.46748387096774</v>
      </c>
      <c r="DO29">
        <v>39.090483870967716</v>
      </c>
      <c r="DP29">
        <v>35.983741935483877</v>
      </c>
      <c r="DQ29">
        <v>0</v>
      </c>
      <c r="DR29">
        <v>0</v>
      </c>
      <c r="DS29">
        <v>0</v>
      </c>
      <c r="DT29">
        <v>1692979850.9000001</v>
      </c>
      <c r="DU29">
        <v>0</v>
      </c>
      <c r="DV29">
        <v>596.21153846153845</v>
      </c>
      <c r="DW29">
        <v>5.7743589726044853</v>
      </c>
      <c r="DX29">
        <v>-10.44102503316234</v>
      </c>
      <c r="DY29">
        <v>1045.2692307692309</v>
      </c>
      <c r="DZ29">
        <v>15</v>
      </c>
      <c r="EA29">
        <v>1692979886.5</v>
      </c>
      <c r="EB29" t="s">
        <v>367</v>
      </c>
      <c r="EC29">
        <v>1692979886.5</v>
      </c>
      <c r="ED29">
        <v>1692979869.5</v>
      </c>
      <c r="EE29">
        <v>14</v>
      </c>
      <c r="EF29">
        <v>0.11799999999999999</v>
      </c>
      <c r="EG29">
        <v>-4.0000000000000001E-3</v>
      </c>
      <c r="EH29">
        <v>-0.84099999999999997</v>
      </c>
      <c r="EI29">
        <v>3.1E-2</v>
      </c>
      <c r="EJ29">
        <v>-1</v>
      </c>
      <c r="EK29">
        <v>14</v>
      </c>
      <c r="EL29">
        <v>0.51</v>
      </c>
      <c r="EM29">
        <v>7.0000000000000007E-2</v>
      </c>
      <c r="EN29">
        <v>100</v>
      </c>
      <c r="EO29">
        <v>100</v>
      </c>
      <c r="EP29">
        <v>-0.84099999999999997</v>
      </c>
      <c r="EQ29">
        <v>3.1E-2</v>
      </c>
      <c r="ER29">
        <v>-0.95835955925348815</v>
      </c>
      <c r="ES29">
        <v>4.3947813741094052E-4</v>
      </c>
      <c r="ET29">
        <v>1.9954388575737439E-6</v>
      </c>
      <c r="EU29">
        <v>-3.8034163071679039E-10</v>
      </c>
      <c r="EV29">
        <v>-6.9763286657463203E-2</v>
      </c>
      <c r="EW29">
        <v>-1.1920631203760169E-2</v>
      </c>
      <c r="EX29">
        <v>1.912794135708796E-3</v>
      </c>
      <c r="EY29">
        <v>-4.0206091563060771E-5</v>
      </c>
      <c r="EZ29">
        <v>23</v>
      </c>
      <c r="FA29">
        <v>2006</v>
      </c>
      <c r="FB29">
        <v>0</v>
      </c>
      <c r="FC29">
        <v>18</v>
      </c>
      <c r="FD29">
        <v>1.3</v>
      </c>
      <c r="FE29">
        <v>1.3</v>
      </c>
      <c r="FF29">
        <v>3.1738299999999997E-2</v>
      </c>
      <c r="FG29">
        <v>4.99756</v>
      </c>
      <c r="FH29">
        <v>1.39771</v>
      </c>
      <c r="FI29">
        <v>2.2753899999999998</v>
      </c>
      <c r="FJ29">
        <v>1.3952599999999999</v>
      </c>
      <c r="FK29">
        <v>2.3864700000000001</v>
      </c>
      <c r="FL29">
        <v>36.058199999999999</v>
      </c>
      <c r="FM29">
        <v>15.646800000000001</v>
      </c>
      <c r="FN29">
        <v>18</v>
      </c>
      <c r="FO29">
        <v>586.99</v>
      </c>
      <c r="FP29">
        <v>363.76900000000001</v>
      </c>
      <c r="FQ29">
        <v>21.678899999999999</v>
      </c>
      <c r="FR29">
        <v>28.1996</v>
      </c>
      <c r="FS29">
        <v>30.000399999999999</v>
      </c>
      <c r="FT29">
        <v>27.879000000000001</v>
      </c>
      <c r="FU29">
        <v>28.2254</v>
      </c>
      <c r="FV29">
        <v>0</v>
      </c>
      <c r="FW29">
        <v>11.965400000000001</v>
      </c>
      <c r="FX29">
        <v>30.128699999999998</v>
      </c>
      <c r="FY29">
        <v>21.68</v>
      </c>
      <c r="FZ29">
        <v>0</v>
      </c>
      <c r="GA29">
        <v>14.518000000000001</v>
      </c>
      <c r="GB29">
        <v>98.566000000000003</v>
      </c>
      <c r="GC29">
        <v>93.247</v>
      </c>
    </row>
    <row r="30" spans="1:185" x14ac:dyDescent="0.2">
      <c r="A30">
        <v>14</v>
      </c>
      <c r="B30">
        <v>1692979962.5</v>
      </c>
      <c r="C30">
        <v>1439</v>
      </c>
      <c r="D30" t="s">
        <v>368</v>
      </c>
      <c r="E30" t="s">
        <v>369</v>
      </c>
      <c r="F30">
        <v>5</v>
      </c>
      <c r="H30" t="s">
        <v>318</v>
      </c>
      <c r="I30" t="s">
        <v>319</v>
      </c>
      <c r="J30" t="s">
        <v>320</v>
      </c>
      <c r="K30" t="s">
        <v>659</v>
      </c>
      <c r="L30">
        <v>1692979954.5</v>
      </c>
      <c r="M30">
        <f t="shared" si="0"/>
        <v>1.4194863767379236E-3</v>
      </c>
      <c r="N30">
        <f t="shared" si="1"/>
        <v>1.4194863767379235</v>
      </c>
      <c r="O30">
        <f t="shared" si="2"/>
        <v>-1.3481671654830307</v>
      </c>
      <c r="P30">
        <f t="shared" si="3"/>
        <v>401.0562580645161</v>
      </c>
      <c r="Q30">
        <f t="shared" si="4"/>
        <v>412.47435003086241</v>
      </c>
      <c r="R30">
        <f t="shared" si="5"/>
        <v>41.623622085832316</v>
      </c>
      <c r="S30">
        <f t="shared" si="6"/>
        <v>40.47139929934167</v>
      </c>
      <c r="T30">
        <f t="shared" si="7"/>
        <v>0.10992273424464491</v>
      </c>
      <c r="U30">
        <f t="shared" si="8"/>
        <v>2.9435061312877338</v>
      </c>
      <c r="V30">
        <f t="shared" si="9"/>
        <v>0.10769212049873149</v>
      </c>
      <c r="W30">
        <f t="shared" si="10"/>
        <v>6.7504217003107714E-2</v>
      </c>
      <c r="X30">
        <f t="shared" si="11"/>
        <v>3.9903511277246398E-5</v>
      </c>
      <c r="Y30">
        <f t="shared" si="12"/>
        <v>23.546306656396357</v>
      </c>
      <c r="Z30">
        <f t="shared" si="13"/>
        <v>23.519538709677409</v>
      </c>
      <c r="AA30">
        <f t="shared" si="14"/>
        <v>2.9096185738252278</v>
      </c>
      <c r="AB30">
        <f t="shared" si="15"/>
        <v>54.009184856663971</v>
      </c>
      <c r="AC30">
        <f t="shared" si="16"/>
        <v>1.6092821551538787</v>
      </c>
      <c r="AD30">
        <f t="shared" si="17"/>
        <v>2.979645331483495</v>
      </c>
      <c r="AE30">
        <f t="shared" si="18"/>
        <v>1.3003364186713491</v>
      </c>
      <c r="AF30">
        <f t="shared" si="19"/>
        <v>-62.599349214142428</v>
      </c>
      <c r="AG30">
        <f t="shared" si="20"/>
        <v>62.692907591280452</v>
      </c>
      <c r="AH30">
        <f t="shared" si="21"/>
        <v>4.4472594570680597</v>
      </c>
      <c r="AI30">
        <f t="shared" si="22"/>
        <v>4.54085773771736</v>
      </c>
      <c r="AJ30">
        <f t="shared" si="23"/>
        <v>-1.3481671654830307</v>
      </c>
      <c r="AK30">
        <f t="shared" si="24"/>
        <v>1.4194863767379235</v>
      </c>
      <c r="AL30">
        <f t="shared" si="25"/>
        <v>-1.008180536708227</v>
      </c>
      <c r="AM30">
        <v>406.10341193659121</v>
      </c>
      <c r="AN30">
        <v>407.18211515151489</v>
      </c>
      <c r="AO30">
        <v>-1.218155634907595E-2</v>
      </c>
      <c r="AP30">
        <v>67.140076382139043</v>
      </c>
      <c r="AQ30">
        <f t="shared" si="26"/>
        <v>1.4365550956136157</v>
      </c>
      <c r="AR30">
        <v>14.570110859523821</v>
      </c>
      <c r="AS30">
        <v>15.983421212121209</v>
      </c>
      <c r="AT30">
        <v>5.2303817394863963E-5</v>
      </c>
      <c r="AU30">
        <v>78.55</v>
      </c>
      <c r="AV30">
        <v>18</v>
      </c>
      <c r="AW30">
        <v>3</v>
      </c>
      <c r="AX30">
        <f t="shared" si="27"/>
        <v>1</v>
      </c>
      <c r="AY30">
        <f t="shared" si="28"/>
        <v>0</v>
      </c>
      <c r="AZ30">
        <f t="shared" si="29"/>
        <v>53853.170271110626</v>
      </c>
      <c r="BA30" t="s">
        <v>321</v>
      </c>
      <c r="BB30" t="s">
        <v>321</v>
      </c>
      <c r="BC30">
        <v>0</v>
      </c>
      <c r="BD30">
        <v>0</v>
      </c>
      <c r="BE30" t="e">
        <f t="shared" si="30"/>
        <v>#DIV/0!</v>
      </c>
      <c r="BF30">
        <v>0</v>
      </c>
      <c r="BG30" t="s">
        <v>321</v>
      </c>
      <c r="BH30" t="s">
        <v>321</v>
      </c>
      <c r="BI30">
        <v>0</v>
      </c>
      <c r="BJ30">
        <v>0</v>
      </c>
      <c r="BK30" t="e">
        <f t="shared" si="31"/>
        <v>#DIV/0!</v>
      </c>
      <c r="BL30">
        <v>0.5</v>
      </c>
      <c r="BM30">
        <f t="shared" si="32"/>
        <v>2.1001848040655996E-4</v>
      </c>
      <c r="BN30">
        <f t="shared" si="33"/>
        <v>-1.3481671654830307</v>
      </c>
      <c r="BO30" t="e">
        <f t="shared" si="34"/>
        <v>#DIV/0!</v>
      </c>
      <c r="BP30">
        <f t="shared" si="35"/>
        <v>-6419.2787362007812</v>
      </c>
      <c r="BQ30" t="e">
        <f t="shared" si="36"/>
        <v>#DIV/0!</v>
      </c>
      <c r="BR30" t="e">
        <f t="shared" si="37"/>
        <v>#DIV/0!</v>
      </c>
      <c r="BS30" t="s">
        <v>321</v>
      </c>
      <c r="BT30">
        <v>0</v>
      </c>
      <c r="BU30" t="e">
        <f t="shared" si="38"/>
        <v>#DIV/0!</v>
      </c>
      <c r="BV30" t="e">
        <f t="shared" si="39"/>
        <v>#DIV/0!</v>
      </c>
      <c r="BW30" t="e">
        <f t="shared" si="40"/>
        <v>#DIV/0!</v>
      </c>
      <c r="BX30" t="e">
        <f t="shared" si="41"/>
        <v>#DIV/0!</v>
      </c>
      <c r="BY30" t="e">
        <f t="shared" si="42"/>
        <v>#DIV/0!</v>
      </c>
      <c r="BZ30" t="e">
        <f t="shared" si="43"/>
        <v>#DIV/0!</v>
      </c>
      <c r="CA30" t="e">
        <f t="shared" si="44"/>
        <v>#DIV/0!</v>
      </c>
      <c r="CB30" t="e">
        <f t="shared" si="45"/>
        <v>#DIV/0!</v>
      </c>
      <c r="CC30">
        <f t="shared" si="46"/>
        <v>5.0002199999999997E-3</v>
      </c>
      <c r="CD30">
        <f t="shared" si="47"/>
        <v>2.1001848040655996E-4</v>
      </c>
      <c r="CE30">
        <f t="shared" si="48"/>
        <v>4.2001847999999994E-2</v>
      </c>
      <c r="CF30">
        <f t="shared" si="49"/>
        <v>7.9803511199999996E-3</v>
      </c>
      <c r="CG30">
        <v>6</v>
      </c>
      <c r="CH30">
        <v>0.5</v>
      </c>
      <c r="CI30" t="s">
        <v>322</v>
      </c>
      <c r="CJ30">
        <v>2</v>
      </c>
      <c r="CK30" t="b">
        <v>0</v>
      </c>
      <c r="CL30">
        <v>1692979954.5</v>
      </c>
      <c r="CM30">
        <v>401.0562580645161</v>
      </c>
      <c r="CN30">
        <v>400.27738709677419</v>
      </c>
      <c r="CO30">
        <v>15.94737741935484</v>
      </c>
      <c r="CP30">
        <v>14.550532258064511</v>
      </c>
      <c r="CQ30">
        <v>401.38725806451612</v>
      </c>
      <c r="CR30">
        <v>15.91537741935484</v>
      </c>
      <c r="CS30">
        <v>600.00177419354827</v>
      </c>
      <c r="CT30">
        <v>100.81203225806451</v>
      </c>
      <c r="CU30">
        <v>9.9993138709677437E-2</v>
      </c>
      <c r="CV30">
        <v>23.914603225806449</v>
      </c>
      <c r="CW30">
        <v>23.519538709677409</v>
      </c>
      <c r="CX30">
        <v>999.90000000000032</v>
      </c>
      <c r="CY30">
        <v>0</v>
      </c>
      <c r="CZ30">
        <v>0</v>
      </c>
      <c r="DA30">
        <v>9998.5835483870978</v>
      </c>
      <c r="DB30">
        <v>0</v>
      </c>
      <c r="DC30">
        <v>806.67861290322571</v>
      </c>
      <c r="DD30">
        <v>5.0002199999999997E-3</v>
      </c>
      <c r="DE30">
        <v>0</v>
      </c>
      <c r="DF30">
        <v>0</v>
      </c>
      <c r="DG30">
        <v>0</v>
      </c>
      <c r="DH30">
        <v>593.32258064516122</v>
      </c>
      <c r="DI30">
        <v>5.0002199999999997E-3</v>
      </c>
      <c r="DJ30">
        <v>1037.690322580645</v>
      </c>
      <c r="DK30">
        <v>0.1032258064516129</v>
      </c>
      <c r="DL30">
        <v>34.046064516129029</v>
      </c>
      <c r="DM30">
        <v>41.84248387096774</v>
      </c>
      <c r="DN30">
        <v>37.356612903225788</v>
      </c>
      <c r="DO30">
        <v>38.693354838709674</v>
      </c>
      <c r="DP30">
        <v>36.557999999999993</v>
      </c>
      <c r="DQ30">
        <v>0</v>
      </c>
      <c r="DR30">
        <v>0</v>
      </c>
      <c r="DS30">
        <v>0</v>
      </c>
      <c r="DT30">
        <v>1692979964.3</v>
      </c>
      <c r="DU30">
        <v>0</v>
      </c>
      <c r="DV30">
        <v>594.44000000000005</v>
      </c>
      <c r="DW30">
        <v>28.669230787173099</v>
      </c>
      <c r="DX30">
        <v>-7.7769228445443348</v>
      </c>
      <c r="DY30">
        <v>1037.616</v>
      </c>
      <c r="DZ30">
        <v>15</v>
      </c>
      <c r="EA30">
        <v>1692979983.5</v>
      </c>
      <c r="EB30" t="s">
        <v>370</v>
      </c>
      <c r="EC30">
        <v>1692979979.5</v>
      </c>
      <c r="ED30">
        <v>1692979983.5</v>
      </c>
      <c r="EE30">
        <v>15</v>
      </c>
      <c r="EF30">
        <v>3.6999999999999998E-2</v>
      </c>
      <c r="EG30">
        <v>-1E-3</v>
      </c>
      <c r="EH30">
        <v>-0.33100000000000002</v>
      </c>
      <c r="EI30">
        <v>3.2000000000000001E-2</v>
      </c>
      <c r="EJ30">
        <v>400</v>
      </c>
      <c r="EK30">
        <v>15</v>
      </c>
      <c r="EL30">
        <v>1.06</v>
      </c>
      <c r="EM30">
        <v>0.08</v>
      </c>
      <c r="EN30">
        <v>100</v>
      </c>
      <c r="EO30">
        <v>100</v>
      </c>
      <c r="EP30">
        <v>-0.33100000000000002</v>
      </c>
      <c r="EQ30">
        <v>3.2000000000000001E-2</v>
      </c>
      <c r="ER30">
        <v>-0.84057897509393875</v>
      </c>
      <c r="ES30">
        <v>4.3947813741094052E-4</v>
      </c>
      <c r="ET30">
        <v>1.9954388575737439E-6</v>
      </c>
      <c r="EU30">
        <v>-3.8034163071679039E-10</v>
      </c>
      <c r="EV30">
        <v>-7.411905892301314E-2</v>
      </c>
      <c r="EW30">
        <v>-1.1920631203760169E-2</v>
      </c>
      <c r="EX30">
        <v>1.912794135708796E-3</v>
      </c>
      <c r="EY30">
        <v>-4.0206091563060771E-5</v>
      </c>
      <c r="EZ30">
        <v>23</v>
      </c>
      <c r="FA30">
        <v>2006</v>
      </c>
      <c r="FB30">
        <v>0</v>
      </c>
      <c r="FC30">
        <v>18</v>
      </c>
      <c r="FD30">
        <v>1.3</v>
      </c>
      <c r="FE30">
        <v>1.6</v>
      </c>
      <c r="FF30">
        <v>1.0571299999999999</v>
      </c>
      <c r="FG30">
        <v>2.6355</v>
      </c>
      <c r="FH30">
        <v>1.39771</v>
      </c>
      <c r="FI30">
        <v>2.2766099999999998</v>
      </c>
      <c r="FJ30">
        <v>1.3952599999999999</v>
      </c>
      <c r="FK30">
        <v>2.4035600000000001</v>
      </c>
      <c r="FL30">
        <v>36.104999999999997</v>
      </c>
      <c r="FM30">
        <v>15.646800000000001</v>
      </c>
      <c r="FN30">
        <v>18</v>
      </c>
      <c r="FO30">
        <v>587.51700000000005</v>
      </c>
      <c r="FP30">
        <v>363.58800000000002</v>
      </c>
      <c r="FQ30">
        <v>21.6783</v>
      </c>
      <c r="FR30">
        <v>28.325900000000001</v>
      </c>
      <c r="FS30">
        <v>30.000399999999999</v>
      </c>
      <c r="FT30">
        <v>28.008199999999999</v>
      </c>
      <c r="FU30">
        <v>28.355</v>
      </c>
      <c r="FV30">
        <v>21.193000000000001</v>
      </c>
      <c r="FW30">
        <v>11.141999999999999</v>
      </c>
      <c r="FX30">
        <v>26.735600000000002</v>
      </c>
      <c r="FY30">
        <v>21.68</v>
      </c>
      <c r="FZ30">
        <v>400</v>
      </c>
      <c r="GA30">
        <v>14.6289</v>
      </c>
      <c r="GB30">
        <v>98.5471</v>
      </c>
      <c r="GC30">
        <v>93.226299999999995</v>
      </c>
    </row>
    <row r="31" spans="1:185" x14ac:dyDescent="0.2">
      <c r="A31">
        <v>15</v>
      </c>
      <c r="B31">
        <v>1692980059.5</v>
      </c>
      <c r="C31">
        <v>1536</v>
      </c>
      <c r="D31" t="s">
        <v>371</v>
      </c>
      <c r="E31" t="s">
        <v>372</v>
      </c>
      <c r="F31">
        <v>5</v>
      </c>
      <c r="H31" t="s">
        <v>318</v>
      </c>
      <c r="I31" t="s">
        <v>319</v>
      </c>
      <c r="J31" t="s">
        <v>320</v>
      </c>
      <c r="K31" t="s">
        <v>659</v>
      </c>
      <c r="L31">
        <v>1692980051.5</v>
      </c>
      <c r="M31">
        <f t="shared" si="0"/>
        <v>1.4220163539401241E-3</v>
      </c>
      <c r="N31">
        <f t="shared" si="1"/>
        <v>1.422016353940124</v>
      </c>
      <c r="O31">
        <f t="shared" si="2"/>
        <v>-1.2130627655058739</v>
      </c>
      <c r="P31">
        <f t="shared" si="3"/>
        <v>400.70251612903218</v>
      </c>
      <c r="Q31">
        <f t="shared" si="4"/>
        <v>410.09103267624488</v>
      </c>
      <c r="R31">
        <f t="shared" si="5"/>
        <v>41.3842852058972</v>
      </c>
      <c r="S31">
        <f t="shared" si="6"/>
        <v>40.436844234280358</v>
      </c>
      <c r="T31">
        <f t="shared" si="7"/>
        <v>0.11042035527464193</v>
      </c>
      <c r="U31">
        <f t="shared" si="8"/>
        <v>2.9431276905894719</v>
      </c>
      <c r="V31">
        <f t="shared" si="9"/>
        <v>0.10816943957537711</v>
      </c>
      <c r="W31">
        <f t="shared" si="10"/>
        <v>6.7804313841225164E-2</v>
      </c>
      <c r="X31">
        <f t="shared" si="11"/>
        <v>3.9903511277246398E-5</v>
      </c>
      <c r="Y31">
        <f t="shared" si="12"/>
        <v>23.492670266766858</v>
      </c>
      <c r="Z31">
        <f t="shared" si="13"/>
        <v>23.421274193548381</v>
      </c>
      <c r="AA31">
        <f t="shared" si="14"/>
        <v>2.8924259740941536</v>
      </c>
      <c r="AB31">
        <f t="shared" si="15"/>
        <v>53.709797921903245</v>
      </c>
      <c r="AC31">
        <f t="shared" si="16"/>
        <v>1.5952776403256055</v>
      </c>
      <c r="AD31">
        <f t="shared" si="17"/>
        <v>2.9701799337342871</v>
      </c>
      <c r="AE31">
        <f t="shared" si="18"/>
        <v>1.2971483337685481</v>
      </c>
      <c r="AF31">
        <f t="shared" si="19"/>
        <v>-62.710921208759473</v>
      </c>
      <c r="AG31">
        <f t="shared" si="20"/>
        <v>69.879247661023598</v>
      </c>
      <c r="AH31">
        <f t="shared" si="21"/>
        <v>4.9538880650647918</v>
      </c>
      <c r="AI31">
        <f t="shared" si="22"/>
        <v>12.122254420840193</v>
      </c>
      <c r="AJ31">
        <f t="shared" si="23"/>
        <v>-1.2130627655058739</v>
      </c>
      <c r="AK31">
        <f t="shared" si="24"/>
        <v>1.422016353940124</v>
      </c>
      <c r="AL31">
        <f t="shared" si="25"/>
        <v>-1.098409205556836</v>
      </c>
      <c r="AM31">
        <v>405.91056918425159</v>
      </c>
      <c r="AN31">
        <v>406.98771515151498</v>
      </c>
      <c r="AO31">
        <v>8.173368337584936E-3</v>
      </c>
      <c r="AP31">
        <v>67.108934277679808</v>
      </c>
      <c r="AQ31">
        <f t="shared" si="26"/>
        <v>1.4489250316649642</v>
      </c>
      <c r="AR31">
        <v>14.40277103640693</v>
      </c>
      <c r="AS31">
        <v>15.828747272727259</v>
      </c>
      <c r="AT31">
        <v>2.987389422046768E-6</v>
      </c>
      <c r="AU31">
        <v>78.55</v>
      </c>
      <c r="AV31">
        <v>18</v>
      </c>
      <c r="AW31">
        <v>3</v>
      </c>
      <c r="AX31">
        <f t="shared" si="27"/>
        <v>1</v>
      </c>
      <c r="AY31">
        <f t="shared" si="28"/>
        <v>0</v>
      </c>
      <c r="AZ31">
        <f t="shared" si="29"/>
        <v>53851.716408402477</v>
      </c>
      <c r="BA31" t="s">
        <v>321</v>
      </c>
      <c r="BB31" t="s">
        <v>321</v>
      </c>
      <c r="BC31">
        <v>0</v>
      </c>
      <c r="BD31">
        <v>0</v>
      </c>
      <c r="BE31" t="e">
        <f t="shared" si="30"/>
        <v>#DIV/0!</v>
      </c>
      <c r="BF31">
        <v>0</v>
      </c>
      <c r="BG31" t="s">
        <v>321</v>
      </c>
      <c r="BH31" t="s">
        <v>321</v>
      </c>
      <c r="BI31">
        <v>0</v>
      </c>
      <c r="BJ31">
        <v>0</v>
      </c>
      <c r="BK31" t="e">
        <f t="shared" si="31"/>
        <v>#DIV/0!</v>
      </c>
      <c r="BL31">
        <v>0.5</v>
      </c>
      <c r="BM31">
        <f t="shared" si="32"/>
        <v>2.1001848040655996E-4</v>
      </c>
      <c r="BN31">
        <f t="shared" si="33"/>
        <v>-1.2130627655058739</v>
      </c>
      <c r="BO31" t="e">
        <f t="shared" si="34"/>
        <v>#DIV/0!</v>
      </c>
      <c r="BP31">
        <f t="shared" si="35"/>
        <v>-5775.9810620360231</v>
      </c>
      <c r="BQ31" t="e">
        <f t="shared" si="36"/>
        <v>#DIV/0!</v>
      </c>
      <c r="BR31" t="e">
        <f t="shared" si="37"/>
        <v>#DIV/0!</v>
      </c>
      <c r="BS31" t="s">
        <v>321</v>
      </c>
      <c r="BT31">
        <v>0</v>
      </c>
      <c r="BU31" t="e">
        <f t="shared" si="38"/>
        <v>#DIV/0!</v>
      </c>
      <c r="BV31" t="e">
        <f t="shared" si="39"/>
        <v>#DIV/0!</v>
      </c>
      <c r="BW31" t="e">
        <f t="shared" si="40"/>
        <v>#DIV/0!</v>
      </c>
      <c r="BX31" t="e">
        <f t="shared" si="41"/>
        <v>#DIV/0!</v>
      </c>
      <c r="BY31" t="e">
        <f t="shared" si="42"/>
        <v>#DIV/0!</v>
      </c>
      <c r="BZ31" t="e">
        <f t="shared" si="43"/>
        <v>#DIV/0!</v>
      </c>
      <c r="CA31" t="e">
        <f t="shared" si="44"/>
        <v>#DIV/0!</v>
      </c>
      <c r="CB31" t="e">
        <f t="shared" si="45"/>
        <v>#DIV/0!</v>
      </c>
      <c r="CC31">
        <f t="shared" si="46"/>
        <v>5.0002199999999997E-3</v>
      </c>
      <c r="CD31">
        <f t="shared" si="47"/>
        <v>2.1001848040655996E-4</v>
      </c>
      <c r="CE31">
        <f t="shared" si="48"/>
        <v>4.2001847999999994E-2</v>
      </c>
      <c r="CF31">
        <f t="shared" si="49"/>
        <v>7.9803511199999996E-3</v>
      </c>
      <c r="CG31">
        <v>6</v>
      </c>
      <c r="CH31">
        <v>0.5</v>
      </c>
      <c r="CI31" t="s">
        <v>322</v>
      </c>
      <c r="CJ31">
        <v>2</v>
      </c>
      <c r="CK31" t="b">
        <v>0</v>
      </c>
      <c r="CL31">
        <v>1692980051.5</v>
      </c>
      <c r="CM31">
        <v>400.70251612903218</v>
      </c>
      <c r="CN31">
        <v>400.05925806451631</v>
      </c>
      <c r="CO31">
        <v>15.80815161290322</v>
      </c>
      <c r="CP31">
        <v>14.40861290322581</v>
      </c>
      <c r="CQ31">
        <v>400.89751612903223</v>
      </c>
      <c r="CR31">
        <v>15.781151612903219</v>
      </c>
      <c r="CS31">
        <v>599.9992258064517</v>
      </c>
      <c r="CT31">
        <v>100.8149032258064</v>
      </c>
      <c r="CU31">
        <v>9.9971541935483882E-2</v>
      </c>
      <c r="CV31">
        <v>23.86168064516129</v>
      </c>
      <c r="CW31">
        <v>23.421274193548381</v>
      </c>
      <c r="CX31">
        <v>999.90000000000032</v>
      </c>
      <c r="CY31">
        <v>0</v>
      </c>
      <c r="CZ31">
        <v>0</v>
      </c>
      <c r="DA31">
        <v>9996.1474193548383</v>
      </c>
      <c r="DB31">
        <v>0</v>
      </c>
      <c r="DC31">
        <v>809.49858064516127</v>
      </c>
      <c r="DD31">
        <v>5.0002199999999997E-3</v>
      </c>
      <c r="DE31">
        <v>0</v>
      </c>
      <c r="DF31">
        <v>0</v>
      </c>
      <c r="DG31">
        <v>0</v>
      </c>
      <c r="DH31">
        <v>596.95483870967723</v>
      </c>
      <c r="DI31">
        <v>5.0002199999999997E-3</v>
      </c>
      <c r="DJ31">
        <v>1023.596774193548</v>
      </c>
      <c r="DK31">
        <v>0.41612903225806452</v>
      </c>
      <c r="DL31">
        <v>33.975548387096772</v>
      </c>
      <c r="DM31">
        <v>41.614709677419341</v>
      </c>
      <c r="DN31">
        <v>36.921129032258058</v>
      </c>
      <c r="DO31">
        <v>37.787967741935482</v>
      </c>
      <c r="DP31">
        <v>36.368677419354817</v>
      </c>
      <c r="DQ31">
        <v>0</v>
      </c>
      <c r="DR31">
        <v>0</v>
      </c>
      <c r="DS31">
        <v>0</v>
      </c>
      <c r="DT31">
        <v>1692980060.9000001</v>
      </c>
      <c r="DU31">
        <v>0</v>
      </c>
      <c r="DV31">
        <v>597.44230769230774</v>
      </c>
      <c r="DW31">
        <v>8.8376071534098166</v>
      </c>
      <c r="DX31">
        <v>26.386324715934482</v>
      </c>
      <c r="DY31">
        <v>1023.576923076923</v>
      </c>
      <c r="DZ31">
        <v>15</v>
      </c>
      <c r="EA31">
        <v>1692980080.5</v>
      </c>
      <c r="EB31" t="s">
        <v>373</v>
      </c>
      <c r="EC31">
        <v>1692980075.5</v>
      </c>
      <c r="ED31">
        <v>1692980080.5</v>
      </c>
      <c r="EE31">
        <v>16</v>
      </c>
      <c r="EF31">
        <v>0.13700000000000001</v>
      </c>
      <c r="EG31">
        <v>-3.0000000000000001E-3</v>
      </c>
      <c r="EH31">
        <v>-0.19500000000000001</v>
      </c>
      <c r="EI31">
        <v>2.7E-2</v>
      </c>
      <c r="EJ31">
        <v>400</v>
      </c>
      <c r="EK31">
        <v>14</v>
      </c>
      <c r="EL31">
        <v>0.67</v>
      </c>
      <c r="EM31">
        <v>7.0000000000000007E-2</v>
      </c>
      <c r="EN31">
        <v>100</v>
      </c>
      <c r="EO31">
        <v>100</v>
      </c>
      <c r="EP31">
        <v>-0.19500000000000001</v>
      </c>
      <c r="EQ31">
        <v>2.7E-2</v>
      </c>
      <c r="ER31">
        <v>-0.80341671976326712</v>
      </c>
      <c r="ES31">
        <v>4.3947813741094052E-4</v>
      </c>
      <c r="ET31">
        <v>1.9954388575737439E-6</v>
      </c>
      <c r="EU31">
        <v>-3.8034163071679039E-10</v>
      </c>
      <c r="EV31">
        <v>-7.5153134878688951E-2</v>
      </c>
      <c r="EW31">
        <v>-1.1920631203760169E-2</v>
      </c>
      <c r="EX31">
        <v>1.912794135708796E-3</v>
      </c>
      <c r="EY31">
        <v>-4.0206091563060771E-5</v>
      </c>
      <c r="EZ31">
        <v>23</v>
      </c>
      <c r="FA31">
        <v>2006</v>
      </c>
      <c r="FB31">
        <v>0</v>
      </c>
      <c r="FC31">
        <v>18</v>
      </c>
      <c r="FD31">
        <v>1.3</v>
      </c>
      <c r="FE31">
        <v>1.3</v>
      </c>
      <c r="FF31">
        <v>1.0546899999999999</v>
      </c>
      <c r="FG31">
        <v>2.6245099999999999</v>
      </c>
      <c r="FH31">
        <v>1.39771</v>
      </c>
      <c r="FI31">
        <v>2.2766099999999998</v>
      </c>
      <c r="FJ31">
        <v>1.3952599999999999</v>
      </c>
      <c r="FK31">
        <v>2.47559</v>
      </c>
      <c r="FL31">
        <v>36.104999999999997</v>
      </c>
      <c r="FM31">
        <v>15.629300000000001</v>
      </c>
      <c r="FN31">
        <v>18</v>
      </c>
      <c r="FO31">
        <v>587.31500000000005</v>
      </c>
      <c r="FP31">
        <v>363.25599999999997</v>
      </c>
      <c r="FQ31">
        <v>21.6785</v>
      </c>
      <c r="FR31">
        <v>28.383199999999999</v>
      </c>
      <c r="FS31">
        <v>30.000299999999999</v>
      </c>
      <c r="FT31">
        <v>28.082100000000001</v>
      </c>
      <c r="FU31">
        <v>28.427399999999999</v>
      </c>
      <c r="FV31">
        <v>21.125699999999998</v>
      </c>
      <c r="FW31">
        <v>11.037800000000001</v>
      </c>
      <c r="FX31">
        <v>23.294499999999999</v>
      </c>
      <c r="FY31">
        <v>21.68</v>
      </c>
      <c r="FZ31">
        <v>400</v>
      </c>
      <c r="GA31">
        <v>14.453200000000001</v>
      </c>
      <c r="GB31">
        <v>98.532600000000002</v>
      </c>
      <c r="GC31">
        <v>93.216899999999995</v>
      </c>
    </row>
    <row r="32" spans="1:185" x14ac:dyDescent="0.2">
      <c r="A32">
        <v>16</v>
      </c>
      <c r="B32">
        <v>1692980156.5999999</v>
      </c>
      <c r="C32">
        <v>1633.099999904633</v>
      </c>
      <c r="D32" t="s">
        <v>374</v>
      </c>
      <c r="E32" t="s">
        <v>375</v>
      </c>
      <c r="F32">
        <v>5</v>
      </c>
      <c r="H32" t="s">
        <v>318</v>
      </c>
      <c r="I32" t="s">
        <v>319</v>
      </c>
      <c r="J32" t="s">
        <v>320</v>
      </c>
      <c r="K32" t="s">
        <v>659</v>
      </c>
      <c r="L32">
        <v>1692980148.849999</v>
      </c>
      <c r="M32">
        <f t="shared" si="0"/>
        <v>1.4437607285899821E-3</v>
      </c>
      <c r="N32">
        <f t="shared" si="1"/>
        <v>1.4437607285899821</v>
      </c>
      <c r="O32">
        <f t="shared" si="2"/>
        <v>-1.1490785761049405</v>
      </c>
      <c r="P32">
        <f t="shared" si="3"/>
        <v>600.30656666666653</v>
      </c>
      <c r="Q32">
        <f t="shared" si="4"/>
        <v>604.40517281469761</v>
      </c>
      <c r="R32">
        <f t="shared" si="5"/>
        <v>60.997620170270856</v>
      </c>
      <c r="S32">
        <f t="shared" si="6"/>
        <v>60.583981716647322</v>
      </c>
      <c r="T32">
        <f t="shared" si="7"/>
        <v>0.111033487774561</v>
      </c>
      <c r="U32">
        <f t="shared" si="8"/>
        <v>2.9441237548534698</v>
      </c>
      <c r="V32">
        <f t="shared" si="9"/>
        <v>0.10875853581307965</v>
      </c>
      <c r="W32">
        <f t="shared" si="10"/>
        <v>6.8174598057417046E-2</v>
      </c>
      <c r="X32">
        <f t="shared" si="11"/>
        <v>3.9903511277246398E-5</v>
      </c>
      <c r="Y32">
        <f t="shared" si="12"/>
        <v>23.425409855084446</v>
      </c>
      <c r="Z32">
        <f t="shared" si="13"/>
        <v>23.38378333333333</v>
      </c>
      <c r="AA32">
        <f t="shared" si="14"/>
        <v>2.8858899368951141</v>
      </c>
      <c r="AB32">
        <f t="shared" si="15"/>
        <v>53.250538697455227</v>
      </c>
      <c r="AC32">
        <f t="shared" si="16"/>
        <v>1.5757761976282381</v>
      </c>
      <c r="AD32">
        <f t="shared" si="17"/>
        <v>2.9591741908585467</v>
      </c>
      <c r="AE32">
        <f t="shared" si="18"/>
        <v>1.310113739266876</v>
      </c>
      <c r="AF32">
        <f t="shared" si="19"/>
        <v>-63.66984813081821</v>
      </c>
      <c r="AG32">
        <f t="shared" si="20"/>
        <v>66.057058715921642</v>
      </c>
      <c r="AH32">
        <f t="shared" si="21"/>
        <v>4.6789922559403436</v>
      </c>
      <c r="AI32">
        <f t="shared" si="22"/>
        <v>7.0662427445550549</v>
      </c>
      <c r="AJ32">
        <f t="shared" si="23"/>
        <v>-1.1490785761049405</v>
      </c>
      <c r="AK32">
        <f t="shared" si="24"/>
        <v>1.4437607285899821</v>
      </c>
      <c r="AL32">
        <f t="shared" si="25"/>
        <v>-1.4856879036103858</v>
      </c>
      <c r="AM32">
        <v>608.68732263386596</v>
      </c>
      <c r="AN32">
        <v>609.84578181818176</v>
      </c>
      <c r="AO32">
        <v>7.6309694683496299E-2</v>
      </c>
      <c r="AP32">
        <v>67.111239850182088</v>
      </c>
      <c r="AQ32">
        <f t="shared" si="26"/>
        <v>1.4489241976135008</v>
      </c>
      <c r="AR32">
        <v>14.19950882692641</v>
      </c>
      <c r="AS32">
        <v>15.626044848484851</v>
      </c>
      <c r="AT32">
        <v>-5.9436147186104082E-5</v>
      </c>
      <c r="AU32">
        <v>78.55</v>
      </c>
      <c r="AV32">
        <v>18</v>
      </c>
      <c r="AW32">
        <v>3</v>
      </c>
      <c r="AX32">
        <f t="shared" si="27"/>
        <v>1</v>
      </c>
      <c r="AY32">
        <f t="shared" si="28"/>
        <v>0</v>
      </c>
      <c r="AZ32">
        <f t="shared" si="29"/>
        <v>53892.331541580264</v>
      </c>
      <c r="BA32" t="s">
        <v>321</v>
      </c>
      <c r="BB32" t="s">
        <v>321</v>
      </c>
      <c r="BC32">
        <v>0</v>
      </c>
      <c r="BD32">
        <v>0</v>
      </c>
      <c r="BE32" t="e">
        <f t="shared" si="30"/>
        <v>#DIV/0!</v>
      </c>
      <c r="BF32">
        <v>0</v>
      </c>
      <c r="BG32" t="s">
        <v>321</v>
      </c>
      <c r="BH32" t="s">
        <v>321</v>
      </c>
      <c r="BI32">
        <v>0</v>
      </c>
      <c r="BJ32">
        <v>0</v>
      </c>
      <c r="BK32" t="e">
        <f t="shared" si="31"/>
        <v>#DIV/0!</v>
      </c>
      <c r="BL32">
        <v>0.5</v>
      </c>
      <c r="BM32">
        <f t="shared" si="32"/>
        <v>2.1001848040655996E-4</v>
      </c>
      <c r="BN32">
        <f t="shared" si="33"/>
        <v>-1.1490785761049405</v>
      </c>
      <c r="BO32" t="e">
        <f t="shared" si="34"/>
        <v>#DIV/0!</v>
      </c>
      <c r="BP32">
        <f t="shared" si="35"/>
        <v>-5471.3212564938112</v>
      </c>
      <c r="BQ32" t="e">
        <f t="shared" si="36"/>
        <v>#DIV/0!</v>
      </c>
      <c r="BR32" t="e">
        <f t="shared" si="37"/>
        <v>#DIV/0!</v>
      </c>
      <c r="BS32" t="s">
        <v>321</v>
      </c>
      <c r="BT32">
        <v>0</v>
      </c>
      <c r="BU32" t="e">
        <f t="shared" si="38"/>
        <v>#DIV/0!</v>
      </c>
      <c r="BV32" t="e">
        <f t="shared" si="39"/>
        <v>#DIV/0!</v>
      </c>
      <c r="BW32" t="e">
        <f t="shared" si="40"/>
        <v>#DIV/0!</v>
      </c>
      <c r="BX32" t="e">
        <f t="shared" si="41"/>
        <v>#DIV/0!</v>
      </c>
      <c r="BY32" t="e">
        <f t="shared" si="42"/>
        <v>#DIV/0!</v>
      </c>
      <c r="BZ32" t="e">
        <f t="shared" si="43"/>
        <v>#DIV/0!</v>
      </c>
      <c r="CA32" t="e">
        <f t="shared" si="44"/>
        <v>#DIV/0!</v>
      </c>
      <c r="CB32" t="e">
        <f t="shared" si="45"/>
        <v>#DIV/0!</v>
      </c>
      <c r="CC32">
        <f t="shared" si="46"/>
        <v>5.0002199999999997E-3</v>
      </c>
      <c r="CD32">
        <f t="shared" si="47"/>
        <v>2.1001848040655996E-4</v>
      </c>
      <c r="CE32">
        <f t="shared" si="48"/>
        <v>4.2001847999999994E-2</v>
      </c>
      <c r="CF32">
        <f t="shared" si="49"/>
        <v>7.9803511199999996E-3</v>
      </c>
      <c r="CG32">
        <v>6</v>
      </c>
      <c r="CH32">
        <v>0.5</v>
      </c>
      <c r="CI32" t="s">
        <v>322</v>
      </c>
      <c r="CJ32">
        <v>2</v>
      </c>
      <c r="CK32" t="b">
        <v>0</v>
      </c>
      <c r="CL32">
        <v>1692980148.849999</v>
      </c>
      <c r="CM32">
        <v>600.30656666666653</v>
      </c>
      <c r="CN32">
        <v>600.02420000000006</v>
      </c>
      <c r="CO32">
        <v>15.61384333333333</v>
      </c>
      <c r="CP32">
        <v>14.192690000000001</v>
      </c>
      <c r="CQ32">
        <v>599.92456666666658</v>
      </c>
      <c r="CR32">
        <v>15.586843333333331</v>
      </c>
      <c r="CS32">
        <v>600.02733333333333</v>
      </c>
      <c r="CT32">
        <v>100.8216666666667</v>
      </c>
      <c r="CU32">
        <v>0.1000707933333333</v>
      </c>
      <c r="CV32">
        <v>23.799959999999999</v>
      </c>
      <c r="CW32">
        <v>23.38378333333333</v>
      </c>
      <c r="CX32">
        <v>999.9000000000002</v>
      </c>
      <c r="CY32">
        <v>0</v>
      </c>
      <c r="CZ32">
        <v>0</v>
      </c>
      <c r="DA32">
        <v>10001.13966666667</v>
      </c>
      <c r="DB32">
        <v>0</v>
      </c>
      <c r="DC32">
        <v>809.14846666666676</v>
      </c>
      <c r="DD32">
        <v>5.0002199999999997E-3</v>
      </c>
      <c r="DE32">
        <v>0</v>
      </c>
      <c r="DF32">
        <v>0</v>
      </c>
      <c r="DG32">
        <v>0</v>
      </c>
      <c r="DH32">
        <v>600.10666666666657</v>
      </c>
      <c r="DI32">
        <v>5.0002199999999997E-3</v>
      </c>
      <c r="DJ32">
        <v>1006.436666666667</v>
      </c>
      <c r="DK32">
        <v>-8.0000000000000016E-2</v>
      </c>
      <c r="DL32">
        <v>31.97893333333333</v>
      </c>
      <c r="DM32">
        <v>38.566433333333329</v>
      </c>
      <c r="DN32">
        <v>34.458133333333329</v>
      </c>
      <c r="DO32">
        <v>35.795766666666673</v>
      </c>
      <c r="DP32">
        <v>34.453933333333332</v>
      </c>
      <c r="DQ32">
        <v>0</v>
      </c>
      <c r="DR32">
        <v>0</v>
      </c>
      <c r="DS32">
        <v>0</v>
      </c>
      <c r="DT32">
        <v>1692980158.0999999</v>
      </c>
      <c r="DU32">
        <v>0</v>
      </c>
      <c r="DV32">
        <v>599.63846153846157</v>
      </c>
      <c r="DW32">
        <v>-9.5794871535316233</v>
      </c>
      <c r="DX32">
        <v>-7.5726496815399029</v>
      </c>
      <c r="DY32">
        <v>1006.780769230769</v>
      </c>
      <c r="DZ32">
        <v>15</v>
      </c>
      <c r="EA32">
        <v>1692980197.0999999</v>
      </c>
      <c r="EB32" t="s">
        <v>376</v>
      </c>
      <c r="EC32">
        <v>1692980197.0999999</v>
      </c>
      <c r="ED32">
        <v>1692980176.5999999</v>
      </c>
      <c r="EE32">
        <v>17</v>
      </c>
      <c r="EF32">
        <v>0.14899999999999999</v>
      </c>
      <c r="EG32">
        <v>4.0000000000000001E-3</v>
      </c>
      <c r="EH32">
        <v>0.38200000000000001</v>
      </c>
      <c r="EI32">
        <v>2.7E-2</v>
      </c>
      <c r="EJ32">
        <v>600</v>
      </c>
      <c r="EK32">
        <v>14</v>
      </c>
      <c r="EL32">
        <v>1.31</v>
      </c>
      <c r="EM32">
        <v>0.08</v>
      </c>
      <c r="EN32">
        <v>100</v>
      </c>
      <c r="EO32">
        <v>100</v>
      </c>
      <c r="EP32">
        <v>0.38200000000000001</v>
      </c>
      <c r="EQ32">
        <v>2.7E-2</v>
      </c>
      <c r="ER32">
        <v>-0.66628363659749801</v>
      </c>
      <c r="ES32">
        <v>4.3947813741094052E-4</v>
      </c>
      <c r="ET32">
        <v>1.9954388575737439E-6</v>
      </c>
      <c r="EU32">
        <v>-3.8034163071679039E-10</v>
      </c>
      <c r="EV32">
        <v>-7.7853303861629961E-2</v>
      </c>
      <c r="EW32">
        <v>-1.1920631203760169E-2</v>
      </c>
      <c r="EX32">
        <v>1.912794135708796E-3</v>
      </c>
      <c r="EY32">
        <v>-4.0206091563060771E-5</v>
      </c>
      <c r="EZ32">
        <v>23</v>
      </c>
      <c r="FA32">
        <v>2006</v>
      </c>
      <c r="FB32">
        <v>0</v>
      </c>
      <c r="FC32">
        <v>18</v>
      </c>
      <c r="FD32">
        <v>1.4</v>
      </c>
      <c r="FE32">
        <v>1.3</v>
      </c>
      <c r="FF32">
        <v>1.4538599999999999</v>
      </c>
      <c r="FG32">
        <v>2.6208499999999999</v>
      </c>
      <c r="FH32">
        <v>1.39771</v>
      </c>
      <c r="FI32">
        <v>2.2766099999999998</v>
      </c>
      <c r="FJ32">
        <v>1.3952599999999999</v>
      </c>
      <c r="FK32">
        <v>2.65015</v>
      </c>
      <c r="FL32">
        <v>36.058199999999999</v>
      </c>
      <c r="FM32">
        <v>15.629300000000001</v>
      </c>
      <c r="FN32">
        <v>18</v>
      </c>
      <c r="FO32">
        <v>587.74099999999999</v>
      </c>
      <c r="FP32">
        <v>363.16899999999998</v>
      </c>
      <c r="FQ32">
        <v>21.680299999999999</v>
      </c>
      <c r="FR32">
        <v>28.395299999999999</v>
      </c>
      <c r="FS32">
        <v>30</v>
      </c>
      <c r="FT32">
        <v>28.1144</v>
      </c>
      <c r="FU32">
        <v>28.456700000000001</v>
      </c>
      <c r="FV32">
        <v>29.1295</v>
      </c>
      <c r="FW32">
        <v>11.1334</v>
      </c>
      <c r="FX32">
        <v>19.875599999999999</v>
      </c>
      <c r="FY32">
        <v>21.68</v>
      </c>
      <c r="FZ32">
        <v>600</v>
      </c>
      <c r="GA32">
        <v>14.305400000000001</v>
      </c>
      <c r="GB32">
        <v>98.534800000000004</v>
      </c>
      <c r="GC32">
        <v>93.221199999999996</v>
      </c>
    </row>
    <row r="33" spans="1:185" x14ac:dyDescent="0.2">
      <c r="A33">
        <v>17</v>
      </c>
      <c r="B33">
        <v>1692980273.0999999</v>
      </c>
      <c r="C33">
        <v>1749.599999904633</v>
      </c>
      <c r="D33" t="s">
        <v>377</v>
      </c>
      <c r="E33" t="s">
        <v>378</v>
      </c>
      <c r="F33">
        <v>5</v>
      </c>
      <c r="H33" t="s">
        <v>318</v>
      </c>
      <c r="I33" t="s">
        <v>319</v>
      </c>
      <c r="J33" t="s">
        <v>320</v>
      </c>
      <c r="K33" t="s">
        <v>659</v>
      </c>
      <c r="L33">
        <v>1692980265.099999</v>
      </c>
      <c r="M33">
        <f t="shared" si="0"/>
        <v>1.4066510152041982E-3</v>
      </c>
      <c r="N33">
        <f t="shared" si="1"/>
        <v>1.4066510152041982</v>
      </c>
      <c r="O33">
        <f t="shared" si="2"/>
        <v>-1.0396535841351204</v>
      </c>
      <c r="P33">
        <f t="shared" si="3"/>
        <v>799.89441935483876</v>
      </c>
      <c r="Q33">
        <f t="shared" si="4"/>
        <v>798.62394628995844</v>
      </c>
      <c r="R33">
        <f t="shared" si="5"/>
        <v>80.598704733635799</v>
      </c>
      <c r="S33">
        <f t="shared" si="6"/>
        <v>80.726923382605705</v>
      </c>
      <c r="T33">
        <f t="shared" si="7"/>
        <v>0.10843943713824675</v>
      </c>
      <c r="U33">
        <f t="shared" si="8"/>
        <v>2.9440458422420503</v>
      </c>
      <c r="V33">
        <f t="shared" si="9"/>
        <v>0.10626836571248588</v>
      </c>
      <c r="W33">
        <f t="shared" si="10"/>
        <v>6.6609170341804996E-2</v>
      </c>
      <c r="X33">
        <f t="shared" si="11"/>
        <v>3.9903511277246398E-5</v>
      </c>
      <c r="Y33">
        <f t="shared" si="12"/>
        <v>23.364195947568028</v>
      </c>
      <c r="Z33">
        <f t="shared" si="13"/>
        <v>23.365287096774189</v>
      </c>
      <c r="AA33">
        <f t="shared" si="14"/>
        <v>2.8826701232724785</v>
      </c>
      <c r="AB33">
        <f t="shared" si="15"/>
        <v>53.495699180134629</v>
      </c>
      <c r="AC33">
        <f t="shared" si="16"/>
        <v>1.5762993272307055</v>
      </c>
      <c r="AD33">
        <f t="shared" si="17"/>
        <v>2.946590756619285</v>
      </c>
      <c r="AE33">
        <f t="shared" si="18"/>
        <v>1.306370796041773</v>
      </c>
      <c r="AF33">
        <f t="shared" si="19"/>
        <v>-62.033309770505142</v>
      </c>
      <c r="AG33">
        <f t="shared" si="20"/>
        <v>57.751333483929827</v>
      </c>
      <c r="AH33">
        <f t="shared" si="21"/>
        <v>4.0889365726351636</v>
      </c>
      <c r="AI33">
        <f t="shared" si="22"/>
        <v>-0.19299981042887282</v>
      </c>
      <c r="AJ33">
        <f t="shared" si="23"/>
        <v>-1.0396535841351204</v>
      </c>
      <c r="AK33">
        <f t="shared" si="24"/>
        <v>1.4066510152041982</v>
      </c>
      <c r="AL33">
        <f t="shared" si="25"/>
        <v>-0.46843697183946137</v>
      </c>
      <c r="AM33">
        <v>811.59295063122477</v>
      </c>
      <c r="AN33">
        <v>812.35679999999968</v>
      </c>
      <c r="AO33">
        <v>-6.3128667500917723E-2</v>
      </c>
      <c r="AP33">
        <v>67.168054949654305</v>
      </c>
      <c r="AQ33">
        <f t="shared" si="26"/>
        <v>1.4300380439394347</v>
      </c>
      <c r="AR33">
        <v>14.226365802294371</v>
      </c>
      <c r="AS33">
        <v>15.634399999999999</v>
      </c>
      <c r="AT33">
        <v>-7.4142238713718751E-5</v>
      </c>
      <c r="AU33">
        <v>78.55</v>
      </c>
      <c r="AV33">
        <v>18</v>
      </c>
      <c r="AW33">
        <v>3</v>
      </c>
      <c r="AX33">
        <f t="shared" si="27"/>
        <v>1</v>
      </c>
      <c r="AY33">
        <f t="shared" si="28"/>
        <v>0</v>
      </c>
      <c r="AZ33">
        <f t="shared" si="29"/>
        <v>53902.909375312222</v>
      </c>
      <c r="BA33" t="s">
        <v>321</v>
      </c>
      <c r="BB33" t="s">
        <v>321</v>
      </c>
      <c r="BC33">
        <v>0</v>
      </c>
      <c r="BD33">
        <v>0</v>
      </c>
      <c r="BE33" t="e">
        <f t="shared" si="30"/>
        <v>#DIV/0!</v>
      </c>
      <c r="BF33">
        <v>0</v>
      </c>
      <c r="BG33" t="s">
        <v>321</v>
      </c>
      <c r="BH33" t="s">
        <v>321</v>
      </c>
      <c r="BI33">
        <v>0</v>
      </c>
      <c r="BJ33">
        <v>0</v>
      </c>
      <c r="BK33" t="e">
        <f t="shared" si="31"/>
        <v>#DIV/0!</v>
      </c>
      <c r="BL33">
        <v>0.5</v>
      </c>
      <c r="BM33">
        <f t="shared" si="32"/>
        <v>2.1001848040655996E-4</v>
      </c>
      <c r="BN33">
        <f t="shared" si="33"/>
        <v>-1.0396535841351204</v>
      </c>
      <c r="BO33" t="e">
        <f t="shared" si="34"/>
        <v>#DIV/0!</v>
      </c>
      <c r="BP33">
        <f t="shared" si="35"/>
        <v>-4950.295717417479</v>
      </c>
      <c r="BQ33" t="e">
        <f t="shared" si="36"/>
        <v>#DIV/0!</v>
      </c>
      <c r="BR33" t="e">
        <f t="shared" si="37"/>
        <v>#DIV/0!</v>
      </c>
      <c r="BS33" t="s">
        <v>321</v>
      </c>
      <c r="BT33">
        <v>0</v>
      </c>
      <c r="BU33" t="e">
        <f t="shared" si="38"/>
        <v>#DIV/0!</v>
      </c>
      <c r="BV33" t="e">
        <f t="shared" si="39"/>
        <v>#DIV/0!</v>
      </c>
      <c r="BW33" t="e">
        <f t="shared" si="40"/>
        <v>#DIV/0!</v>
      </c>
      <c r="BX33" t="e">
        <f t="shared" si="41"/>
        <v>#DIV/0!</v>
      </c>
      <c r="BY33" t="e">
        <f t="shared" si="42"/>
        <v>#DIV/0!</v>
      </c>
      <c r="BZ33" t="e">
        <f t="shared" si="43"/>
        <v>#DIV/0!</v>
      </c>
      <c r="CA33" t="e">
        <f t="shared" si="44"/>
        <v>#DIV/0!</v>
      </c>
      <c r="CB33" t="e">
        <f t="shared" si="45"/>
        <v>#DIV/0!</v>
      </c>
      <c r="CC33">
        <f t="shared" si="46"/>
        <v>5.0002199999999997E-3</v>
      </c>
      <c r="CD33">
        <f t="shared" si="47"/>
        <v>2.1001848040655996E-4</v>
      </c>
      <c r="CE33">
        <f t="shared" si="48"/>
        <v>4.2001847999999994E-2</v>
      </c>
      <c r="CF33">
        <f t="shared" si="49"/>
        <v>7.9803511199999996E-3</v>
      </c>
      <c r="CG33">
        <v>6</v>
      </c>
      <c r="CH33">
        <v>0.5</v>
      </c>
      <c r="CI33" t="s">
        <v>322</v>
      </c>
      <c r="CJ33">
        <v>2</v>
      </c>
      <c r="CK33" t="b">
        <v>0</v>
      </c>
      <c r="CL33">
        <v>1692980265.099999</v>
      </c>
      <c r="CM33">
        <v>799.89441935483876</v>
      </c>
      <c r="CN33">
        <v>799.97993548387092</v>
      </c>
      <c r="CO33">
        <v>15.61899032258065</v>
      </c>
      <c r="CP33">
        <v>14.234351612903231</v>
      </c>
      <c r="CQ33">
        <v>798.73941935483879</v>
      </c>
      <c r="CR33">
        <v>15.590990322580639</v>
      </c>
      <c r="CS33">
        <v>600.01812903225812</v>
      </c>
      <c r="CT33">
        <v>100.8219677419355</v>
      </c>
      <c r="CU33">
        <v>0.10000574516129029</v>
      </c>
      <c r="CV33">
        <v>23.729145161290312</v>
      </c>
      <c r="CW33">
        <v>23.365287096774189</v>
      </c>
      <c r="CX33">
        <v>999.90000000000032</v>
      </c>
      <c r="CY33">
        <v>0</v>
      </c>
      <c r="CZ33">
        <v>0</v>
      </c>
      <c r="DA33">
        <v>10000.666774193551</v>
      </c>
      <c r="DB33">
        <v>0</v>
      </c>
      <c r="DC33">
        <v>823.70261290322583</v>
      </c>
      <c r="DD33">
        <v>5.0002199999999997E-3</v>
      </c>
      <c r="DE33">
        <v>0</v>
      </c>
      <c r="DF33">
        <v>0</v>
      </c>
      <c r="DG33">
        <v>0</v>
      </c>
      <c r="DH33">
        <v>603.21935483870971</v>
      </c>
      <c r="DI33">
        <v>5.0002199999999997E-3</v>
      </c>
      <c r="DJ33">
        <v>997.30322580645156</v>
      </c>
      <c r="DK33">
        <v>-0.65806451612903227</v>
      </c>
      <c r="DL33">
        <v>32.138967741935488</v>
      </c>
      <c r="DM33">
        <v>39.275967741935482</v>
      </c>
      <c r="DN33">
        <v>34.924999999999997</v>
      </c>
      <c r="DO33">
        <v>37.211419354838696</v>
      </c>
      <c r="DP33">
        <v>34.727645161290333</v>
      </c>
      <c r="DQ33">
        <v>0</v>
      </c>
      <c r="DR33">
        <v>0</v>
      </c>
      <c r="DS33">
        <v>0</v>
      </c>
      <c r="DT33">
        <v>1692980274.5</v>
      </c>
      <c r="DU33">
        <v>0</v>
      </c>
      <c r="DV33">
        <v>602.5</v>
      </c>
      <c r="DW33">
        <v>10.263247991865139</v>
      </c>
      <c r="DX33">
        <v>7.0564101128016299</v>
      </c>
      <c r="DY33">
        <v>998.06923076923056</v>
      </c>
      <c r="DZ33">
        <v>15</v>
      </c>
      <c r="EA33">
        <v>1692980295.5999999</v>
      </c>
      <c r="EB33" t="s">
        <v>379</v>
      </c>
      <c r="EC33">
        <v>1692980288.0999999</v>
      </c>
      <c r="ED33">
        <v>1692980295.5999999</v>
      </c>
      <c r="EE33">
        <v>18</v>
      </c>
      <c r="EF33">
        <v>0.24199999999999999</v>
      </c>
      <c r="EG33">
        <v>0</v>
      </c>
      <c r="EH33">
        <v>1.155</v>
      </c>
      <c r="EI33">
        <v>2.8000000000000001E-2</v>
      </c>
      <c r="EJ33">
        <v>800</v>
      </c>
      <c r="EK33">
        <v>14</v>
      </c>
      <c r="EL33">
        <v>0.56000000000000005</v>
      </c>
      <c r="EM33">
        <v>7.0000000000000007E-2</v>
      </c>
      <c r="EN33">
        <v>100</v>
      </c>
      <c r="EO33">
        <v>100</v>
      </c>
      <c r="EP33">
        <v>1.155</v>
      </c>
      <c r="EQ33">
        <v>2.8000000000000001E-2</v>
      </c>
      <c r="ER33">
        <v>-0.51770036230802274</v>
      </c>
      <c r="ES33">
        <v>4.3947813741094052E-4</v>
      </c>
      <c r="ET33">
        <v>1.9954388575737439E-6</v>
      </c>
      <c r="EU33">
        <v>-3.8034163071679039E-10</v>
      </c>
      <c r="EV33">
        <v>-7.42049658330904E-2</v>
      </c>
      <c r="EW33">
        <v>-1.1920631203760169E-2</v>
      </c>
      <c r="EX33">
        <v>1.912794135708796E-3</v>
      </c>
      <c r="EY33">
        <v>-4.0206091563060771E-5</v>
      </c>
      <c r="EZ33">
        <v>23</v>
      </c>
      <c r="FA33">
        <v>2006</v>
      </c>
      <c r="FB33">
        <v>0</v>
      </c>
      <c r="FC33">
        <v>18</v>
      </c>
      <c r="FD33">
        <v>1.3</v>
      </c>
      <c r="FE33">
        <v>1.6</v>
      </c>
      <c r="FF33">
        <v>1.8347199999999999</v>
      </c>
      <c r="FG33">
        <v>2.6208499999999999</v>
      </c>
      <c r="FH33">
        <v>1.39771</v>
      </c>
      <c r="FI33">
        <v>2.2766099999999998</v>
      </c>
      <c r="FJ33">
        <v>1.3952599999999999</v>
      </c>
      <c r="FK33">
        <v>2.6013199999999999</v>
      </c>
      <c r="FL33">
        <v>35.987900000000003</v>
      </c>
      <c r="FM33">
        <v>15.611800000000001</v>
      </c>
      <c r="FN33">
        <v>18</v>
      </c>
      <c r="FO33">
        <v>587.83699999999999</v>
      </c>
      <c r="FP33">
        <v>363.40800000000002</v>
      </c>
      <c r="FQ33">
        <v>21.680499999999999</v>
      </c>
      <c r="FR33">
        <v>28.4024</v>
      </c>
      <c r="FS33">
        <v>30.0002</v>
      </c>
      <c r="FT33">
        <v>28.138300000000001</v>
      </c>
      <c r="FU33">
        <v>28.482900000000001</v>
      </c>
      <c r="FV33">
        <v>36.7393</v>
      </c>
      <c r="FW33">
        <v>10.157999999999999</v>
      </c>
      <c r="FX33">
        <v>16.8262</v>
      </c>
      <c r="FY33">
        <v>21.68</v>
      </c>
      <c r="FZ33">
        <v>800</v>
      </c>
      <c r="GA33">
        <v>14.325100000000001</v>
      </c>
      <c r="GB33">
        <v>98.54</v>
      </c>
      <c r="GC33">
        <v>93.225200000000001</v>
      </c>
    </row>
    <row r="34" spans="1:185" x14ac:dyDescent="0.2">
      <c r="A34">
        <v>18</v>
      </c>
      <c r="B34">
        <v>1692980371.5999999</v>
      </c>
      <c r="C34">
        <v>1848.099999904633</v>
      </c>
      <c r="D34" t="s">
        <v>380</v>
      </c>
      <c r="E34" t="s">
        <v>381</v>
      </c>
      <c r="F34">
        <v>5</v>
      </c>
      <c r="H34" t="s">
        <v>318</v>
      </c>
      <c r="I34" t="s">
        <v>319</v>
      </c>
      <c r="J34" t="s">
        <v>320</v>
      </c>
      <c r="K34" t="s">
        <v>659</v>
      </c>
      <c r="L34">
        <v>1692980363.599999</v>
      </c>
      <c r="M34">
        <f t="shared" si="0"/>
        <v>1.3799293522829563E-3</v>
      </c>
      <c r="N34">
        <f t="shared" si="1"/>
        <v>1.3799293522829563</v>
      </c>
      <c r="O34">
        <f t="shared" si="2"/>
        <v>-1.1530771959903126</v>
      </c>
      <c r="P34">
        <f t="shared" si="3"/>
        <v>999.78403225806449</v>
      </c>
      <c r="Q34">
        <f t="shared" si="4"/>
        <v>996.34339583396059</v>
      </c>
      <c r="R34">
        <f t="shared" si="5"/>
        <v>100.54704043646539</v>
      </c>
      <c r="S34">
        <f t="shared" si="6"/>
        <v>100.894255875548</v>
      </c>
      <c r="T34">
        <f t="shared" si="7"/>
        <v>0.10603453356575082</v>
      </c>
      <c r="U34">
        <f t="shared" si="8"/>
        <v>2.9436294689774596</v>
      </c>
      <c r="V34">
        <f t="shared" si="9"/>
        <v>0.10395741034084262</v>
      </c>
      <c r="W34">
        <f t="shared" si="10"/>
        <v>6.5156613729891302E-2</v>
      </c>
      <c r="X34">
        <f t="shared" si="11"/>
        <v>3.9903511277246398E-5</v>
      </c>
      <c r="Y34">
        <f t="shared" si="12"/>
        <v>23.393925666557273</v>
      </c>
      <c r="Z34">
        <f t="shared" si="13"/>
        <v>23.3892129032258</v>
      </c>
      <c r="AA34">
        <f t="shared" si="14"/>
        <v>2.8868357101378197</v>
      </c>
      <c r="AB34">
        <f t="shared" si="15"/>
        <v>53.442677596475143</v>
      </c>
      <c r="AC34">
        <f t="shared" si="16"/>
        <v>1.5769031366993844</v>
      </c>
      <c r="AD34">
        <f t="shared" si="17"/>
        <v>2.9506439565134932</v>
      </c>
      <c r="AE34">
        <f t="shared" si="18"/>
        <v>1.3099325734384353</v>
      </c>
      <c r="AF34">
        <f t="shared" si="19"/>
        <v>-60.854884435678372</v>
      </c>
      <c r="AG34">
        <f t="shared" si="20"/>
        <v>57.57064682989121</v>
      </c>
      <c r="AH34">
        <f t="shared" si="21"/>
        <v>4.0776844734904598</v>
      </c>
      <c r="AI34">
        <f t="shared" si="22"/>
        <v>0.79348677121457456</v>
      </c>
      <c r="AJ34">
        <f t="shared" si="23"/>
        <v>-1.1530771959903126</v>
      </c>
      <c r="AK34">
        <f t="shared" si="24"/>
        <v>1.3799293522829563</v>
      </c>
      <c r="AL34">
        <f t="shared" si="25"/>
        <v>-1.4345794467505959</v>
      </c>
      <c r="AM34">
        <v>1014.50451397497</v>
      </c>
      <c r="AN34">
        <v>1015.764909090909</v>
      </c>
      <c r="AO34">
        <v>4.261877490375994E-2</v>
      </c>
      <c r="AP34">
        <v>67.188124062174651</v>
      </c>
      <c r="AQ34">
        <f t="shared" si="26"/>
        <v>1.400770875339937</v>
      </c>
      <c r="AR34">
        <v>14.259920182251079</v>
      </c>
      <c r="AS34">
        <v>15.639237575757569</v>
      </c>
      <c r="AT34">
        <v>-9.1363113077342072E-5</v>
      </c>
      <c r="AU34">
        <v>78.55</v>
      </c>
      <c r="AV34">
        <v>18</v>
      </c>
      <c r="AW34">
        <v>3</v>
      </c>
      <c r="AX34">
        <f t="shared" si="27"/>
        <v>1</v>
      </c>
      <c r="AY34">
        <f t="shared" si="28"/>
        <v>0</v>
      </c>
      <c r="AZ34">
        <f t="shared" si="29"/>
        <v>53886.393706361807</v>
      </c>
      <c r="BA34" t="s">
        <v>321</v>
      </c>
      <c r="BB34" t="s">
        <v>321</v>
      </c>
      <c r="BC34">
        <v>0</v>
      </c>
      <c r="BD34">
        <v>0</v>
      </c>
      <c r="BE34" t="e">
        <f t="shared" si="30"/>
        <v>#DIV/0!</v>
      </c>
      <c r="BF34">
        <v>0</v>
      </c>
      <c r="BG34" t="s">
        <v>321</v>
      </c>
      <c r="BH34" t="s">
        <v>321</v>
      </c>
      <c r="BI34">
        <v>0</v>
      </c>
      <c r="BJ34">
        <v>0</v>
      </c>
      <c r="BK34" t="e">
        <f t="shared" si="31"/>
        <v>#DIV/0!</v>
      </c>
      <c r="BL34">
        <v>0.5</v>
      </c>
      <c r="BM34">
        <f t="shared" si="32"/>
        <v>2.1001848040655996E-4</v>
      </c>
      <c r="BN34">
        <f t="shared" si="33"/>
        <v>-1.1530771959903126</v>
      </c>
      <c r="BO34" t="e">
        <f t="shared" si="34"/>
        <v>#DIV/0!</v>
      </c>
      <c r="BP34">
        <f t="shared" si="35"/>
        <v>-5490.3606280654531</v>
      </c>
      <c r="BQ34" t="e">
        <f t="shared" si="36"/>
        <v>#DIV/0!</v>
      </c>
      <c r="BR34" t="e">
        <f t="shared" si="37"/>
        <v>#DIV/0!</v>
      </c>
      <c r="BS34" t="s">
        <v>321</v>
      </c>
      <c r="BT34">
        <v>0</v>
      </c>
      <c r="BU34" t="e">
        <f t="shared" si="38"/>
        <v>#DIV/0!</v>
      </c>
      <c r="BV34" t="e">
        <f t="shared" si="39"/>
        <v>#DIV/0!</v>
      </c>
      <c r="BW34" t="e">
        <f t="shared" si="40"/>
        <v>#DIV/0!</v>
      </c>
      <c r="BX34" t="e">
        <f t="shared" si="41"/>
        <v>#DIV/0!</v>
      </c>
      <c r="BY34" t="e">
        <f t="shared" si="42"/>
        <v>#DIV/0!</v>
      </c>
      <c r="BZ34" t="e">
        <f t="shared" si="43"/>
        <v>#DIV/0!</v>
      </c>
      <c r="CA34" t="e">
        <f t="shared" si="44"/>
        <v>#DIV/0!</v>
      </c>
      <c r="CB34" t="e">
        <f t="shared" si="45"/>
        <v>#DIV/0!</v>
      </c>
      <c r="CC34">
        <f t="shared" si="46"/>
        <v>5.0002199999999997E-3</v>
      </c>
      <c r="CD34">
        <f t="shared" si="47"/>
        <v>2.1001848040655996E-4</v>
      </c>
      <c r="CE34">
        <f t="shared" si="48"/>
        <v>4.2001847999999994E-2</v>
      </c>
      <c r="CF34">
        <f t="shared" si="49"/>
        <v>7.9803511199999996E-3</v>
      </c>
      <c r="CG34">
        <v>6</v>
      </c>
      <c r="CH34">
        <v>0.5</v>
      </c>
      <c r="CI34" t="s">
        <v>322</v>
      </c>
      <c r="CJ34">
        <v>2</v>
      </c>
      <c r="CK34" t="b">
        <v>0</v>
      </c>
      <c r="CL34">
        <v>1692980363.599999</v>
      </c>
      <c r="CM34">
        <v>999.78403225806449</v>
      </c>
      <c r="CN34">
        <v>1000.010580645161</v>
      </c>
      <c r="CO34">
        <v>15.62589032258064</v>
      </c>
      <c r="CP34">
        <v>14.26755806451613</v>
      </c>
      <c r="CQ34">
        <v>998.05003225806445</v>
      </c>
      <c r="CR34">
        <v>15.600890322580639</v>
      </c>
      <c r="CS34">
        <v>600.01522580645167</v>
      </c>
      <c r="CT34">
        <v>100.8160322580645</v>
      </c>
      <c r="CU34">
        <v>0.1000182290322581</v>
      </c>
      <c r="CV34">
        <v>23.751983870967742</v>
      </c>
      <c r="CW34">
        <v>23.3892129032258</v>
      </c>
      <c r="CX34">
        <v>999.90000000000032</v>
      </c>
      <c r="CY34">
        <v>0</v>
      </c>
      <c r="CZ34">
        <v>0</v>
      </c>
      <c r="DA34">
        <v>9998.888064516128</v>
      </c>
      <c r="DB34">
        <v>0</v>
      </c>
      <c r="DC34">
        <v>830.55567741935477</v>
      </c>
      <c r="DD34">
        <v>5.0002199999999997E-3</v>
      </c>
      <c r="DE34">
        <v>0</v>
      </c>
      <c r="DF34">
        <v>0</v>
      </c>
      <c r="DG34">
        <v>0</v>
      </c>
      <c r="DH34">
        <v>604.50967741935483</v>
      </c>
      <c r="DI34">
        <v>5.0002199999999997E-3</v>
      </c>
      <c r="DJ34">
        <v>996.27096774193546</v>
      </c>
      <c r="DK34">
        <v>-0.51935483870967747</v>
      </c>
      <c r="DL34">
        <v>32.622870967741939</v>
      </c>
      <c r="DM34">
        <v>40.298161290322582</v>
      </c>
      <c r="DN34">
        <v>35.398999999999987</v>
      </c>
      <c r="DO34">
        <v>39.030032258064509</v>
      </c>
      <c r="DP34">
        <v>35.401000000000003</v>
      </c>
      <c r="DQ34">
        <v>0</v>
      </c>
      <c r="DR34">
        <v>0</v>
      </c>
      <c r="DS34">
        <v>0</v>
      </c>
      <c r="DT34">
        <v>1692980372.9000001</v>
      </c>
      <c r="DU34">
        <v>0</v>
      </c>
      <c r="DV34">
        <v>603.70769230769224</v>
      </c>
      <c r="DW34">
        <v>-7.2273503361425204</v>
      </c>
      <c r="DX34">
        <v>22.68034190199657</v>
      </c>
      <c r="DY34">
        <v>996.80769230769226</v>
      </c>
      <c r="DZ34">
        <v>15</v>
      </c>
      <c r="EA34">
        <v>1692980398.5999999</v>
      </c>
      <c r="EB34" t="s">
        <v>382</v>
      </c>
      <c r="EC34">
        <v>1692980398.5999999</v>
      </c>
      <c r="ED34">
        <v>1692980390.5999999</v>
      </c>
      <c r="EE34">
        <v>19</v>
      </c>
      <c r="EF34">
        <v>-3.9E-2</v>
      </c>
      <c r="EG34">
        <v>-2E-3</v>
      </c>
      <c r="EH34">
        <v>1.734</v>
      </c>
      <c r="EI34">
        <v>2.5000000000000001E-2</v>
      </c>
      <c r="EJ34">
        <v>1000</v>
      </c>
      <c r="EK34">
        <v>14</v>
      </c>
      <c r="EL34">
        <v>1.06</v>
      </c>
      <c r="EM34">
        <v>0.11</v>
      </c>
      <c r="EN34">
        <v>100</v>
      </c>
      <c r="EO34">
        <v>100</v>
      </c>
      <c r="EP34">
        <v>1.734</v>
      </c>
      <c r="EQ34">
        <v>2.5000000000000001E-2</v>
      </c>
      <c r="ER34">
        <v>-0.27575784535406078</v>
      </c>
      <c r="ES34">
        <v>4.3947813741094052E-4</v>
      </c>
      <c r="ET34">
        <v>1.9954388575737439E-6</v>
      </c>
      <c r="EU34">
        <v>-3.8034163071679039E-10</v>
      </c>
      <c r="EV34">
        <v>-7.3976650590087692E-2</v>
      </c>
      <c r="EW34">
        <v>-1.1920631203760169E-2</v>
      </c>
      <c r="EX34">
        <v>1.912794135708796E-3</v>
      </c>
      <c r="EY34">
        <v>-4.0206091563060771E-5</v>
      </c>
      <c r="EZ34">
        <v>23</v>
      </c>
      <c r="FA34">
        <v>2006</v>
      </c>
      <c r="FB34">
        <v>0</v>
      </c>
      <c r="FC34">
        <v>18</v>
      </c>
      <c r="FD34">
        <v>1.4</v>
      </c>
      <c r="FE34">
        <v>1.3</v>
      </c>
      <c r="FF34">
        <v>2.1997100000000001</v>
      </c>
      <c r="FG34">
        <v>2.6159699999999999</v>
      </c>
      <c r="FH34">
        <v>1.39771</v>
      </c>
      <c r="FI34">
        <v>2.2778299999999998</v>
      </c>
      <c r="FJ34">
        <v>1.3952599999999999</v>
      </c>
      <c r="FK34">
        <v>2.5378400000000001</v>
      </c>
      <c r="FL34">
        <v>35.964500000000001</v>
      </c>
      <c r="FM34">
        <v>15.5943</v>
      </c>
      <c r="FN34">
        <v>18</v>
      </c>
      <c r="FO34">
        <v>588.26</v>
      </c>
      <c r="FP34">
        <v>363.452</v>
      </c>
      <c r="FQ34">
        <v>21.680700000000002</v>
      </c>
      <c r="FR34">
        <v>28.45</v>
      </c>
      <c r="FS34">
        <v>30.000399999999999</v>
      </c>
      <c r="FT34">
        <v>28.188099999999999</v>
      </c>
      <c r="FU34">
        <v>28.5349</v>
      </c>
      <c r="FV34">
        <v>44.041800000000002</v>
      </c>
      <c r="FW34">
        <v>9.8039799999999993</v>
      </c>
      <c r="FX34">
        <v>13.8248</v>
      </c>
      <c r="FY34">
        <v>21.68</v>
      </c>
      <c r="FZ34">
        <v>1000</v>
      </c>
      <c r="GA34">
        <v>14.3369</v>
      </c>
      <c r="GB34">
        <v>98.5274</v>
      </c>
      <c r="GC34">
        <v>93.216800000000006</v>
      </c>
    </row>
    <row r="35" spans="1:185" x14ac:dyDescent="0.2">
      <c r="A35">
        <v>19</v>
      </c>
      <c r="B35">
        <v>1692980474.5999999</v>
      </c>
      <c r="C35">
        <v>1951.099999904633</v>
      </c>
      <c r="D35" t="s">
        <v>383</v>
      </c>
      <c r="E35" t="s">
        <v>384</v>
      </c>
      <c r="F35">
        <v>5</v>
      </c>
      <c r="H35" t="s">
        <v>318</v>
      </c>
      <c r="I35" t="s">
        <v>319</v>
      </c>
      <c r="J35" t="s">
        <v>320</v>
      </c>
      <c r="K35" t="s">
        <v>659</v>
      </c>
      <c r="L35">
        <v>1692980466.599999</v>
      </c>
      <c r="M35">
        <f t="shared" si="0"/>
        <v>1.3431108043233382E-3</v>
      </c>
      <c r="N35">
        <f t="shared" si="1"/>
        <v>1.3431108043233382</v>
      </c>
      <c r="O35">
        <f t="shared" si="2"/>
        <v>-0.95089184846409047</v>
      </c>
      <c r="P35">
        <f t="shared" si="3"/>
        <v>1199.3339354838711</v>
      </c>
      <c r="Q35">
        <f t="shared" si="4"/>
        <v>1189.000847013368</v>
      </c>
      <c r="R35">
        <f t="shared" si="5"/>
        <v>119.98449738629907</v>
      </c>
      <c r="S35">
        <f t="shared" si="6"/>
        <v>121.02723039165878</v>
      </c>
      <c r="T35">
        <f t="shared" si="7"/>
        <v>0.10279035790011946</v>
      </c>
      <c r="U35">
        <f t="shared" si="8"/>
        <v>2.9440457586572903</v>
      </c>
      <c r="V35">
        <f t="shared" si="9"/>
        <v>0.10083740024900861</v>
      </c>
      <c r="W35">
        <f t="shared" si="10"/>
        <v>6.3195750114461782E-2</v>
      </c>
      <c r="X35">
        <f t="shared" si="11"/>
        <v>3.9903511277246398E-5</v>
      </c>
      <c r="Y35">
        <f t="shared" si="12"/>
        <v>23.497047033510658</v>
      </c>
      <c r="Z35">
        <f t="shared" si="13"/>
        <v>23.47363870967742</v>
      </c>
      <c r="AA35">
        <f t="shared" si="14"/>
        <v>2.9015767062740347</v>
      </c>
      <c r="AB35">
        <f t="shared" si="15"/>
        <v>53.49554852950974</v>
      </c>
      <c r="AC35">
        <f t="shared" si="16"/>
        <v>1.5873671743972046</v>
      </c>
      <c r="AD35">
        <f t="shared" si="17"/>
        <v>2.9672883408636621</v>
      </c>
      <c r="AE35">
        <f t="shared" si="18"/>
        <v>1.3142095318768301</v>
      </c>
      <c r="AF35">
        <f t="shared" si="19"/>
        <v>-59.231186470659217</v>
      </c>
      <c r="AG35">
        <f t="shared" si="20"/>
        <v>59.019039011638469</v>
      </c>
      <c r="AH35">
        <f t="shared" si="21"/>
        <v>4.1834444512255606</v>
      </c>
      <c r="AI35">
        <f t="shared" si="22"/>
        <v>3.9713368957160924</v>
      </c>
      <c r="AJ35">
        <f t="shared" si="23"/>
        <v>-0.95089184846409047</v>
      </c>
      <c r="AK35">
        <f t="shared" si="24"/>
        <v>1.3431108043233382</v>
      </c>
      <c r="AL35">
        <f t="shared" si="25"/>
        <v>-1.1865144674755861</v>
      </c>
      <c r="AM35">
        <v>1217.416233528701</v>
      </c>
      <c r="AN35">
        <v>1218.4563636363639</v>
      </c>
      <c r="AO35">
        <v>3.5808225965642357E-2</v>
      </c>
      <c r="AP35">
        <v>67.188908241304432</v>
      </c>
      <c r="AQ35">
        <f t="shared" si="26"/>
        <v>1.3583325204554684</v>
      </c>
      <c r="AR35">
        <v>14.39841808177489</v>
      </c>
      <c r="AS35">
        <v>15.735704848484851</v>
      </c>
      <c r="AT35">
        <v>-6.565500381953393E-5</v>
      </c>
      <c r="AU35">
        <v>78.55</v>
      </c>
      <c r="AV35">
        <v>17</v>
      </c>
      <c r="AW35">
        <v>3</v>
      </c>
      <c r="AX35">
        <f t="shared" si="27"/>
        <v>1</v>
      </c>
      <c r="AY35">
        <f t="shared" si="28"/>
        <v>0</v>
      </c>
      <c r="AZ35">
        <f t="shared" si="29"/>
        <v>53881.564989813298</v>
      </c>
      <c r="BA35" t="s">
        <v>321</v>
      </c>
      <c r="BB35" t="s">
        <v>321</v>
      </c>
      <c r="BC35">
        <v>0</v>
      </c>
      <c r="BD35">
        <v>0</v>
      </c>
      <c r="BE35" t="e">
        <f t="shared" si="30"/>
        <v>#DIV/0!</v>
      </c>
      <c r="BF35">
        <v>0</v>
      </c>
      <c r="BG35" t="s">
        <v>321</v>
      </c>
      <c r="BH35" t="s">
        <v>321</v>
      </c>
      <c r="BI35">
        <v>0</v>
      </c>
      <c r="BJ35">
        <v>0</v>
      </c>
      <c r="BK35" t="e">
        <f t="shared" si="31"/>
        <v>#DIV/0!</v>
      </c>
      <c r="BL35">
        <v>0.5</v>
      </c>
      <c r="BM35">
        <f t="shared" si="32"/>
        <v>2.1001848040655996E-4</v>
      </c>
      <c r="BN35">
        <f t="shared" si="33"/>
        <v>-0.95089184846409047</v>
      </c>
      <c r="BO35" t="e">
        <f t="shared" si="34"/>
        <v>#DIV/0!</v>
      </c>
      <c r="BP35">
        <f t="shared" si="35"/>
        <v>-4527.657978589913</v>
      </c>
      <c r="BQ35" t="e">
        <f t="shared" si="36"/>
        <v>#DIV/0!</v>
      </c>
      <c r="BR35" t="e">
        <f t="shared" si="37"/>
        <v>#DIV/0!</v>
      </c>
      <c r="BS35" t="s">
        <v>321</v>
      </c>
      <c r="BT35">
        <v>0</v>
      </c>
      <c r="BU35" t="e">
        <f t="shared" si="38"/>
        <v>#DIV/0!</v>
      </c>
      <c r="BV35" t="e">
        <f t="shared" si="39"/>
        <v>#DIV/0!</v>
      </c>
      <c r="BW35" t="e">
        <f t="shared" si="40"/>
        <v>#DIV/0!</v>
      </c>
      <c r="BX35" t="e">
        <f t="shared" si="41"/>
        <v>#DIV/0!</v>
      </c>
      <c r="BY35" t="e">
        <f t="shared" si="42"/>
        <v>#DIV/0!</v>
      </c>
      <c r="BZ35" t="e">
        <f t="shared" si="43"/>
        <v>#DIV/0!</v>
      </c>
      <c r="CA35" t="e">
        <f t="shared" si="44"/>
        <v>#DIV/0!</v>
      </c>
      <c r="CB35" t="e">
        <f t="shared" si="45"/>
        <v>#DIV/0!</v>
      </c>
      <c r="CC35">
        <f t="shared" si="46"/>
        <v>5.0002199999999997E-3</v>
      </c>
      <c r="CD35">
        <f t="shared" si="47"/>
        <v>2.1001848040655996E-4</v>
      </c>
      <c r="CE35">
        <f t="shared" si="48"/>
        <v>4.2001847999999994E-2</v>
      </c>
      <c r="CF35">
        <f t="shared" si="49"/>
        <v>7.9803511199999996E-3</v>
      </c>
      <c r="CG35">
        <v>6</v>
      </c>
      <c r="CH35">
        <v>0.5</v>
      </c>
      <c r="CI35" t="s">
        <v>322</v>
      </c>
      <c r="CJ35">
        <v>2</v>
      </c>
      <c r="CK35" t="b">
        <v>0</v>
      </c>
      <c r="CL35">
        <v>1692980466.599999</v>
      </c>
      <c r="CM35">
        <v>1199.3339354838711</v>
      </c>
      <c r="CN35">
        <v>1199.9938709677419</v>
      </c>
      <c r="CO35">
        <v>15.730206451612901</v>
      </c>
      <c r="CP35">
        <v>14.408245161290321</v>
      </c>
      <c r="CQ35">
        <v>1196.8319354838709</v>
      </c>
      <c r="CR35">
        <v>15.6962064516129</v>
      </c>
      <c r="CS35">
        <v>600.0100322580646</v>
      </c>
      <c r="CT35">
        <v>100.812064516129</v>
      </c>
      <c r="CU35">
        <v>9.9972416129032265E-2</v>
      </c>
      <c r="CV35">
        <v>23.84548387096774</v>
      </c>
      <c r="CW35">
        <v>23.47363870967742</v>
      </c>
      <c r="CX35">
        <v>999.90000000000032</v>
      </c>
      <c r="CY35">
        <v>0</v>
      </c>
      <c r="CZ35">
        <v>0</v>
      </c>
      <c r="DA35">
        <v>10001.64870967742</v>
      </c>
      <c r="DB35">
        <v>0</v>
      </c>
      <c r="DC35">
        <v>848.7579677419352</v>
      </c>
      <c r="DD35">
        <v>5.0002199999999997E-3</v>
      </c>
      <c r="DE35">
        <v>0</v>
      </c>
      <c r="DF35">
        <v>0</v>
      </c>
      <c r="DG35">
        <v>0</v>
      </c>
      <c r="DH35">
        <v>604.8483870967741</v>
      </c>
      <c r="DI35">
        <v>5.0002199999999997E-3</v>
      </c>
      <c r="DJ35">
        <v>990.8483870967741</v>
      </c>
      <c r="DK35">
        <v>0.1225806451612904</v>
      </c>
      <c r="DL35">
        <v>33.344483870967743</v>
      </c>
      <c r="DM35">
        <v>41.152967741935463</v>
      </c>
      <c r="DN35">
        <v>36.411032258064523</v>
      </c>
      <c r="DO35">
        <v>40.58851612903225</v>
      </c>
      <c r="DP35">
        <v>36.150935483870953</v>
      </c>
      <c r="DQ35">
        <v>0</v>
      </c>
      <c r="DR35">
        <v>0</v>
      </c>
      <c r="DS35">
        <v>0</v>
      </c>
      <c r="DT35">
        <v>1692980476.0999999</v>
      </c>
      <c r="DU35">
        <v>0</v>
      </c>
      <c r="DV35">
        <v>605.12692307692305</v>
      </c>
      <c r="DW35">
        <v>0.1743588768383055</v>
      </c>
      <c r="DX35">
        <v>35.001709260047249</v>
      </c>
      <c r="DY35">
        <v>990.9153846153846</v>
      </c>
      <c r="DZ35">
        <v>15</v>
      </c>
      <c r="EA35">
        <v>1692980499.0999999</v>
      </c>
      <c r="EB35" t="s">
        <v>385</v>
      </c>
      <c r="EC35">
        <v>1692980495.5999999</v>
      </c>
      <c r="ED35">
        <v>1692980499.0999999</v>
      </c>
      <c r="EE35">
        <v>20</v>
      </c>
      <c r="EF35">
        <v>8.2000000000000003E-2</v>
      </c>
      <c r="EG35">
        <v>4.0000000000000001E-3</v>
      </c>
      <c r="EH35">
        <v>2.5019999999999998</v>
      </c>
      <c r="EI35">
        <v>3.4000000000000002E-2</v>
      </c>
      <c r="EJ35">
        <v>1200</v>
      </c>
      <c r="EK35">
        <v>15</v>
      </c>
      <c r="EL35">
        <v>2.2400000000000002</v>
      </c>
      <c r="EM35">
        <v>0.1</v>
      </c>
      <c r="EN35">
        <v>100</v>
      </c>
      <c r="EO35">
        <v>100</v>
      </c>
      <c r="EP35">
        <v>2.5019999999999998</v>
      </c>
      <c r="EQ35">
        <v>3.4000000000000002E-2</v>
      </c>
      <c r="ER35">
        <v>-0.31443174193791368</v>
      </c>
      <c r="ES35">
        <v>4.3947813741094052E-4</v>
      </c>
      <c r="ET35">
        <v>1.9954388575737439E-6</v>
      </c>
      <c r="EU35">
        <v>-3.8034163071679039E-10</v>
      </c>
      <c r="EV35">
        <v>-7.6336343184943381E-2</v>
      </c>
      <c r="EW35">
        <v>-1.1920631203760169E-2</v>
      </c>
      <c r="EX35">
        <v>1.912794135708796E-3</v>
      </c>
      <c r="EY35">
        <v>-4.0206091563060771E-5</v>
      </c>
      <c r="EZ35">
        <v>23</v>
      </c>
      <c r="FA35">
        <v>2006</v>
      </c>
      <c r="FB35">
        <v>0</v>
      </c>
      <c r="FC35">
        <v>18</v>
      </c>
      <c r="FD35">
        <v>1.3</v>
      </c>
      <c r="FE35">
        <v>1.4</v>
      </c>
      <c r="FF35">
        <v>2.5524900000000001</v>
      </c>
      <c r="FG35">
        <v>2.6086399999999998</v>
      </c>
      <c r="FH35">
        <v>1.39771</v>
      </c>
      <c r="FI35">
        <v>2.2778299999999998</v>
      </c>
      <c r="FJ35">
        <v>1.3952599999999999</v>
      </c>
      <c r="FK35">
        <v>2.6281699999999999</v>
      </c>
      <c r="FL35">
        <v>35.964500000000001</v>
      </c>
      <c r="FM35">
        <v>15.5768</v>
      </c>
      <c r="FN35">
        <v>18</v>
      </c>
      <c r="FO35">
        <v>588.63699999999994</v>
      </c>
      <c r="FP35">
        <v>363.63600000000002</v>
      </c>
      <c r="FQ35">
        <v>21.6816</v>
      </c>
      <c r="FR35">
        <v>28.5351</v>
      </c>
      <c r="FS35">
        <v>30.000399999999999</v>
      </c>
      <c r="FT35">
        <v>28.260100000000001</v>
      </c>
      <c r="FU35">
        <v>28.608499999999999</v>
      </c>
      <c r="FV35">
        <v>51.111499999999999</v>
      </c>
      <c r="FW35">
        <v>7.9857500000000003</v>
      </c>
      <c r="FX35">
        <v>10.8011</v>
      </c>
      <c r="FY35">
        <v>21.68</v>
      </c>
      <c r="FZ35">
        <v>1200</v>
      </c>
      <c r="GA35">
        <v>14.577299999999999</v>
      </c>
      <c r="GB35">
        <v>98.516300000000001</v>
      </c>
      <c r="GC35">
        <v>93.205799999999996</v>
      </c>
    </row>
    <row r="36" spans="1:185" x14ac:dyDescent="0.2">
      <c r="A36">
        <v>20</v>
      </c>
      <c r="B36">
        <v>1692980575.0999999</v>
      </c>
      <c r="C36">
        <v>2051.599999904633</v>
      </c>
      <c r="D36" t="s">
        <v>386</v>
      </c>
      <c r="E36" t="s">
        <v>387</v>
      </c>
      <c r="F36">
        <v>5</v>
      </c>
      <c r="H36" t="s">
        <v>318</v>
      </c>
      <c r="I36" t="s">
        <v>319</v>
      </c>
      <c r="J36" t="s">
        <v>320</v>
      </c>
      <c r="K36" t="s">
        <v>659</v>
      </c>
      <c r="L36">
        <v>1692980567.099999</v>
      </c>
      <c r="M36">
        <f t="shared" si="0"/>
        <v>1.2966203524914022E-3</v>
      </c>
      <c r="N36">
        <f t="shared" si="1"/>
        <v>1.2966203524914022</v>
      </c>
      <c r="O36">
        <f t="shared" si="2"/>
        <v>-0.94884368604535607</v>
      </c>
      <c r="P36">
        <f t="shared" si="3"/>
        <v>1499.0583548387101</v>
      </c>
      <c r="Q36">
        <f t="shared" si="4"/>
        <v>1482.9102020650125</v>
      </c>
      <c r="R36">
        <f t="shared" si="5"/>
        <v>149.64844371060383</v>
      </c>
      <c r="S36">
        <f t="shared" si="6"/>
        <v>151.27804065316971</v>
      </c>
      <c r="T36">
        <f t="shared" si="7"/>
        <v>9.9096233976512196E-2</v>
      </c>
      <c r="U36">
        <f t="shared" si="8"/>
        <v>2.9441807575001073</v>
      </c>
      <c r="V36">
        <f t="shared" si="9"/>
        <v>9.7279871202170951E-2</v>
      </c>
      <c r="W36">
        <f t="shared" si="10"/>
        <v>6.0960339454022773E-2</v>
      </c>
      <c r="X36">
        <f t="shared" si="11"/>
        <v>3.9903511277246398E-5</v>
      </c>
      <c r="Y36">
        <f t="shared" si="12"/>
        <v>23.577611869192907</v>
      </c>
      <c r="Z36">
        <f t="shared" si="13"/>
        <v>23.5210935483871</v>
      </c>
      <c r="AA36">
        <f t="shared" si="14"/>
        <v>2.9098913289163888</v>
      </c>
      <c r="AB36">
        <f t="shared" si="15"/>
        <v>53.526411884145745</v>
      </c>
      <c r="AC36">
        <f t="shared" si="16"/>
        <v>1.5948353840746179</v>
      </c>
      <c r="AD36">
        <f t="shared" si="17"/>
        <v>2.979529783402127</v>
      </c>
      <c r="AE36">
        <f t="shared" si="18"/>
        <v>1.3150559448417709</v>
      </c>
      <c r="AF36">
        <f t="shared" si="19"/>
        <v>-57.180957544870836</v>
      </c>
      <c r="AG36">
        <f t="shared" si="20"/>
        <v>62.358077584265978</v>
      </c>
      <c r="AH36">
        <f t="shared" si="21"/>
        <v>4.422514271751961</v>
      </c>
      <c r="AI36">
        <f t="shared" si="22"/>
        <v>9.5996742146583784</v>
      </c>
      <c r="AJ36">
        <f t="shared" si="23"/>
        <v>-0.94884368604535607</v>
      </c>
      <c r="AK36">
        <f t="shared" si="24"/>
        <v>1.2966203524914022</v>
      </c>
      <c r="AL36">
        <f t="shared" si="25"/>
        <v>-1.4806420524008363E-2</v>
      </c>
      <c r="AM36">
        <v>1522.1279069057771</v>
      </c>
      <c r="AN36">
        <v>1522.586848484849</v>
      </c>
      <c r="AO36">
        <v>-9.7114425100635851E-2</v>
      </c>
      <c r="AP36">
        <v>67.189288291323535</v>
      </c>
      <c r="AQ36">
        <f t="shared" si="26"/>
        <v>1.317911901946073</v>
      </c>
      <c r="AR36">
        <v>14.52669136125542</v>
      </c>
      <c r="AS36">
        <v>15.823837575757571</v>
      </c>
      <c r="AT36">
        <v>-1.536528925608014E-5</v>
      </c>
      <c r="AU36">
        <v>78.55</v>
      </c>
      <c r="AV36">
        <v>17</v>
      </c>
      <c r="AW36">
        <v>3</v>
      </c>
      <c r="AX36">
        <f t="shared" si="27"/>
        <v>1</v>
      </c>
      <c r="AY36">
        <f t="shared" si="28"/>
        <v>0</v>
      </c>
      <c r="AZ36">
        <f t="shared" si="29"/>
        <v>53873.177227124077</v>
      </c>
      <c r="BA36" t="s">
        <v>321</v>
      </c>
      <c r="BB36" t="s">
        <v>321</v>
      </c>
      <c r="BC36">
        <v>0</v>
      </c>
      <c r="BD36">
        <v>0</v>
      </c>
      <c r="BE36" t="e">
        <f t="shared" si="30"/>
        <v>#DIV/0!</v>
      </c>
      <c r="BF36">
        <v>0</v>
      </c>
      <c r="BG36" t="s">
        <v>321</v>
      </c>
      <c r="BH36" t="s">
        <v>321</v>
      </c>
      <c r="BI36">
        <v>0</v>
      </c>
      <c r="BJ36">
        <v>0</v>
      </c>
      <c r="BK36" t="e">
        <f t="shared" si="31"/>
        <v>#DIV/0!</v>
      </c>
      <c r="BL36">
        <v>0.5</v>
      </c>
      <c r="BM36">
        <f t="shared" si="32"/>
        <v>2.1001848040655996E-4</v>
      </c>
      <c r="BN36">
        <f t="shared" si="33"/>
        <v>-0.94884368604535607</v>
      </c>
      <c r="BO36" t="e">
        <f t="shared" si="34"/>
        <v>#DIV/0!</v>
      </c>
      <c r="BP36">
        <f t="shared" si="35"/>
        <v>-4517.9056824359295</v>
      </c>
      <c r="BQ36" t="e">
        <f t="shared" si="36"/>
        <v>#DIV/0!</v>
      </c>
      <c r="BR36" t="e">
        <f t="shared" si="37"/>
        <v>#DIV/0!</v>
      </c>
      <c r="BS36" t="s">
        <v>321</v>
      </c>
      <c r="BT36">
        <v>0</v>
      </c>
      <c r="BU36" t="e">
        <f t="shared" si="38"/>
        <v>#DIV/0!</v>
      </c>
      <c r="BV36" t="e">
        <f t="shared" si="39"/>
        <v>#DIV/0!</v>
      </c>
      <c r="BW36" t="e">
        <f t="shared" si="40"/>
        <v>#DIV/0!</v>
      </c>
      <c r="BX36" t="e">
        <f t="shared" si="41"/>
        <v>#DIV/0!</v>
      </c>
      <c r="BY36" t="e">
        <f t="shared" si="42"/>
        <v>#DIV/0!</v>
      </c>
      <c r="BZ36" t="e">
        <f t="shared" si="43"/>
        <v>#DIV/0!</v>
      </c>
      <c r="CA36" t="e">
        <f t="shared" si="44"/>
        <v>#DIV/0!</v>
      </c>
      <c r="CB36" t="e">
        <f t="shared" si="45"/>
        <v>#DIV/0!</v>
      </c>
      <c r="CC36">
        <f t="shared" si="46"/>
        <v>5.0002199999999997E-3</v>
      </c>
      <c r="CD36">
        <f t="shared" si="47"/>
        <v>2.1001848040655996E-4</v>
      </c>
      <c r="CE36">
        <f t="shared" si="48"/>
        <v>4.2001847999999994E-2</v>
      </c>
      <c r="CF36">
        <f t="shared" si="49"/>
        <v>7.9803511199999996E-3</v>
      </c>
      <c r="CG36">
        <v>6</v>
      </c>
      <c r="CH36">
        <v>0.5</v>
      </c>
      <c r="CI36" t="s">
        <v>322</v>
      </c>
      <c r="CJ36">
        <v>2</v>
      </c>
      <c r="CK36" t="b">
        <v>0</v>
      </c>
      <c r="CL36">
        <v>1692980567.099999</v>
      </c>
      <c r="CM36">
        <v>1499.0583548387101</v>
      </c>
      <c r="CN36">
        <v>1500.0532258064511</v>
      </c>
      <c r="CO36">
        <v>15.803690322580641</v>
      </c>
      <c r="CP36">
        <v>14.52755483870968</v>
      </c>
      <c r="CQ36">
        <v>1494.9693548387099</v>
      </c>
      <c r="CR36">
        <v>15.768690322580641</v>
      </c>
      <c r="CS36">
        <v>599.99693548387097</v>
      </c>
      <c r="CT36">
        <v>100.8153870967742</v>
      </c>
      <c r="CU36">
        <v>9.9990990322580658E-2</v>
      </c>
      <c r="CV36">
        <v>23.91395806451613</v>
      </c>
      <c r="CW36">
        <v>23.5210935483871</v>
      </c>
      <c r="CX36">
        <v>999.90000000000032</v>
      </c>
      <c r="CY36">
        <v>0</v>
      </c>
      <c r="CZ36">
        <v>0</v>
      </c>
      <c r="DA36">
        <v>10002.086774193551</v>
      </c>
      <c r="DB36">
        <v>0</v>
      </c>
      <c r="DC36">
        <v>859.56212903225821</v>
      </c>
      <c r="DD36">
        <v>5.0002199999999997E-3</v>
      </c>
      <c r="DE36">
        <v>0</v>
      </c>
      <c r="DF36">
        <v>0</v>
      </c>
      <c r="DG36">
        <v>0</v>
      </c>
      <c r="DH36">
        <v>605.66451612903234</v>
      </c>
      <c r="DI36">
        <v>5.0002199999999997E-3</v>
      </c>
      <c r="DJ36">
        <v>977.54838709677415</v>
      </c>
      <c r="DK36">
        <v>-0.13225806451612901</v>
      </c>
      <c r="DL36">
        <v>33.959451612903223</v>
      </c>
      <c r="DM36">
        <v>41.765999999999977</v>
      </c>
      <c r="DN36">
        <v>37.0681935483871</v>
      </c>
      <c r="DO36">
        <v>40.396967741935477</v>
      </c>
      <c r="DP36">
        <v>36.626774193548371</v>
      </c>
      <c r="DQ36">
        <v>0</v>
      </c>
      <c r="DR36">
        <v>0</v>
      </c>
      <c r="DS36">
        <v>0</v>
      </c>
      <c r="DT36">
        <v>1692980576.9000001</v>
      </c>
      <c r="DU36">
        <v>0</v>
      </c>
      <c r="DV36">
        <v>605.78461538461534</v>
      </c>
      <c r="DW36">
        <v>6.9948718798102307</v>
      </c>
      <c r="DX36">
        <v>-12.90598341970731</v>
      </c>
      <c r="DY36">
        <v>977.5192307692306</v>
      </c>
      <c r="DZ36">
        <v>15</v>
      </c>
      <c r="EA36">
        <v>1692980604.0999999</v>
      </c>
      <c r="EB36" t="s">
        <v>388</v>
      </c>
      <c r="EC36">
        <v>1692980602.5999999</v>
      </c>
      <c r="ED36">
        <v>1692980604.0999999</v>
      </c>
      <c r="EE36">
        <v>21</v>
      </c>
      <c r="EF36">
        <v>0.47199999999999998</v>
      </c>
      <c r="EG36">
        <v>1E-3</v>
      </c>
      <c r="EH36">
        <v>4.0890000000000004</v>
      </c>
      <c r="EI36">
        <v>3.5000000000000003E-2</v>
      </c>
      <c r="EJ36">
        <v>1500</v>
      </c>
      <c r="EK36">
        <v>15</v>
      </c>
      <c r="EL36">
        <v>2.16</v>
      </c>
      <c r="EM36">
        <v>0.06</v>
      </c>
      <c r="EN36">
        <v>100</v>
      </c>
      <c r="EO36">
        <v>100</v>
      </c>
      <c r="EP36">
        <v>4.0890000000000004</v>
      </c>
      <c r="EQ36">
        <v>3.5000000000000003E-2</v>
      </c>
      <c r="ER36">
        <v>-0.2327681839260336</v>
      </c>
      <c r="ES36">
        <v>4.3947813741094052E-4</v>
      </c>
      <c r="ET36">
        <v>1.9954388575737439E-6</v>
      </c>
      <c r="EU36">
        <v>-3.8034163071679039E-10</v>
      </c>
      <c r="EV36">
        <v>-7.2334969591828543E-2</v>
      </c>
      <c r="EW36">
        <v>-1.1920631203760169E-2</v>
      </c>
      <c r="EX36">
        <v>1.912794135708796E-3</v>
      </c>
      <c r="EY36">
        <v>-4.0206091563060771E-5</v>
      </c>
      <c r="EZ36">
        <v>23</v>
      </c>
      <c r="FA36">
        <v>2006</v>
      </c>
      <c r="FB36">
        <v>0</v>
      </c>
      <c r="FC36">
        <v>18</v>
      </c>
      <c r="FD36">
        <v>1.3</v>
      </c>
      <c r="FE36">
        <v>1.3</v>
      </c>
      <c r="FF36">
        <v>3.0590799999999998</v>
      </c>
      <c r="FG36">
        <v>2.6049799999999999</v>
      </c>
      <c r="FH36">
        <v>1.39771</v>
      </c>
      <c r="FI36">
        <v>2.2778299999999998</v>
      </c>
      <c r="FJ36">
        <v>1.3952599999999999</v>
      </c>
      <c r="FK36">
        <v>2.6293899999999999</v>
      </c>
      <c r="FL36">
        <v>35.964500000000001</v>
      </c>
      <c r="FM36">
        <v>15.568</v>
      </c>
      <c r="FN36">
        <v>18</v>
      </c>
      <c r="FO36">
        <v>588.95699999999999</v>
      </c>
      <c r="FP36">
        <v>363.74099999999999</v>
      </c>
      <c r="FQ36">
        <v>21.680299999999999</v>
      </c>
      <c r="FR36">
        <v>28.5777</v>
      </c>
      <c r="FS36">
        <v>30.0001</v>
      </c>
      <c r="FT36">
        <v>28.3049</v>
      </c>
      <c r="FU36">
        <v>28.650600000000001</v>
      </c>
      <c r="FV36">
        <v>61.272799999999997</v>
      </c>
      <c r="FW36">
        <v>7.9477500000000001</v>
      </c>
      <c r="FX36">
        <v>8.1461600000000001</v>
      </c>
      <c r="FY36">
        <v>21.68</v>
      </c>
      <c r="FZ36">
        <v>1500</v>
      </c>
      <c r="GA36">
        <v>14.555199999999999</v>
      </c>
      <c r="GB36">
        <v>98.514399999999995</v>
      </c>
      <c r="GC36">
        <v>93.206800000000001</v>
      </c>
    </row>
    <row r="37" spans="1:185" x14ac:dyDescent="0.2">
      <c r="A37">
        <v>21</v>
      </c>
      <c r="B37">
        <v>1692980680.0999999</v>
      </c>
      <c r="C37">
        <v>2156.599999904633</v>
      </c>
      <c r="D37" t="s">
        <v>389</v>
      </c>
      <c r="E37" t="s">
        <v>390</v>
      </c>
      <c r="F37">
        <v>5</v>
      </c>
      <c r="H37" t="s">
        <v>318</v>
      </c>
      <c r="I37" t="s">
        <v>319</v>
      </c>
      <c r="J37" t="s">
        <v>320</v>
      </c>
      <c r="K37" t="s">
        <v>659</v>
      </c>
      <c r="L37">
        <v>1692980672.099999</v>
      </c>
      <c r="M37">
        <f t="shared" si="0"/>
        <v>1.2131238459463958E-3</v>
      </c>
      <c r="N37">
        <f t="shared" si="1"/>
        <v>1.2131238459463958</v>
      </c>
      <c r="O37">
        <f t="shared" si="2"/>
        <v>-1.0679177711995953</v>
      </c>
      <c r="P37">
        <f t="shared" si="3"/>
        <v>1998.663967741935</v>
      </c>
      <c r="Q37">
        <f t="shared" si="4"/>
        <v>1975.4369991976591</v>
      </c>
      <c r="R37">
        <f t="shared" si="5"/>
        <v>199.3477475397296</v>
      </c>
      <c r="S37">
        <f t="shared" si="6"/>
        <v>201.69165618544102</v>
      </c>
      <c r="T37">
        <f t="shared" si="7"/>
        <v>9.3888674000684805E-2</v>
      </c>
      <c r="U37">
        <f t="shared" si="8"/>
        <v>2.9434530782786159</v>
      </c>
      <c r="V37">
        <f t="shared" si="9"/>
        <v>9.2256106292479503E-2</v>
      </c>
      <c r="W37">
        <f t="shared" si="10"/>
        <v>5.7804381610867012E-2</v>
      </c>
      <c r="X37">
        <f t="shared" si="11"/>
        <v>3.9903511277246398E-5</v>
      </c>
      <c r="Y37">
        <f t="shared" si="12"/>
        <v>23.621348264715035</v>
      </c>
      <c r="Z37">
        <f t="shared" si="13"/>
        <v>23.534522580645159</v>
      </c>
      <c r="AA37">
        <f t="shared" si="14"/>
        <v>2.9122480261754036</v>
      </c>
      <c r="AB37">
        <f t="shared" si="15"/>
        <v>54.132860470667886</v>
      </c>
      <c r="AC37">
        <f t="shared" si="16"/>
        <v>1.6150529247480023</v>
      </c>
      <c r="AD37">
        <f t="shared" si="17"/>
        <v>2.9834982129258165</v>
      </c>
      <c r="AE37">
        <f t="shared" si="18"/>
        <v>1.2971951014274012</v>
      </c>
      <c r="AF37">
        <f t="shared" si="19"/>
        <v>-53.498761606236059</v>
      </c>
      <c r="AG37">
        <f t="shared" si="20"/>
        <v>63.725805480381958</v>
      </c>
      <c r="AH37">
        <f t="shared" si="21"/>
        <v>4.5214457105398065</v>
      </c>
      <c r="AI37">
        <f t="shared" si="22"/>
        <v>14.748529488196986</v>
      </c>
      <c r="AJ37">
        <f t="shared" si="23"/>
        <v>-1.0679177711995953</v>
      </c>
      <c r="AK37">
        <f t="shared" si="24"/>
        <v>1.2131238459463958</v>
      </c>
      <c r="AL37">
        <f t="shared" si="25"/>
        <v>-1.3726040186294801</v>
      </c>
      <c r="AM37">
        <v>2030.2199618950719</v>
      </c>
      <c r="AN37">
        <v>2031.064424242423</v>
      </c>
      <c r="AO37">
        <v>0.1200422018708647</v>
      </c>
      <c r="AP37">
        <v>67.200424982502085</v>
      </c>
      <c r="AQ37">
        <f t="shared" si="26"/>
        <v>1.2359036380691066</v>
      </c>
      <c r="AR37">
        <v>14.81122276926407</v>
      </c>
      <c r="AS37">
        <v>16.0273412121212</v>
      </c>
      <c r="AT37">
        <v>-9.6371776371343715E-6</v>
      </c>
      <c r="AU37">
        <v>78.55</v>
      </c>
      <c r="AV37">
        <v>16</v>
      </c>
      <c r="AW37">
        <v>3</v>
      </c>
      <c r="AX37">
        <f t="shared" si="27"/>
        <v>1</v>
      </c>
      <c r="AY37">
        <f t="shared" si="28"/>
        <v>0</v>
      </c>
      <c r="AZ37">
        <f t="shared" si="29"/>
        <v>53847.738858217119</v>
      </c>
      <c r="BA37" t="s">
        <v>321</v>
      </c>
      <c r="BB37" t="s">
        <v>321</v>
      </c>
      <c r="BC37">
        <v>0</v>
      </c>
      <c r="BD37">
        <v>0</v>
      </c>
      <c r="BE37" t="e">
        <f t="shared" si="30"/>
        <v>#DIV/0!</v>
      </c>
      <c r="BF37">
        <v>0</v>
      </c>
      <c r="BG37" t="s">
        <v>321</v>
      </c>
      <c r="BH37" t="s">
        <v>321</v>
      </c>
      <c r="BI37">
        <v>0</v>
      </c>
      <c r="BJ37">
        <v>0</v>
      </c>
      <c r="BK37" t="e">
        <f t="shared" si="31"/>
        <v>#DIV/0!</v>
      </c>
      <c r="BL37">
        <v>0.5</v>
      </c>
      <c r="BM37">
        <f t="shared" si="32"/>
        <v>2.1001848040655996E-4</v>
      </c>
      <c r="BN37">
        <f t="shared" si="33"/>
        <v>-1.0679177711995953</v>
      </c>
      <c r="BO37" t="e">
        <f t="shared" si="34"/>
        <v>#DIV/0!</v>
      </c>
      <c r="BP37">
        <f t="shared" si="35"/>
        <v>-5084.8752411325358</v>
      </c>
      <c r="BQ37" t="e">
        <f t="shared" si="36"/>
        <v>#DIV/0!</v>
      </c>
      <c r="BR37" t="e">
        <f t="shared" si="37"/>
        <v>#DIV/0!</v>
      </c>
      <c r="BS37" t="s">
        <v>321</v>
      </c>
      <c r="BT37">
        <v>0</v>
      </c>
      <c r="BU37" t="e">
        <f t="shared" si="38"/>
        <v>#DIV/0!</v>
      </c>
      <c r="BV37" t="e">
        <f t="shared" si="39"/>
        <v>#DIV/0!</v>
      </c>
      <c r="BW37" t="e">
        <f t="shared" si="40"/>
        <v>#DIV/0!</v>
      </c>
      <c r="BX37" t="e">
        <f t="shared" si="41"/>
        <v>#DIV/0!</v>
      </c>
      <c r="BY37" t="e">
        <f t="shared" si="42"/>
        <v>#DIV/0!</v>
      </c>
      <c r="BZ37" t="e">
        <f t="shared" si="43"/>
        <v>#DIV/0!</v>
      </c>
      <c r="CA37" t="e">
        <f t="shared" si="44"/>
        <v>#DIV/0!</v>
      </c>
      <c r="CB37" t="e">
        <f t="shared" si="45"/>
        <v>#DIV/0!</v>
      </c>
      <c r="CC37">
        <f t="shared" si="46"/>
        <v>5.0002199999999997E-3</v>
      </c>
      <c r="CD37">
        <f t="shared" si="47"/>
        <v>2.1001848040655996E-4</v>
      </c>
      <c r="CE37">
        <f t="shared" si="48"/>
        <v>4.2001847999999994E-2</v>
      </c>
      <c r="CF37">
        <f t="shared" si="49"/>
        <v>7.9803511199999996E-3</v>
      </c>
      <c r="CG37">
        <v>6</v>
      </c>
      <c r="CH37">
        <v>0.5</v>
      </c>
      <c r="CI37" t="s">
        <v>322</v>
      </c>
      <c r="CJ37">
        <v>2</v>
      </c>
      <c r="CK37" t="b">
        <v>0</v>
      </c>
      <c r="CL37">
        <v>1692980672.099999</v>
      </c>
      <c r="CM37">
        <v>1998.663967741935</v>
      </c>
      <c r="CN37">
        <v>2000.020645161291</v>
      </c>
      <c r="CO37">
        <v>16.004370967741931</v>
      </c>
      <c r="CP37">
        <v>14.810690322580641</v>
      </c>
      <c r="CQ37">
        <v>1992.3709677419349</v>
      </c>
      <c r="CR37">
        <v>15.963370967741939</v>
      </c>
      <c r="CS37">
        <v>600.0140322580645</v>
      </c>
      <c r="CT37">
        <v>100.8132258064516</v>
      </c>
      <c r="CU37">
        <v>0.1000139580645161</v>
      </c>
      <c r="CV37">
        <v>23.936103225806459</v>
      </c>
      <c r="CW37">
        <v>23.534522580645159</v>
      </c>
      <c r="CX37">
        <v>999.90000000000032</v>
      </c>
      <c r="CY37">
        <v>0</v>
      </c>
      <c r="CZ37">
        <v>0</v>
      </c>
      <c r="DA37">
        <v>9998.1635483870978</v>
      </c>
      <c r="DB37">
        <v>0</v>
      </c>
      <c r="DC37">
        <v>869.67170967741924</v>
      </c>
      <c r="DD37">
        <v>5.0002199999999997E-3</v>
      </c>
      <c r="DE37">
        <v>0</v>
      </c>
      <c r="DF37">
        <v>0</v>
      </c>
      <c r="DG37">
        <v>0</v>
      </c>
      <c r="DH37">
        <v>605.88387096774193</v>
      </c>
      <c r="DI37">
        <v>5.0002199999999997E-3</v>
      </c>
      <c r="DJ37">
        <v>967.7516129032258</v>
      </c>
      <c r="DK37">
        <v>-0.14516129032258071</v>
      </c>
      <c r="DL37">
        <v>33.405032258064523</v>
      </c>
      <c r="DM37">
        <v>40.741677419354829</v>
      </c>
      <c r="DN37">
        <v>36.007741935483857</v>
      </c>
      <c r="DO37">
        <v>38.505870967741927</v>
      </c>
      <c r="DP37">
        <v>36.009838709677418</v>
      </c>
      <c r="DQ37">
        <v>0</v>
      </c>
      <c r="DR37">
        <v>0</v>
      </c>
      <c r="DS37">
        <v>0</v>
      </c>
      <c r="DT37">
        <v>1692980681.9000001</v>
      </c>
      <c r="DU37">
        <v>0</v>
      </c>
      <c r="DV37">
        <v>605.596</v>
      </c>
      <c r="DW37">
        <v>6.8461540874902802</v>
      </c>
      <c r="DX37">
        <v>14.853846132288149</v>
      </c>
      <c r="DY37">
        <v>968.26400000000012</v>
      </c>
      <c r="DZ37">
        <v>15</v>
      </c>
      <c r="EA37">
        <v>1692980709.0999999</v>
      </c>
      <c r="EB37" t="s">
        <v>391</v>
      </c>
      <c r="EC37">
        <v>1692980709.0999999</v>
      </c>
      <c r="ED37">
        <v>1692980706.0999999</v>
      </c>
      <c r="EE37">
        <v>22</v>
      </c>
      <c r="EF37">
        <v>0.25900000000000001</v>
      </c>
      <c r="EG37">
        <v>0</v>
      </c>
      <c r="EH37">
        <v>6.2930000000000001</v>
      </c>
      <c r="EI37">
        <v>4.1000000000000002E-2</v>
      </c>
      <c r="EJ37">
        <v>2000</v>
      </c>
      <c r="EK37">
        <v>15</v>
      </c>
      <c r="EL37">
        <v>1.69</v>
      </c>
      <c r="EM37">
        <v>0.15</v>
      </c>
      <c r="EN37">
        <v>100</v>
      </c>
      <c r="EO37">
        <v>100</v>
      </c>
      <c r="EP37">
        <v>6.2930000000000001</v>
      </c>
      <c r="EQ37">
        <v>4.1000000000000002E-2</v>
      </c>
      <c r="ER37">
        <v>0.2391808839600276</v>
      </c>
      <c r="ES37">
        <v>4.3947813741094052E-4</v>
      </c>
      <c r="ET37">
        <v>1.9954388575737439E-6</v>
      </c>
      <c r="EU37">
        <v>-3.8034163071679039E-10</v>
      </c>
      <c r="EV37">
        <v>-7.1613367442162429E-2</v>
      </c>
      <c r="EW37">
        <v>-1.1920631203760169E-2</v>
      </c>
      <c r="EX37">
        <v>1.912794135708796E-3</v>
      </c>
      <c r="EY37">
        <v>-4.0206091563060771E-5</v>
      </c>
      <c r="EZ37">
        <v>23</v>
      </c>
      <c r="FA37">
        <v>2006</v>
      </c>
      <c r="FB37">
        <v>0</v>
      </c>
      <c r="FC37">
        <v>18</v>
      </c>
      <c r="FD37">
        <v>1.3</v>
      </c>
      <c r="FE37">
        <v>1.3</v>
      </c>
      <c r="FF37">
        <v>3.8464399999999999</v>
      </c>
      <c r="FG37">
        <v>2.5854499999999998</v>
      </c>
      <c r="FH37">
        <v>1.39771</v>
      </c>
      <c r="FI37">
        <v>2.2790499999999998</v>
      </c>
      <c r="FJ37">
        <v>1.3952599999999999</v>
      </c>
      <c r="FK37">
        <v>2.48291</v>
      </c>
      <c r="FL37">
        <v>35.9178</v>
      </c>
      <c r="FM37">
        <v>15.532999999999999</v>
      </c>
      <c r="FN37">
        <v>18</v>
      </c>
      <c r="FO37">
        <v>589.79200000000003</v>
      </c>
      <c r="FP37">
        <v>364.52100000000002</v>
      </c>
      <c r="FQ37">
        <v>21.679400000000001</v>
      </c>
      <c r="FR37">
        <v>28.57</v>
      </c>
      <c r="FS37">
        <v>29.9999</v>
      </c>
      <c r="FT37">
        <v>28.3123</v>
      </c>
      <c r="FU37">
        <v>28.657800000000002</v>
      </c>
      <c r="FV37">
        <v>77.025400000000005</v>
      </c>
      <c r="FW37">
        <v>6.8477399999999999</v>
      </c>
      <c r="FX37">
        <v>5.8646700000000003</v>
      </c>
      <c r="FY37">
        <v>21.68</v>
      </c>
      <c r="FZ37">
        <v>2000</v>
      </c>
      <c r="GA37">
        <v>14.756399999999999</v>
      </c>
      <c r="GB37">
        <v>98.521500000000003</v>
      </c>
      <c r="GC37">
        <v>93.212400000000002</v>
      </c>
    </row>
    <row r="38" spans="1:185" x14ac:dyDescent="0.2">
      <c r="A38">
        <v>22</v>
      </c>
      <c r="B38">
        <v>1692981083.5999999</v>
      </c>
      <c r="C38">
        <v>2560.099999904633</v>
      </c>
      <c r="D38" t="s">
        <v>392</v>
      </c>
      <c r="E38" t="s">
        <v>393</v>
      </c>
      <c r="F38">
        <v>5</v>
      </c>
      <c r="H38" t="s">
        <v>318</v>
      </c>
      <c r="I38" t="s">
        <v>394</v>
      </c>
      <c r="J38" t="s">
        <v>320</v>
      </c>
      <c r="K38" t="s">
        <v>658</v>
      </c>
      <c r="L38">
        <v>1692981075.849999</v>
      </c>
      <c r="M38">
        <f t="shared" si="0"/>
        <v>2.0711322958126589E-3</v>
      </c>
      <c r="N38">
        <f t="shared" si="1"/>
        <v>2.0711322958126588</v>
      </c>
      <c r="O38">
        <f t="shared" si="2"/>
        <v>14.782520829046089</v>
      </c>
      <c r="P38">
        <f t="shared" si="3"/>
        <v>407.08333333333343</v>
      </c>
      <c r="Q38">
        <f t="shared" si="4"/>
        <v>246.52230949718816</v>
      </c>
      <c r="R38">
        <f t="shared" si="5"/>
        <v>24.877606710272868</v>
      </c>
      <c r="S38">
        <f t="shared" si="6"/>
        <v>41.08049728087223</v>
      </c>
      <c r="T38">
        <f t="shared" si="7"/>
        <v>0.15797847349578314</v>
      </c>
      <c r="U38">
        <f t="shared" si="8"/>
        <v>2.9437224871785275</v>
      </c>
      <c r="V38">
        <f t="shared" si="9"/>
        <v>0.15341512325241663</v>
      </c>
      <c r="W38">
        <f t="shared" si="10"/>
        <v>9.628347115311392E-2</v>
      </c>
      <c r="X38">
        <f t="shared" si="11"/>
        <v>241.73211823798346</v>
      </c>
      <c r="Y38">
        <f t="shared" si="12"/>
        <v>24.92909345500221</v>
      </c>
      <c r="Z38">
        <f t="shared" si="13"/>
        <v>24.235526666666669</v>
      </c>
      <c r="AA38">
        <f t="shared" si="14"/>
        <v>3.0376106018125455</v>
      </c>
      <c r="AB38">
        <f t="shared" si="15"/>
        <v>56.852979694549553</v>
      </c>
      <c r="AC38">
        <f t="shared" si="16"/>
        <v>1.7072785565342374</v>
      </c>
      <c r="AD38">
        <f t="shared" si="17"/>
        <v>3.0029711119924163</v>
      </c>
      <c r="AE38">
        <f t="shared" si="18"/>
        <v>1.3303320452783081</v>
      </c>
      <c r="AF38">
        <f t="shared" si="19"/>
        <v>-91.336934245338256</v>
      </c>
      <c r="AG38">
        <f t="shared" si="20"/>
        <v>-30.332706900869194</v>
      </c>
      <c r="AH38">
        <f t="shared" si="21"/>
        <v>-2.1607710118507377</v>
      </c>
      <c r="AI38">
        <f t="shared" si="22"/>
        <v>117.90170607992528</v>
      </c>
      <c r="AJ38">
        <f t="shared" si="23"/>
        <v>14.782520829046089</v>
      </c>
      <c r="AK38">
        <f t="shared" si="24"/>
        <v>2.0711322958126588</v>
      </c>
      <c r="AL38">
        <f t="shared" si="25"/>
        <v>13.272546059568525</v>
      </c>
      <c r="AM38">
        <v>429.58628896910221</v>
      </c>
      <c r="AN38">
        <v>415.70600606060589</v>
      </c>
      <c r="AO38">
        <v>8.9246241316942129E-2</v>
      </c>
      <c r="AP38">
        <v>67.205104480691261</v>
      </c>
      <c r="AQ38">
        <f t="shared" si="26"/>
        <v>2.1999962621179141</v>
      </c>
      <c r="AR38">
        <v>14.918409758311689</v>
      </c>
      <c r="AS38">
        <v>17.035971515151509</v>
      </c>
      <c r="AT38">
        <v>8.3981645021700777E-3</v>
      </c>
      <c r="AU38">
        <v>78.55</v>
      </c>
      <c r="AV38">
        <v>4</v>
      </c>
      <c r="AW38">
        <v>1</v>
      </c>
      <c r="AX38">
        <f t="shared" si="27"/>
        <v>1</v>
      </c>
      <c r="AY38">
        <f t="shared" si="28"/>
        <v>0</v>
      </c>
      <c r="AZ38">
        <f t="shared" si="29"/>
        <v>53836.038602820961</v>
      </c>
      <c r="BA38" t="s">
        <v>321</v>
      </c>
      <c r="BB38" t="s">
        <v>321</v>
      </c>
      <c r="BC38">
        <v>0</v>
      </c>
      <c r="BD38">
        <v>0</v>
      </c>
      <c r="BE38" t="e">
        <f t="shared" si="30"/>
        <v>#DIV/0!</v>
      </c>
      <c r="BF38">
        <v>0</v>
      </c>
      <c r="BG38" t="s">
        <v>321</v>
      </c>
      <c r="BH38" t="s">
        <v>321</v>
      </c>
      <c r="BI38">
        <v>0</v>
      </c>
      <c r="BJ38">
        <v>0</v>
      </c>
      <c r="BK38" t="e">
        <f t="shared" si="31"/>
        <v>#DIV/0!</v>
      </c>
      <c r="BL38">
        <v>0.5</v>
      </c>
      <c r="BM38">
        <f t="shared" si="32"/>
        <v>1261.1863895533593</v>
      </c>
      <c r="BN38">
        <f t="shared" si="33"/>
        <v>14.782520829046089</v>
      </c>
      <c r="BO38" t="e">
        <f t="shared" si="34"/>
        <v>#DIV/0!</v>
      </c>
      <c r="BP38">
        <f t="shared" si="35"/>
        <v>1.1721123024711058E-2</v>
      </c>
      <c r="BQ38" t="e">
        <f t="shared" si="36"/>
        <v>#DIV/0!</v>
      </c>
      <c r="BR38" t="e">
        <f t="shared" si="37"/>
        <v>#DIV/0!</v>
      </c>
      <c r="BS38" t="s">
        <v>321</v>
      </c>
      <c r="BT38">
        <v>0</v>
      </c>
      <c r="BU38" t="e">
        <f t="shared" si="38"/>
        <v>#DIV/0!</v>
      </c>
      <c r="BV38" t="e">
        <f t="shared" si="39"/>
        <v>#DIV/0!</v>
      </c>
      <c r="BW38" t="e">
        <f t="shared" si="40"/>
        <v>#DIV/0!</v>
      </c>
      <c r="BX38" t="e">
        <f t="shared" si="41"/>
        <v>#DIV/0!</v>
      </c>
      <c r="BY38" t="e">
        <f t="shared" si="42"/>
        <v>#DIV/0!</v>
      </c>
      <c r="BZ38" t="e">
        <f t="shared" si="43"/>
        <v>#DIV/0!</v>
      </c>
      <c r="CA38" t="e">
        <f t="shared" si="44"/>
        <v>#DIV/0!</v>
      </c>
      <c r="CB38" t="e">
        <f t="shared" si="45"/>
        <v>#DIV/0!</v>
      </c>
      <c r="CC38">
        <f t="shared" si="46"/>
        <v>1499.971</v>
      </c>
      <c r="CD38">
        <f t="shared" si="47"/>
        <v>1261.1863895533593</v>
      </c>
      <c r="CE38">
        <f t="shared" si="48"/>
        <v>0.84080718197442439</v>
      </c>
      <c r="CF38">
        <f t="shared" si="49"/>
        <v>0.16115786121063905</v>
      </c>
      <c r="CG38">
        <v>6</v>
      </c>
      <c r="CH38">
        <v>0.5</v>
      </c>
      <c r="CI38" t="s">
        <v>322</v>
      </c>
      <c r="CJ38">
        <v>2</v>
      </c>
      <c r="CK38" t="b">
        <v>0</v>
      </c>
      <c r="CL38">
        <v>1692981075.849999</v>
      </c>
      <c r="CM38">
        <v>407.08333333333343</v>
      </c>
      <c r="CN38">
        <v>422.70826666666659</v>
      </c>
      <c r="CO38">
        <v>16.91811666666667</v>
      </c>
      <c r="CP38">
        <v>14.88211666666667</v>
      </c>
      <c r="CQ38">
        <v>407.19133333333338</v>
      </c>
      <c r="CR38">
        <v>16.876116666666661</v>
      </c>
      <c r="CS38">
        <v>600.02729999999997</v>
      </c>
      <c r="CT38">
        <v>100.8142</v>
      </c>
      <c r="CU38">
        <v>0.1000205466666667</v>
      </c>
      <c r="CV38">
        <v>24.044396666666671</v>
      </c>
      <c r="CW38">
        <v>24.235526666666669</v>
      </c>
      <c r="CX38">
        <v>999.9000000000002</v>
      </c>
      <c r="CY38">
        <v>0</v>
      </c>
      <c r="CZ38">
        <v>0</v>
      </c>
      <c r="DA38">
        <v>9999.5986666666668</v>
      </c>
      <c r="DB38">
        <v>0</v>
      </c>
      <c r="DC38">
        <v>216.04400000000001</v>
      </c>
      <c r="DD38">
        <v>1499.971</v>
      </c>
      <c r="DE38">
        <v>0.97300396666666678</v>
      </c>
      <c r="DF38">
        <v>2.6996333333333331E-2</v>
      </c>
      <c r="DG38">
        <v>0</v>
      </c>
      <c r="DH38">
        <v>1538.973</v>
      </c>
      <c r="DI38">
        <v>5.0002200000000014</v>
      </c>
      <c r="DJ38">
        <v>24468.726666666658</v>
      </c>
      <c r="DK38">
        <v>14098.96333333334</v>
      </c>
      <c r="DL38">
        <v>34.455966666666669</v>
      </c>
      <c r="DM38">
        <v>40.2562</v>
      </c>
      <c r="DN38">
        <v>36.435266666666656</v>
      </c>
      <c r="DO38">
        <v>37.368499999999997</v>
      </c>
      <c r="DP38">
        <v>36.299799999999998</v>
      </c>
      <c r="DQ38">
        <v>1454.6130000000001</v>
      </c>
      <c r="DR38">
        <v>40.35833333333332</v>
      </c>
      <c r="DS38">
        <v>0</v>
      </c>
      <c r="DT38">
        <v>1692981085.0999999</v>
      </c>
      <c r="DU38">
        <v>0</v>
      </c>
      <c r="DV38">
        <v>1535.3516</v>
      </c>
      <c r="DW38">
        <v>-362.57461593216988</v>
      </c>
      <c r="DX38">
        <v>-5389.0000083520254</v>
      </c>
      <c r="DY38">
        <v>24414.175999999999</v>
      </c>
      <c r="DZ38">
        <v>15</v>
      </c>
      <c r="EA38">
        <v>1692981106.5999999</v>
      </c>
      <c r="EB38" t="s">
        <v>395</v>
      </c>
      <c r="EC38">
        <v>1692981101.5999999</v>
      </c>
      <c r="ED38">
        <v>1692981106.5999999</v>
      </c>
      <c r="EE38">
        <v>23</v>
      </c>
      <c r="EF38">
        <v>-1.1220000000000001</v>
      </c>
      <c r="EG38">
        <v>-2E-3</v>
      </c>
      <c r="EH38">
        <v>-0.108</v>
      </c>
      <c r="EI38">
        <v>4.2000000000000003E-2</v>
      </c>
      <c r="EJ38">
        <v>424</v>
      </c>
      <c r="EK38">
        <v>15</v>
      </c>
      <c r="EL38">
        <v>0.46</v>
      </c>
      <c r="EM38">
        <v>0.04</v>
      </c>
      <c r="EN38">
        <v>100</v>
      </c>
      <c r="EO38">
        <v>100</v>
      </c>
      <c r="EP38">
        <v>-0.108</v>
      </c>
      <c r="EQ38">
        <v>4.2000000000000003E-2</v>
      </c>
      <c r="ER38">
        <v>0.49784424441287678</v>
      </c>
      <c r="ES38">
        <v>4.3947813741094052E-4</v>
      </c>
      <c r="ET38">
        <v>1.9954388575737439E-6</v>
      </c>
      <c r="EU38">
        <v>-3.8034163071679039E-10</v>
      </c>
      <c r="EV38">
        <v>-7.1335791007917315E-2</v>
      </c>
      <c r="EW38">
        <v>-1.1920631203760169E-2</v>
      </c>
      <c r="EX38">
        <v>1.912794135708796E-3</v>
      </c>
      <c r="EY38">
        <v>-4.0206091563060771E-5</v>
      </c>
      <c r="EZ38">
        <v>23</v>
      </c>
      <c r="FA38">
        <v>2006</v>
      </c>
      <c r="FB38">
        <v>0</v>
      </c>
      <c r="FC38">
        <v>18</v>
      </c>
      <c r="FD38">
        <v>6.2</v>
      </c>
      <c r="FE38">
        <v>6.3</v>
      </c>
      <c r="FF38">
        <v>1.1035200000000001</v>
      </c>
      <c r="FG38">
        <v>2.6000999999999999</v>
      </c>
      <c r="FH38">
        <v>1.39771</v>
      </c>
      <c r="FI38">
        <v>2.2790499999999998</v>
      </c>
      <c r="FJ38">
        <v>1.3952599999999999</v>
      </c>
      <c r="FK38">
        <v>2.65259</v>
      </c>
      <c r="FL38">
        <v>36.081600000000002</v>
      </c>
      <c r="FM38">
        <v>15.427899999999999</v>
      </c>
      <c r="FN38">
        <v>18</v>
      </c>
      <c r="FO38">
        <v>603.255</v>
      </c>
      <c r="FP38">
        <v>361.06</v>
      </c>
      <c r="FQ38">
        <v>21.6783</v>
      </c>
      <c r="FR38">
        <v>28.594799999999999</v>
      </c>
      <c r="FS38">
        <v>30.0001</v>
      </c>
      <c r="FT38">
        <v>28.354800000000001</v>
      </c>
      <c r="FU38">
        <v>28.698799999999999</v>
      </c>
      <c r="FV38">
        <v>22.120699999999999</v>
      </c>
      <c r="FW38">
        <v>6.8119399999999999</v>
      </c>
      <c r="FX38">
        <v>0</v>
      </c>
      <c r="FY38">
        <v>21.68</v>
      </c>
      <c r="FZ38">
        <v>423.79399999999998</v>
      </c>
      <c r="GA38">
        <v>14.9842</v>
      </c>
      <c r="GB38">
        <v>98.494699999999995</v>
      </c>
      <c r="GC38">
        <v>93.197299999999998</v>
      </c>
    </row>
    <row r="39" spans="1:185" x14ac:dyDescent="0.2">
      <c r="A39">
        <v>23</v>
      </c>
      <c r="B39">
        <v>1692981227.5999999</v>
      </c>
      <c r="C39">
        <v>2704.099999904633</v>
      </c>
      <c r="D39" t="s">
        <v>396</v>
      </c>
      <c r="E39" t="s">
        <v>397</v>
      </c>
      <c r="F39">
        <v>5</v>
      </c>
      <c r="H39" t="s">
        <v>318</v>
      </c>
      <c r="I39" t="s">
        <v>394</v>
      </c>
      <c r="J39" t="s">
        <v>320</v>
      </c>
      <c r="K39" t="s">
        <v>658</v>
      </c>
      <c r="L39">
        <v>1692981219.849999</v>
      </c>
      <c r="M39">
        <f t="shared" si="0"/>
        <v>2.1525324562127585E-3</v>
      </c>
      <c r="N39">
        <f t="shared" si="1"/>
        <v>2.1525324562127586</v>
      </c>
      <c r="O39">
        <f t="shared" si="2"/>
        <v>15.441080773722497</v>
      </c>
      <c r="P39">
        <f t="shared" si="3"/>
        <v>409.8068333333332</v>
      </c>
      <c r="Q39">
        <f t="shared" si="4"/>
        <v>251.58340641002627</v>
      </c>
      <c r="R39">
        <f t="shared" si="5"/>
        <v>25.38806948748546</v>
      </c>
      <c r="S39">
        <f t="shared" si="6"/>
        <v>41.354891046178317</v>
      </c>
      <c r="T39">
        <f t="shared" si="7"/>
        <v>0.16776148543536859</v>
      </c>
      <c r="U39">
        <f t="shared" si="8"/>
        <v>2.9437857818900217</v>
      </c>
      <c r="V39">
        <f t="shared" si="9"/>
        <v>0.16262545101189804</v>
      </c>
      <c r="W39">
        <f t="shared" si="10"/>
        <v>0.10208926115717992</v>
      </c>
      <c r="X39">
        <f t="shared" si="11"/>
        <v>161.90092373252293</v>
      </c>
      <c r="Y39">
        <f t="shared" si="12"/>
        <v>24.671858344480491</v>
      </c>
      <c r="Z39">
        <f t="shared" si="13"/>
        <v>24.174726666666668</v>
      </c>
      <c r="AA39">
        <f t="shared" si="14"/>
        <v>3.0265538092303621</v>
      </c>
      <c r="AB39">
        <f t="shared" si="15"/>
        <v>56.554542430299371</v>
      </c>
      <c r="AC39">
        <f t="shared" si="16"/>
        <v>1.7222820683509048</v>
      </c>
      <c r="AD39">
        <f t="shared" si="17"/>
        <v>3.0453470125295961</v>
      </c>
      <c r="AE39">
        <f t="shared" si="18"/>
        <v>1.3042717408794573</v>
      </c>
      <c r="AF39">
        <f t="shared" si="19"/>
        <v>-94.926681318982645</v>
      </c>
      <c r="AG39">
        <f t="shared" si="20"/>
        <v>16.382627263802618</v>
      </c>
      <c r="AH39">
        <f t="shared" si="21"/>
        <v>1.1680204562480143</v>
      </c>
      <c r="AI39">
        <f t="shared" si="22"/>
        <v>84.524890133590901</v>
      </c>
      <c r="AJ39">
        <f t="shared" si="23"/>
        <v>15.441080773722497</v>
      </c>
      <c r="AK39">
        <f t="shared" si="24"/>
        <v>2.1525324562127586</v>
      </c>
      <c r="AL39">
        <f t="shared" si="25"/>
        <v>15.115946242768961</v>
      </c>
      <c r="AM39">
        <v>432.09253400365048</v>
      </c>
      <c r="AN39">
        <v>417.00310303030301</v>
      </c>
      <c r="AO39">
        <v>-5.6003834486382797E-2</v>
      </c>
      <c r="AP39">
        <v>67.138181174445521</v>
      </c>
      <c r="AQ39">
        <f t="shared" si="26"/>
        <v>2.1758406903097334</v>
      </c>
      <c r="AR39">
        <v>14.91840077891775</v>
      </c>
      <c r="AS39">
        <v>17.059746060606059</v>
      </c>
      <c r="AT39">
        <v>-5.0398425816515968E-4</v>
      </c>
      <c r="AU39">
        <v>78.55</v>
      </c>
      <c r="AV39">
        <v>5</v>
      </c>
      <c r="AW39">
        <v>1</v>
      </c>
      <c r="AX39">
        <f t="shared" si="27"/>
        <v>1</v>
      </c>
      <c r="AY39">
        <f t="shared" si="28"/>
        <v>0</v>
      </c>
      <c r="AZ39">
        <f t="shared" si="29"/>
        <v>53795.575209131093</v>
      </c>
      <c r="BA39" t="s">
        <v>321</v>
      </c>
      <c r="BB39" t="s">
        <v>321</v>
      </c>
      <c r="BC39">
        <v>0</v>
      </c>
      <c r="BD39">
        <v>0</v>
      </c>
      <c r="BE39" t="e">
        <f t="shared" si="30"/>
        <v>#DIV/0!</v>
      </c>
      <c r="BF39">
        <v>0</v>
      </c>
      <c r="BG39" t="s">
        <v>321</v>
      </c>
      <c r="BH39" t="s">
        <v>321</v>
      </c>
      <c r="BI39">
        <v>0</v>
      </c>
      <c r="BJ39">
        <v>0</v>
      </c>
      <c r="BK39" t="e">
        <f t="shared" si="31"/>
        <v>#DIV/0!</v>
      </c>
      <c r="BL39">
        <v>0.5</v>
      </c>
      <c r="BM39">
        <f t="shared" si="32"/>
        <v>841.17550249353519</v>
      </c>
      <c r="BN39">
        <f t="shared" si="33"/>
        <v>15.441080773722497</v>
      </c>
      <c r="BO39" t="e">
        <f t="shared" si="34"/>
        <v>#DIV/0!</v>
      </c>
      <c r="BP39">
        <f t="shared" si="35"/>
        <v>1.8356550717358974E-2</v>
      </c>
      <c r="BQ39" t="e">
        <f t="shared" si="36"/>
        <v>#DIV/0!</v>
      </c>
      <c r="BR39" t="e">
        <f t="shared" si="37"/>
        <v>#DIV/0!</v>
      </c>
      <c r="BS39" t="s">
        <v>321</v>
      </c>
      <c r="BT39">
        <v>0</v>
      </c>
      <c r="BU39" t="e">
        <f t="shared" si="38"/>
        <v>#DIV/0!</v>
      </c>
      <c r="BV39" t="e">
        <f t="shared" si="39"/>
        <v>#DIV/0!</v>
      </c>
      <c r="BW39" t="e">
        <f t="shared" si="40"/>
        <v>#DIV/0!</v>
      </c>
      <c r="BX39" t="e">
        <f t="shared" si="41"/>
        <v>#DIV/0!</v>
      </c>
      <c r="BY39" t="e">
        <f t="shared" si="42"/>
        <v>#DIV/0!</v>
      </c>
      <c r="BZ39" t="e">
        <f t="shared" si="43"/>
        <v>#DIV/0!</v>
      </c>
      <c r="CA39" t="e">
        <f t="shared" si="44"/>
        <v>#DIV/0!</v>
      </c>
      <c r="CB39" t="e">
        <f t="shared" si="45"/>
        <v>#DIV/0!</v>
      </c>
      <c r="CC39">
        <f t="shared" si="46"/>
        <v>999.9779666666667</v>
      </c>
      <c r="CD39">
        <f t="shared" si="47"/>
        <v>841.17550249353519</v>
      </c>
      <c r="CE39">
        <f t="shared" si="48"/>
        <v>0.84119403680214599</v>
      </c>
      <c r="CF39">
        <f t="shared" si="49"/>
        <v>0.16190449102814192</v>
      </c>
      <c r="CG39">
        <v>6</v>
      </c>
      <c r="CH39">
        <v>0.5</v>
      </c>
      <c r="CI39" t="s">
        <v>322</v>
      </c>
      <c r="CJ39">
        <v>2</v>
      </c>
      <c r="CK39" t="b">
        <v>0</v>
      </c>
      <c r="CL39">
        <v>1692981219.849999</v>
      </c>
      <c r="CM39">
        <v>409.8068333333332</v>
      </c>
      <c r="CN39">
        <v>426.12953333333343</v>
      </c>
      <c r="CO39">
        <v>17.066976666666669</v>
      </c>
      <c r="CP39">
        <v>14.95124666666667</v>
      </c>
      <c r="CQ39">
        <v>409.85313333333329</v>
      </c>
      <c r="CR39">
        <v>16.991056666666669</v>
      </c>
      <c r="CS39">
        <v>600.01850000000002</v>
      </c>
      <c r="CT39">
        <v>100.81310000000001</v>
      </c>
      <c r="CU39">
        <v>0.10003194999999999</v>
      </c>
      <c r="CV39">
        <v>24.27795333333334</v>
      </c>
      <c r="CW39">
        <v>24.174726666666668</v>
      </c>
      <c r="CX39">
        <v>999.9000000000002</v>
      </c>
      <c r="CY39">
        <v>0</v>
      </c>
      <c r="CZ39">
        <v>0</v>
      </c>
      <c r="DA39">
        <v>10000.06766666667</v>
      </c>
      <c r="DB39">
        <v>0</v>
      </c>
      <c r="DC39">
        <v>218.4641666666667</v>
      </c>
      <c r="DD39">
        <v>999.9779666666667</v>
      </c>
      <c r="DE39">
        <v>0.95999733333333326</v>
      </c>
      <c r="DF39">
        <v>4.0002499999999983E-2</v>
      </c>
      <c r="DG39">
        <v>0</v>
      </c>
      <c r="DH39">
        <v>1013.964666666667</v>
      </c>
      <c r="DI39">
        <v>5.0002200000000014</v>
      </c>
      <c r="DJ39">
        <v>11298.81333333333</v>
      </c>
      <c r="DK39">
        <v>9346.0216666666638</v>
      </c>
      <c r="DL39">
        <v>36.816466666666663</v>
      </c>
      <c r="DM39">
        <v>41.026866666666642</v>
      </c>
      <c r="DN39">
        <v>38.093499999999977</v>
      </c>
      <c r="DO39">
        <v>40.526866666666663</v>
      </c>
      <c r="DP39">
        <v>38.585166666666652</v>
      </c>
      <c r="DQ39">
        <v>955.17700000000025</v>
      </c>
      <c r="DR39">
        <v>39.800333333333327</v>
      </c>
      <c r="DS39">
        <v>0</v>
      </c>
      <c r="DT39">
        <v>1692981229.0999999</v>
      </c>
      <c r="DU39">
        <v>0</v>
      </c>
      <c r="DV39">
        <v>1013.0524</v>
      </c>
      <c r="DW39">
        <v>-88.696153985709103</v>
      </c>
      <c r="DX39">
        <v>-895.14615513655019</v>
      </c>
      <c r="DY39">
        <v>11289.804</v>
      </c>
      <c r="DZ39">
        <v>15</v>
      </c>
      <c r="EA39">
        <v>1692981196.5999999</v>
      </c>
      <c r="EB39" t="s">
        <v>398</v>
      </c>
      <c r="EC39">
        <v>1692981196.5999999</v>
      </c>
      <c r="ED39">
        <v>1692981186.5999999</v>
      </c>
      <c r="EE39">
        <v>24</v>
      </c>
      <c r="EF39">
        <v>8.7999999999999995E-2</v>
      </c>
      <c r="EG39">
        <v>-3.0000000000000001E-3</v>
      </c>
      <c r="EH39">
        <v>-1.6E-2</v>
      </c>
      <c r="EI39">
        <v>3.2000000000000001E-2</v>
      </c>
      <c r="EJ39">
        <v>426</v>
      </c>
      <c r="EK39">
        <v>15</v>
      </c>
      <c r="EL39">
        <v>0.47</v>
      </c>
      <c r="EM39">
        <v>7.0000000000000007E-2</v>
      </c>
      <c r="EN39">
        <v>100</v>
      </c>
      <c r="EO39">
        <v>100</v>
      </c>
      <c r="EP39">
        <v>-4.5999999999999999E-2</v>
      </c>
      <c r="EQ39">
        <v>7.5800000000000006E-2</v>
      </c>
      <c r="ER39">
        <v>-0.53538292234409246</v>
      </c>
      <c r="ES39">
        <v>4.3947813741094052E-4</v>
      </c>
      <c r="ET39">
        <v>1.9954388575737439E-6</v>
      </c>
      <c r="EU39">
        <v>-3.8034163071679039E-10</v>
      </c>
      <c r="EV39">
        <v>-7.6529528299195557E-2</v>
      </c>
      <c r="EW39">
        <v>-1.1920631203760169E-2</v>
      </c>
      <c r="EX39">
        <v>1.912794135708796E-3</v>
      </c>
      <c r="EY39">
        <v>-4.0206091563060771E-5</v>
      </c>
      <c r="EZ39">
        <v>23</v>
      </c>
      <c r="FA39">
        <v>2006</v>
      </c>
      <c r="FB39">
        <v>0</v>
      </c>
      <c r="FC39">
        <v>18</v>
      </c>
      <c r="FD39">
        <v>0.5</v>
      </c>
      <c r="FE39">
        <v>0.7</v>
      </c>
      <c r="FF39">
        <v>1.1084000000000001</v>
      </c>
      <c r="FG39">
        <v>2.6025399999999999</v>
      </c>
      <c r="FH39">
        <v>1.39771</v>
      </c>
      <c r="FI39">
        <v>2.2790499999999998</v>
      </c>
      <c r="FJ39">
        <v>1.3952599999999999</v>
      </c>
      <c r="FK39">
        <v>2.63062</v>
      </c>
      <c r="FL39">
        <v>36.198900000000002</v>
      </c>
      <c r="FM39">
        <v>15.410399999999999</v>
      </c>
      <c r="FN39">
        <v>18</v>
      </c>
      <c r="FO39">
        <v>602.69399999999996</v>
      </c>
      <c r="FP39">
        <v>359.911</v>
      </c>
      <c r="FQ39">
        <v>21.6816</v>
      </c>
      <c r="FR39">
        <v>28.638300000000001</v>
      </c>
      <c r="FS39">
        <v>30.0002</v>
      </c>
      <c r="FT39">
        <v>28.374099999999999</v>
      </c>
      <c r="FU39">
        <v>28.716699999999999</v>
      </c>
      <c r="FV39">
        <v>22.1952</v>
      </c>
      <c r="FW39">
        <v>8.2560500000000001</v>
      </c>
      <c r="FX39">
        <v>0</v>
      </c>
      <c r="FY39">
        <v>21.68</v>
      </c>
      <c r="FZ39">
        <v>425.76499999999999</v>
      </c>
      <c r="GA39">
        <v>14.858000000000001</v>
      </c>
      <c r="GB39">
        <v>98.481899999999996</v>
      </c>
      <c r="GC39">
        <v>93.185100000000006</v>
      </c>
    </row>
    <row r="40" spans="1:185" x14ac:dyDescent="0.2">
      <c r="A40">
        <v>24</v>
      </c>
      <c r="B40">
        <v>1692981347.5999999</v>
      </c>
      <c r="C40">
        <v>2824.099999904633</v>
      </c>
      <c r="D40" t="s">
        <v>399</v>
      </c>
      <c r="E40" t="s">
        <v>400</v>
      </c>
      <c r="F40">
        <v>5</v>
      </c>
      <c r="H40" t="s">
        <v>318</v>
      </c>
      <c r="I40" t="s">
        <v>394</v>
      </c>
      <c r="J40" t="s">
        <v>320</v>
      </c>
      <c r="K40" t="s">
        <v>658</v>
      </c>
      <c r="L40">
        <v>1692981339.849999</v>
      </c>
      <c r="M40">
        <f t="shared" si="0"/>
        <v>2.1653388124567513E-3</v>
      </c>
      <c r="N40">
        <f t="shared" si="1"/>
        <v>2.1653388124567514</v>
      </c>
      <c r="O40">
        <f t="shared" si="2"/>
        <v>13.339860477761688</v>
      </c>
      <c r="P40">
        <f t="shared" si="3"/>
        <v>409.94686666666661</v>
      </c>
      <c r="Q40">
        <f t="shared" si="4"/>
        <v>273.49822897712295</v>
      </c>
      <c r="R40">
        <f t="shared" si="5"/>
        <v>27.600069295502035</v>
      </c>
      <c r="S40">
        <f t="shared" si="6"/>
        <v>41.369781332003988</v>
      </c>
      <c r="T40">
        <f t="shared" si="7"/>
        <v>0.16961615598634516</v>
      </c>
      <c r="U40">
        <f t="shared" si="8"/>
        <v>2.9434327502857185</v>
      </c>
      <c r="V40">
        <f t="shared" si="9"/>
        <v>0.16436723564233416</v>
      </c>
      <c r="W40">
        <f t="shared" si="10"/>
        <v>0.10318758627467786</v>
      </c>
      <c r="X40">
        <f t="shared" si="11"/>
        <v>82.092527194786115</v>
      </c>
      <c r="Y40">
        <f t="shared" si="12"/>
        <v>24.196246108519656</v>
      </c>
      <c r="Z40">
        <f t="shared" si="13"/>
        <v>23.84205</v>
      </c>
      <c r="AA40">
        <f t="shared" si="14"/>
        <v>2.9666756118893645</v>
      </c>
      <c r="AB40">
        <f t="shared" si="15"/>
        <v>54.774023168128259</v>
      </c>
      <c r="AC40">
        <f t="shared" si="16"/>
        <v>1.6677697947693586</v>
      </c>
      <c r="AD40">
        <f t="shared" si="17"/>
        <v>3.0448188727166481</v>
      </c>
      <c r="AE40">
        <f t="shared" si="18"/>
        <v>1.2989058171200059</v>
      </c>
      <c r="AF40">
        <f t="shared" si="19"/>
        <v>-95.491441629342731</v>
      </c>
      <c r="AG40">
        <f t="shared" si="20"/>
        <v>68.712774869128026</v>
      </c>
      <c r="AH40">
        <f t="shared" si="21"/>
        <v>4.8912628343063487</v>
      </c>
      <c r="AI40">
        <f t="shared" si="22"/>
        <v>60.205123268877756</v>
      </c>
      <c r="AJ40">
        <f t="shared" si="23"/>
        <v>13.339860477761688</v>
      </c>
      <c r="AK40">
        <f t="shared" si="24"/>
        <v>2.1653388124567514</v>
      </c>
      <c r="AL40">
        <f t="shared" si="25"/>
        <v>13.520817004244746</v>
      </c>
      <c r="AM40">
        <v>430.47966490461891</v>
      </c>
      <c r="AN40">
        <v>416.78079999999977</v>
      </c>
      <c r="AO40">
        <v>-4.1925849798157503E-3</v>
      </c>
      <c r="AP40">
        <v>67.159075441550328</v>
      </c>
      <c r="AQ40">
        <f t="shared" si="26"/>
        <v>2.1359459065301141</v>
      </c>
      <c r="AR40">
        <v>14.393756125064931</v>
      </c>
      <c r="AS40">
        <v>16.498293939393939</v>
      </c>
      <c r="AT40">
        <v>-7.270964187338333E-4</v>
      </c>
      <c r="AU40">
        <v>78.55</v>
      </c>
      <c r="AV40">
        <v>5</v>
      </c>
      <c r="AW40">
        <v>1</v>
      </c>
      <c r="AX40">
        <f t="shared" si="27"/>
        <v>1</v>
      </c>
      <c r="AY40">
        <f t="shared" si="28"/>
        <v>0</v>
      </c>
      <c r="AZ40">
        <f t="shared" si="29"/>
        <v>53785.78256290139</v>
      </c>
      <c r="BA40" t="s">
        <v>321</v>
      </c>
      <c r="BB40" t="s">
        <v>321</v>
      </c>
      <c r="BC40">
        <v>0</v>
      </c>
      <c r="BD40">
        <v>0</v>
      </c>
      <c r="BE40" t="e">
        <f t="shared" si="30"/>
        <v>#DIV/0!</v>
      </c>
      <c r="BF40">
        <v>0</v>
      </c>
      <c r="BG40" t="s">
        <v>321</v>
      </c>
      <c r="BH40" t="s">
        <v>321</v>
      </c>
      <c r="BI40">
        <v>0</v>
      </c>
      <c r="BJ40">
        <v>0</v>
      </c>
      <c r="BK40" t="e">
        <f t="shared" si="31"/>
        <v>#DIV/0!</v>
      </c>
      <c r="BL40">
        <v>0.5</v>
      </c>
      <c r="BM40">
        <f t="shared" si="32"/>
        <v>421.18367274341244</v>
      </c>
      <c r="BN40">
        <f t="shared" si="33"/>
        <v>13.339860477761688</v>
      </c>
      <c r="BO40" t="e">
        <f t="shared" si="34"/>
        <v>#DIV/0!</v>
      </c>
      <c r="BP40">
        <f t="shared" si="35"/>
        <v>3.1672311490308906E-2</v>
      </c>
      <c r="BQ40" t="e">
        <f t="shared" si="36"/>
        <v>#DIV/0!</v>
      </c>
      <c r="BR40" t="e">
        <f t="shared" si="37"/>
        <v>#DIV/0!</v>
      </c>
      <c r="BS40" t="s">
        <v>321</v>
      </c>
      <c r="BT40">
        <v>0</v>
      </c>
      <c r="BU40" t="e">
        <f t="shared" si="38"/>
        <v>#DIV/0!</v>
      </c>
      <c r="BV40" t="e">
        <f t="shared" si="39"/>
        <v>#DIV/0!</v>
      </c>
      <c r="BW40" t="e">
        <f t="shared" si="40"/>
        <v>#DIV/0!</v>
      </c>
      <c r="BX40" t="e">
        <f t="shared" si="41"/>
        <v>#DIV/0!</v>
      </c>
      <c r="BY40" t="e">
        <f t="shared" si="42"/>
        <v>#DIV/0!</v>
      </c>
      <c r="BZ40" t="e">
        <f t="shared" si="43"/>
        <v>#DIV/0!</v>
      </c>
      <c r="CA40" t="e">
        <f t="shared" si="44"/>
        <v>#DIV/0!</v>
      </c>
      <c r="CB40" t="e">
        <f t="shared" si="45"/>
        <v>#DIV/0!</v>
      </c>
      <c r="CC40">
        <f t="shared" si="46"/>
        <v>499.99450000000002</v>
      </c>
      <c r="CD40">
        <f t="shared" si="47"/>
        <v>421.18367274341244</v>
      </c>
      <c r="CE40">
        <f t="shared" si="48"/>
        <v>0.8423766116295528</v>
      </c>
      <c r="CF40">
        <f t="shared" si="49"/>
        <v>0.16418686044503711</v>
      </c>
      <c r="CG40">
        <v>6</v>
      </c>
      <c r="CH40">
        <v>0.5</v>
      </c>
      <c r="CI40" t="s">
        <v>322</v>
      </c>
      <c r="CJ40">
        <v>2</v>
      </c>
      <c r="CK40" t="b">
        <v>0</v>
      </c>
      <c r="CL40">
        <v>1692981339.849999</v>
      </c>
      <c r="CM40">
        <v>409.94686666666661</v>
      </c>
      <c r="CN40">
        <v>424.1740666666667</v>
      </c>
      <c r="CO40">
        <v>16.526483333333331</v>
      </c>
      <c r="CP40">
        <v>14.396979999999999</v>
      </c>
      <c r="CQ40">
        <v>409.90026666666671</v>
      </c>
      <c r="CR40">
        <v>16.46211666666667</v>
      </c>
      <c r="CS40">
        <v>600.01409999999987</v>
      </c>
      <c r="CT40">
        <v>100.81496666666661</v>
      </c>
      <c r="CU40">
        <v>0.1000169466666667</v>
      </c>
      <c r="CV40">
        <v>24.27506</v>
      </c>
      <c r="CW40">
        <v>23.84205</v>
      </c>
      <c r="CX40">
        <v>999.9000000000002</v>
      </c>
      <c r="CY40">
        <v>0</v>
      </c>
      <c r="CZ40">
        <v>0</v>
      </c>
      <c r="DA40">
        <v>9997.8753333333334</v>
      </c>
      <c r="DB40">
        <v>0</v>
      </c>
      <c r="DC40">
        <v>219.08223333333339</v>
      </c>
      <c r="DD40">
        <v>499.99450000000002</v>
      </c>
      <c r="DE40">
        <v>0.91998386666666654</v>
      </c>
      <c r="DF40">
        <v>8.0016279999999981E-2</v>
      </c>
      <c r="DG40">
        <v>0</v>
      </c>
      <c r="DH40">
        <v>881.17189999999994</v>
      </c>
      <c r="DI40">
        <v>5.0002200000000014</v>
      </c>
      <c r="DJ40">
        <v>5357.2356666666656</v>
      </c>
      <c r="DK40">
        <v>4592.1296666666694</v>
      </c>
      <c r="DL40">
        <v>37.718499999999992</v>
      </c>
      <c r="DM40">
        <v>41.8645</v>
      </c>
      <c r="DN40">
        <v>39.32889999999999</v>
      </c>
      <c r="DO40">
        <v>41.458199999999991</v>
      </c>
      <c r="DP40">
        <v>39.595566666666663</v>
      </c>
      <c r="DQ40">
        <v>455.38733333333352</v>
      </c>
      <c r="DR40">
        <v>39.609999999999992</v>
      </c>
      <c r="DS40">
        <v>0</v>
      </c>
      <c r="DT40">
        <v>1692981349.0999999</v>
      </c>
      <c r="DU40">
        <v>0</v>
      </c>
      <c r="DV40">
        <v>881.0623599999999</v>
      </c>
      <c r="DW40">
        <v>-10.770076939182861</v>
      </c>
      <c r="DX40">
        <v>-42.261538552573327</v>
      </c>
      <c r="DY40">
        <v>5356.8467999999993</v>
      </c>
      <c r="DZ40">
        <v>15</v>
      </c>
      <c r="EA40">
        <v>1692981306.5999999</v>
      </c>
      <c r="EB40" t="s">
        <v>401</v>
      </c>
      <c r="EC40">
        <v>1692981306.5999999</v>
      </c>
      <c r="ED40">
        <v>1692981296.0999999</v>
      </c>
      <c r="EE40">
        <v>25</v>
      </c>
      <c r="EF40">
        <v>9.2999999999999999E-2</v>
      </c>
      <c r="EG40">
        <v>-2E-3</v>
      </c>
      <c r="EH40">
        <v>7.3999999999999996E-2</v>
      </c>
      <c r="EI40">
        <v>2.8000000000000001E-2</v>
      </c>
      <c r="EJ40">
        <v>424</v>
      </c>
      <c r="EK40">
        <v>14</v>
      </c>
      <c r="EL40">
        <v>0.35</v>
      </c>
      <c r="EM40">
        <v>0.05</v>
      </c>
      <c r="EN40">
        <v>100</v>
      </c>
      <c r="EO40">
        <v>100</v>
      </c>
      <c r="EP40">
        <v>4.7E-2</v>
      </c>
      <c r="EQ40">
        <v>6.3799999999999996E-2</v>
      </c>
      <c r="ER40">
        <v>-0.4426690593526903</v>
      </c>
      <c r="ES40">
        <v>4.3947813741094052E-4</v>
      </c>
      <c r="ET40">
        <v>1.9954388575737439E-6</v>
      </c>
      <c r="EU40">
        <v>-3.8034163071679039E-10</v>
      </c>
      <c r="EV40">
        <v>-7.8385873470584927E-2</v>
      </c>
      <c r="EW40">
        <v>-1.1920631203760169E-2</v>
      </c>
      <c r="EX40">
        <v>1.912794135708796E-3</v>
      </c>
      <c r="EY40">
        <v>-4.0206091563060771E-5</v>
      </c>
      <c r="EZ40">
        <v>23</v>
      </c>
      <c r="FA40">
        <v>2006</v>
      </c>
      <c r="FB40">
        <v>0</v>
      </c>
      <c r="FC40">
        <v>18</v>
      </c>
      <c r="FD40">
        <v>0.7</v>
      </c>
      <c r="FE40">
        <v>0.9</v>
      </c>
      <c r="FF40">
        <v>1.1047400000000001</v>
      </c>
      <c r="FG40">
        <v>2.6098599999999998</v>
      </c>
      <c r="FH40">
        <v>1.39771</v>
      </c>
      <c r="FI40">
        <v>2.2790499999999998</v>
      </c>
      <c r="FJ40">
        <v>1.3952599999999999</v>
      </c>
      <c r="FK40">
        <v>2.5878899999999998</v>
      </c>
      <c r="FL40">
        <v>36.316499999999998</v>
      </c>
      <c r="FM40">
        <v>15.392899999999999</v>
      </c>
      <c r="FN40">
        <v>18</v>
      </c>
      <c r="FO40">
        <v>602.63699999999994</v>
      </c>
      <c r="FP40">
        <v>358.971</v>
      </c>
      <c r="FQ40">
        <v>21.680700000000002</v>
      </c>
      <c r="FR40">
        <v>28.697700000000001</v>
      </c>
      <c r="FS40">
        <v>30.0001</v>
      </c>
      <c r="FT40">
        <v>28.412800000000001</v>
      </c>
      <c r="FU40">
        <v>28.754200000000001</v>
      </c>
      <c r="FV40">
        <v>22.125800000000002</v>
      </c>
      <c r="FW40">
        <v>11.9145</v>
      </c>
      <c r="FX40">
        <v>0</v>
      </c>
      <c r="FY40">
        <v>21.68</v>
      </c>
      <c r="FZ40">
        <v>424.55</v>
      </c>
      <c r="GA40">
        <v>14.3634</v>
      </c>
      <c r="GB40">
        <v>98.472999999999999</v>
      </c>
      <c r="GC40">
        <v>93.1785</v>
      </c>
    </row>
    <row r="41" spans="1:185" x14ac:dyDescent="0.2">
      <c r="A41">
        <v>25</v>
      </c>
      <c r="B41">
        <v>1692981458.5999999</v>
      </c>
      <c r="C41">
        <v>2935.099999904633</v>
      </c>
      <c r="D41" t="s">
        <v>402</v>
      </c>
      <c r="E41" t="s">
        <v>403</v>
      </c>
      <c r="F41">
        <v>5</v>
      </c>
      <c r="H41" t="s">
        <v>318</v>
      </c>
      <c r="I41" t="s">
        <v>394</v>
      </c>
      <c r="J41" t="s">
        <v>320</v>
      </c>
      <c r="K41" t="s">
        <v>658</v>
      </c>
      <c r="L41">
        <v>1692981450.599999</v>
      </c>
      <c r="M41">
        <f t="shared" si="0"/>
        <v>2.0548674587947775E-3</v>
      </c>
      <c r="N41">
        <f t="shared" si="1"/>
        <v>2.0548674587947775</v>
      </c>
      <c r="O41">
        <f t="shared" si="2"/>
        <v>9.5680674694236938</v>
      </c>
      <c r="P41">
        <f t="shared" si="3"/>
        <v>409.95816129032261</v>
      </c>
      <c r="Q41">
        <f t="shared" si="4"/>
        <v>305.92024032601705</v>
      </c>
      <c r="R41">
        <f t="shared" si="5"/>
        <v>30.873159059134281</v>
      </c>
      <c r="S41">
        <f t="shared" si="6"/>
        <v>41.372560075195395</v>
      </c>
      <c r="T41">
        <f t="shared" si="7"/>
        <v>0.1626147217566192</v>
      </c>
      <c r="U41">
        <f t="shared" si="8"/>
        <v>2.9434328853040275</v>
      </c>
      <c r="V41">
        <f t="shared" si="9"/>
        <v>0.15778354567204275</v>
      </c>
      <c r="W41">
        <f t="shared" si="10"/>
        <v>9.9036822246058476E-2</v>
      </c>
      <c r="X41">
        <f t="shared" si="11"/>
        <v>41.320610443722742</v>
      </c>
      <c r="Y41">
        <f t="shared" si="12"/>
        <v>23.871924592593484</v>
      </c>
      <c r="Z41">
        <f t="shared" si="13"/>
        <v>23.598861290322581</v>
      </c>
      <c r="AA41">
        <f t="shared" si="14"/>
        <v>2.9235621725378476</v>
      </c>
      <c r="AB41">
        <f t="shared" si="15"/>
        <v>54.194619930090504</v>
      </c>
      <c r="AC41">
        <f t="shared" si="16"/>
        <v>1.6389704861786005</v>
      </c>
      <c r="AD41">
        <f t="shared" si="17"/>
        <v>3.0242309814015216</v>
      </c>
      <c r="AE41">
        <f t="shared" si="18"/>
        <v>1.284591686359247</v>
      </c>
      <c r="AF41">
        <f t="shared" si="19"/>
        <v>-90.619654932849684</v>
      </c>
      <c r="AG41">
        <f t="shared" si="20"/>
        <v>89.351166860878351</v>
      </c>
      <c r="AH41">
        <f t="shared" si="21"/>
        <v>6.3489549771566924</v>
      </c>
      <c r="AI41">
        <f t="shared" si="22"/>
        <v>46.401077348908103</v>
      </c>
      <c r="AJ41">
        <f t="shared" si="23"/>
        <v>9.5680674694236938</v>
      </c>
      <c r="AK41">
        <f t="shared" si="24"/>
        <v>2.0548674587947775</v>
      </c>
      <c r="AL41">
        <f t="shared" si="25"/>
        <v>9.7742419114127426</v>
      </c>
      <c r="AM41">
        <v>426.56645405368062</v>
      </c>
      <c r="AN41">
        <v>416.62975757575748</v>
      </c>
      <c r="AO41">
        <v>4.7034118612679287E-3</v>
      </c>
      <c r="AP41">
        <v>67.131699217752285</v>
      </c>
      <c r="AQ41">
        <f t="shared" si="26"/>
        <v>2.0272723313963064</v>
      </c>
      <c r="AR41">
        <v>14.204301005108229</v>
      </c>
      <c r="AS41">
        <v>16.205612121212109</v>
      </c>
      <c r="AT41">
        <v>-1.290468109666948E-3</v>
      </c>
      <c r="AU41">
        <v>78.55</v>
      </c>
      <c r="AV41">
        <v>5</v>
      </c>
      <c r="AW41">
        <v>1</v>
      </c>
      <c r="AX41">
        <f t="shared" si="27"/>
        <v>1</v>
      </c>
      <c r="AY41">
        <f t="shared" si="28"/>
        <v>0</v>
      </c>
      <c r="AZ41">
        <f t="shared" si="29"/>
        <v>53806.350892192808</v>
      </c>
      <c r="BA41" t="s">
        <v>321</v>
      </c>
      <c r="BB41" t="s">
        <v>321</v>
      </c>
      <c r="BC41">
        <v>0</v>
      </c>
      <c r="BD41">
        <v>0</v>
      </c>
      <c r="BE41" t="e">
        <f t="shared" si="30"/>
        <v>#DIV/0!</v>
      </c>
      <c r="BF41">
        <v>0</v>
      </c>
      <c r="BG41" t="s">
        <v>321</v>
      </c>
      <c r="BH41" t="s">
        <v>321</v>
      </c>
      <c r="BI41">
        <v>0</v>
      </c>
      <c r="BJ41">
        <v>0</v>
      </c>
      <c r="BK41" t="e">
        <f t="shared" si="31"/>
        <v>#DIV/0!</v>
      </c>
      <c r="BL41">
        <v>0.5</v>
      </c>
      <c r="BM41">
        <f t="shared" si="32"/>
        <v>210.74410479952203</v>
      </c>
      <c r="BN41">
        <f t="shared" si="33"/>
        <v>9.5680674694236938</v>
      </c>
      <c r="BO41" t="e">
        <f t="shared" si="34"/>
        <v>#DIV/0!</v>
      </c>
      <c r="BP41">
        <f t="shared" si="35"/>
        <v>4.5401352880194035E-2</v>
      </c>
      <c r="BQ41" t="e">
        <f t="shared" si="36"/>
        <v>#DIV/0!</v>
      </c>
      <c r="BR41" t="e">
        <f t="shared" si="37"/>
        <v>#DIV/0!</v>
      </c>
      <c r="BS41" t="s">
        <v>321</v>
      </c>
      <c r="BT41">
        <v>0</v>
      </c>
      <c r="BU41" t="e">
        <f t="shared" si="38"/>
        <v>#DIV/0!</v>
      </c>
      <c r="BV41" t="e">
        <f t="shared" si="39"/>
        <v>#DIV/0!</v>
      </c>
      <c r="BW41" t="e">
        <f t="shared" si="40"/>
        <v>#DIV/0!</v>
      </c>
      <c r="BX41" t="e">
        <f t="shared" si="41"/>
        <v>#DIV/0!</v>
      </c>
      <c r="BY41" t="e">
        <f t="shared" si="42"/>
        <v>#DIV/0!</v>
      </c>
      <c r="BZ41" t="e">
        <f t="shared" si="43"/>
        <v>#DIV/0!</v>
      </c>
      <c r="CA41" t="e">
        <f t="shared" si="44"/>
        <v>#DIV/0!</v>
      </c>
      <c r="CB41" t="e">
        <f t="shared" si="45"/>
        <v>#DIV/0!</v>
      </c>
      <c r="CC41">
        <f t="shared" si="46"/>
        <v>250.01061290322579</v>
      </c>
      <c r="CD41">
        <f t="shared" si="47"/>
        <v>210.74410479952203</v>
      </c>
      <c r="CE41">
        <f t="shared" si="48"/>
        <v>0.84294063500855043</v>
      </c>
      <c r="CF41">
        <f t="shared" si="49"/>
        <v>0.1652754255665024</v>
      </c>
      <c r="CG41">
        <v>6</v>
      </c>
      <c r="CH41">
        <v>0.5</v>
      </c>
      <c r="CI41" t="s">
        <v>322</v>
      </c>
      <c r="CJ41">
        <v>2</v>
      </c>
      <c r="CK41" t="b">
        <v>0</v>
      </c>
      <c r="CL41">
        <v>1692981450.599999</v>
      </c>
      <c r="CM41">
        <v>409.95816129032261</v>
      </c>
      <c r="CN41">
        <v>420.36864516129032</v>
      </c>
      <c r="CO41">
        <v>16.24045806451613</v>
      </c>
      <c r="CP41">
        <v>14.21896129032258</v>
      </c>
      <c r="CQ41">
        <v>410.02545161290323</v>
      </c>
      <c r="CR41">
        <v>16.180535483870969</v>
      </c>
      <c r="CS41">
        <v>599.99961290322585</v>
      </c>
      <c r="CT41">
        <v>100.819</v>
      </c>
      <c r="CU41">
        <v>9.9981451612903241E-2</v>
      </c>
      <c r="CV41">
        <v>24.161929032258062</v>
      </c>
      <c r="CW41">
        <v>23.598861290322581</v>
      </c>
      <c r="CX41">
        <v>999.90000000000032</v>
      </c>
      <c r="CY41">
        <v>0</v>
      </c>
      <c r="CZ41">
        <v>0</v>
      </c>
      <c r="DA41">
        <v>9997.4761290322585</v>
      </c>
      <c r="DB41">
        <v>0</v>
      </c>
      <c r="DC41">
        <v>220.62606451612899</v>
      </c>
      <c r="DD41">
        <v>250.01061290322579</v>
      </c>
      <c r="DE41">
        <v>0.8999781290322576</v>
      </c>
      <c r="DF41">
        <v>0.1000219419354838</v>
      </c>
      <c r="DG41">
        <v>0</v>
      </c>
      <c r="DH41">
        <v>883.19670967741934</v>
      </c>
      <c r="DI41">
        <v>5.0002200000000023</v>
      </c>
      <c r="DJ41">
        <v>3072.5048387096772</v>
      </c>
      <c r="DK41">
        <v>2258.7783870967742</v>
      </c>
      <c r="DL41">
        <v>35.259741935483873</v>
      </c>
      <c r="DM41">
        <v>39.788064516129033</v>
      </c>
      <c r="DN41">
        <v>36.95541935483871</v>
      </c>
      <c r="DO41">
        <v>38.033999999999978</v>
      </c>
      <c r="DP41">
        <v>37.618677419354817</v>
      </c>
      <c r="DQ41">
        <v>220.50516129032269</v>
      </c>
      <c r="DR41">
        <v>24.50645161290322</v>
      </c>
      <c r="DS41">
        <v>0</v>
      </c>
      <c r="DT41">
        <v>1692981460.0999999</v>
      </c>
      <c r="DU41">
        <v>0</v>
      </c>
      <c r="DV41">
        <v>883.12526923076916</v>
      </c>
      <c r="DW41">
        <v>-8.8100170926356682</v>
      </c>
      <c r="DX41">
        <v>-37.625641022177938</v>
      </c>
      <c r="DY41">
        <v>3072.124230769231</v>
      </c>
      <c r="DZ41">
        <v>15</v>
      </c>
      <c r="EA41">
        <v>1692981417.0999999</v>
      </c>
      <c r="EB41" t="s">
        <v>404</v>
      </c>
      <c r="EC41">
        <v>1692981407.5999999</v>
      </c>
      <c r="ED41">
        <v>1692981417.0999999</v>
      </c>
      <c r="EE41">
        <v>26</v>
      </c>
      <c r="EF41">
        <v>-0.114</v>
      </c>
      <c r="EG41">
        <v>1E-3</v>
      </c>
      <c r="EH41">
        <v>-4.7E-2</v>
      </c>
      <c r="EI41">
        <v>2.4E-2</v>
      </c>
      <c r="EJ41">
        <v>421</v>
      </c>
      <c r="EK41">
        <v>14</v>
      </c>
      <c r="EL41">
        <v>0.51</v>
      </c>
      <c r="EM41">
        <v>0.04</v>
      </c>
      <c r="EN41">
        <v>100</v>
      </c>
      <c r="EO41">
        <v>100</v>
      </c>
      <c r="EP41">
        <v>-6.8000000000000005E-2</v>
      </c>
      <c r="EQ41">
        <v>5.9200000000000003E-2</v>
      </c>
      <c r="ER41">
        <v>-0.55676051432534279</v>
      </c>
      <c r="ES41">
        <v>4.3947813741094052E-4</v>
      </c>
      <c r="ET41">
        <v>1.9954388575737439E-6</v>
      </c>
      <c r="EU41">
        <v>-3.8034163071679039E-10</v>
      </c>
      <c r="EV41">
        <v>-7.7651596141337861E-2</v>
      </c>
      <c r="EW41">
        <v>-1.1920631203760169E-2</v>
      </c>
      <c r="EX41">
        <v>1.912794135708796E-3</v>
      </c>
      <c r="EY41">
        <v>-4.0206091563060771E-5</v>
      </c>
      <c r="EZ41">
        <v>23</v>
      </c>
      <c r="FA41">
        <v>2006</v>
      </c>
      <c r="FB41">
        <v>0</v>
      </c>
      <c r="FC41">
        <v>18</v>
      </c>
      <c r="FD41">
        <v>0.8</v>
      </c>
      <c r="FE41">
        <v>0.7</v>
      </c>
      <c r="FF41">
        <v>1.09497</v>
      </c>
      <c r="FG41">
        <v>2.6049799999999999</v>
      </c>
      <c r="FH41">
        <v>1.39771</v>
      </c>
      <c r="FI41">
        <v>2.2790499999999998</v>
      </c>
      <c r="FJ41">
        <v>1.3952599999999999</v>
      </c>
      <c r="FK41">
        <v>2.3974600000000001</v>
      </c>
      <c r="FL41">
        <v>36.410699999999999</v>
      </c>
      <c r="FM41">
        <v>15.3666</v>
      </c>
      <c r="FN41">
        <v>18</v>
      </c>
      <c r="FO41">
        <v>602.447</v>
      </c>
      <c r="FP41">
        <v>358.00599999999997</v>
      </c>
      <c r="FQ41">
        <v>21.6799</v>
      </c>
      <c r="FR41">
        <v>28.7075</v>
      </c>
      <c r="FS41">
        <v>30</v>
      </c>
      <c r="FT41">
        <v>28.422599999999999</v>
      </c>
      <c r="FU41">
        <v>28.761500000000002</v>
      </c>
      <c r="FV41">
        <v>21.959</v>
      </c>
      <c r="FW41">
        <v>14.6599</v>
      </c>
      <c r="FX41">
        <v>0</v>
      </c>
      <c r="FY41">
        <v>21.68</v>
      </c>
      <c r="FZ41">
        <v>420.81</v>
      </c>
      <c r="GA41">
        <v>14.0594</v>
      </c>
      <c r="GB41">
        <v>98.474000000000004</v>
      </c>
      <c r="GC41">
        <v>93.180300000000003</v>
      </c>
    </row>
    <row r="42" spans="1:185" x14ac:dyDescent="0.2">
      <c r="A42">
        <v>26</v>
      </c>
      <c r="B42">
        <v>1692981549.0999999</v>
      </c>
      <c r="C42">
        <v>3025.599999904633</v>
      </c>
      <c r="D42" t="s">
        <v>405</v>
      </c>
      <c r="E42" t="s">
        <v>406</v>
      </c>
      <c r="F42">
        <v>5</v>
      </c>
      <c r="H42" t="s">
        <v>318</v>
      </c>
      <c r="I42" t="s">
        <v>394</v>
      </c>
      <c r="J42" t="s">
        <v>320</v>
      </c>
      <c r="K42" t="s">
        <v>658</v>
      </c>
      <c r="L42">
        <v>1692981541.349999</v>
      </c>
      <c r="M42">
        <f t="shared" si="0"/>
        <v>2.038488646975708E-3</v>
      </c>
      <c r="N42">
        <f t="shared" si="1"/>
        <v>2.0384886469757082</v>
      </c>
      <c r="O42">
        <f t="shared" si="2"/>
        <v>3.6897523856425125</v>
      </c>
      <c r="P42">
        <f t="shared" si="3"/>
        <v>410.27280000000002</v>
      </c>
      <c r="Q42">
        <f t="shared" si="4"/>
        <v>364.66210815000471</v>
      </c>
      <c r="R42">
        <f t="shared" si="5"/>
        <v>36.801604591710571</v>
      </c>
      <c r="S42">
        <f t="shared" si="6"/>
        <v>41.404623685560075</v>
      </c>
      <c r="T42">
        <f t="shared" si="7"/>
        <v>0.16122738486674515</v>
      </c>
      <c r="U42">
        <f t="shared" si="8"/>
        <v>2.9440916155135768</v>
      </c>
      <c r="V42">
        <f t="shared" si="9"/>
        <v>0.15647802377473674</v>
      </c>
      <c r="W42">
        <f t="shared" si="10"/>
        <v>9.8213822464687003E-2</v>
      </c>
      <c r="X42">
        <f t="shared" si="11"/>
        <v>16.507611589378953</v>
      </c>
      <c r="Y42">
        <f t="shared" si="12"/>
        <v>23.569994433367402</v>
      </c>
      <c r="Z42">
        <f t="shared" si="13"/>
        <v>23.437483333333329</v>
      </c>
      <c r="AA42">
        <f t="shared" si="14"/>
        <v>2.8952558303803646</v>
      </c>
      <c r="AB42">
        <f t="shared" si="15"/>
        <v>53.747569480563961</v>
      </c>
      <c r="AC42">
        <f t="shared" si="16"/>
        <v>1.6098874791515105</v>
      </c>
      <c r="AD42">
        <f t="shared" si="17"/>
        <v>2.9952749393322304</v>
      </c>
      <c r="AE42">
        <f t="shared" si="18"/>
        <v>1.2853683512288541</v>
      </c>
      <c r="AF42">
        <f t="shared" si="19"/>
        <v>-89.897349331628718</v>
      </c>
      <c r="AG42">
        <f t="shared" si="20"/>
        <v>89.548761168893861</v>
      </c>
      <c r="AH42">
        <f t="shared" si="21"/>
        <v>6.3512391230697727</v>
      </c>
      <c r="AI42">
        <f t="shared" si="22"/>
        <v>22.510262549713872</v>
      </c>
      <c r="AJ42">
        <f t="shared" si="23"/>
        <v>3.6897523856425125</v>
      </c>
      <c r="AK42">
        <f t="shared" si="24"/>
        <v>2.0384886469757082</v>
      </c>
      <c r="AL42">
        <f t="shared" si="25"/>
        <v>4.2506160484076529</v>
      </c>
      <c r="AM42">
        <v>420.37860818456352</v>
      </c>
      <c r="AN42">
        <v>416.55818787878798</v>
      </c>
      <c r="AO42">
        <v>-0.1073128693843492</v>
      </c>
      <c r="AP42">
        <v>67.154588071180484</v>
      </c>
      <c r="AQ42">
        <f t="shared" si="26"/>
        <v>1.9616510589105047</v>
      </c>
      <c r="AR42">
        <v>13.925387254718609</v>
      </c>
      <c r="AS42">
        <v>15.89360848484848</v>
      </c>
      <c r="AT42">
        <v>-7.0808311688246618E-3</v>
      </c>
      <c r="AU42">
        <v>78.55</v>
      </c>
      <c r="AV42">
        <v>5</v>
      </c>
      <c r="AW42">
        <v>1</v>
      </c>
      <c r="AX42">
        <f t="shared" si="27"/>
        <v>1</v>
      </c>
      <c r="AY42">
        <f t="shared" si="28"/>
        <v>0</v>
      </c>
      <c r="AZ42">
        <f t="shared" si="29"/>
        <v>53854.743491898429</v>
      </c>
      <c r="BA42" t="s">
        <v>321</v>
      </c>
      <c r="BB42" t="s">
        <v>321</v>
      </c>
      <c r="BC42">
        <v>0</v>
      </c>
      <c r="BD42">
        <v>0</v>
      </c>
      <c r="BE42" t="e">
        <f t="shared" si="30"/>
        <v>#DIV/0!</v>
      </c>
      <c r="BF42">
        <v>0</v>
      </c>
      <c r="BG42" t="s">
        <v>321</v>
      </c>
      <c r="BH42" t="s">
        <v>321</v>
      </c>
      <c r="BI42">
        <v>0</v>
      </c>
      <c r="BJ42">
        <v>0</v>
      </c>
      <c r="BK42" t="e">
        <f t="shared" si="31"/>
        <v>#DIV/0!</v>
      </c>
      <c r="BL42">
        <v>0.5</v>
      </c>
      <c r="BM42">
        <f t="shared" si="32"/>
        <v>84.273257988279241</v>
      </c>
      <c r="BN42">
        <f t="shared" si="33"/>
        <v>3.6897523856425125</v>
      </c>
      <c r="BO42" t="e">
        <f t="shared" si="34"/>
        <v>#DIV/0!</v>
      </c>
      <c r="BP42">
        <f t="shared" si="35"/>
        <v>4.3783193787947358E-2</v>
      </c>
      <c r="BQ42" t="e">
        <f t="shared" si="36"/>
        <v>#DIV/0!</v>
      </c>
      <c r="BR42" t="e">
        <f t="shared" si="37"/>
        <v>#DIV/0!</v>
      </c>
      <c r="BS42" t="s">
        <v>321</v>
      </c>
      <c r="BT42">
        <v>0</v>
      </c>
      <c r="BU42" t="e">
        <f t="shared" si="38"/>
        <v>#DIV/0!</v>
      </c>
      <c r="BV42" t="e">
        <f t="shared" si="39"/>
        <v>#DIV/0!</v>
      </c>
      <c r="BW42" t="e">
        <f t="shared" si="40"/>
        <v>#DIV/0!</v>
      </c>
      <c r="BX42" t="e">
        <f t="shared" si="41"/>
        <v>#DIV/0!</v>
      </c>
      <c r="BY42" t="e">
        <f t="shared" si="42"/>
        <v>#DIV/0!</v>
      </c>
      <c r="BZ42" t="e">
        <f t="shared" si="43"/>
        <v>#DIV/0!</v>
      </c>
      <c r="CA42" t="e">
        <f t="shared" si="44"/>
        <v>#DIV/0!</v>
      </c>
      <c r="CB42" t="e">
        <f t="shared" si="45"/>
        <v>#DIV/0!</v>
      </c>
      <c r="CC42">
        <f t="shared" si="46"/>
        <v>99.986163333333323</v>
      </c>
      <c r="CD42">
        <f t="shared" si="47"/>
        <v>84.273257988279241</v>
      </c>
      <c r="CE42">
        <f t="shared" si="48"/>
        <v>0.84284920211739212</v>
      </c>
      <c r="CF42">
        <f t="shared" si="49"/>
        <v>0.16509896008656685</v>
      </c>
      <c r="CG42">
        <v>6</v>
      </c>
      <c r="CH42">
        <v>0.5</v>
      </c>
      <c r="CI42" t="s">
        <v>322</v>
      </c>
      <c r="CJ42">
        <v>2</v>
      </c>
      <c r="CK42" t="b">
        <v>0</v>
      </c>
      <c r="CL42">
        <v>1692981541.349999</v>
      </c>
      <c r="CM42">
        <v>410.27280000000002</v>
      </c>
      <c r="CN42">
        <v>414.79869999999988</v>
      </c>
      <c r="CO42">
        <v>15.952156666666671</v>
      </c>
      <c r="CP42">
        <v>13.94627</v>
      </c>
      <c r="CQ42">
        <v>410.28483333333332</v>
      </c>
      <c r="CR42">
        <v>15.901149999999999</v>
      </c>
      <c r="CS42">
        <v>600.02503333333345</v>
      </c>
      <c r="CT42">
        <v>100.8197</v>
      </c>
      <c r="CU42">
        <v>0.10003848999999999</v>
      </c>
      <c r="CV42">
        <v>24.001670000000001</v>
      </c>
      <c r="CW42">
        <v>23.437483333333329</v>
      </c>
      <c r="CX42">
        <v>999.9000000000002</v>
      </c>
      <c r="CY42">
        <v>0</v>
      </c>
      <c r="CZ42">
        <v>0</v>
      </c>
      <c r="DA42">
        <v>10001.152</v>
      </c>
      <c r="DB42">
        <v>0</v>
      </c>
      <c r="DC42">
        <v>222.1686666666667</v>
      </c>
      <c r="DD42">
        <v>99.986163333333323</v>
      </c>
      <c r="DE42">
        <v>0.90003216666666697</v>
      </c>
      <c r="DF42">
        <v>9.9967929999999983E-2</v>
      </c>
      <c r="DG42">
        <v>0</v>
      </c>
      <c r="DH42">
        <v>834.68689999999992</v>
      </c>
      <c r="DI42">
        <v>5.0002200000000014</v>
      </c>
      <c r="DJ42">
        <v>1659.8806666666669</v>
      </c>
      <c r="DK42">
        <v>875.70073333333323</v>
      </c>
      <c r="DL42">
        <v>33.145666666666664</v>
      </c>
      <c r="DM42">
        <v>37.933133333333323</v>
      </c>
      <c r="DN42">
        <v>35.149666666666668</v>
      </c>
      <c r="DO42">
        <v>36.237333333333332</v>
      </c>
      <c r="DP42">
        <v>35.649799999999999</v>
      </c>
      <c r="DQ42">
        <v>85.48966666666665</v>
      </c>
      <c r="DR42">
        <v>9.4960000000000022</v>
      </c>
      <c r="DS42">
        <v>0</v>
      </c>
      <c r="DT42">
        <v>1692981550.7</v>
      </c>
      <c r="DU42">
        <v>0</v>
      </c>
      <c r="DV42">
        <v>834.90563999999995</v>
      </c>
      <c r="DW42">
        <v>17.293384623252621</v>
      </c>
      <c r="DX42">
        <v>0.40461541322754002</v>
      </c>
      <c r="DY42">
        <v>1660</v>
      </c>
      <c r="DZ42">
        <v>15</v>
      </c>
      <c r="EA42">
        <v>1692981519.0999999</v>
      </c>
      <c r="EB42" t="s">
        <v>407</v>
      </c>
      <c r="EC42">
        <v>1692981519.0999999</v>
      </c>
      <c r="ED42">
        <v>1692981516.0999999</v>
      </c>
      <c r="EE42">
        <v>27</v>
      </c>
      <c r="EF42">
        <v>5.5E-2</v>
      </c>
      <c r="EG42">
        <v>-4.0000000000000001E-3</v>
      </c>
      <c r="EH42">
        <v>-2E-3</v>
      </c>
      <c r="EI42">
        <v>1.6E-2</v>
      </c>
      <c r="EJ42">
        <v>415</v>
      </c>
      <c r="EK42">
        <v>14</v>
      </c>
      <c r="EL42">
        <v>0.94</v>
      </c>
      <c r="EM42">
        <v>0.03</v>
      </c>
      <c r="EN42">
        <v>100</v>
      </c>
      <c r="EO42">
        <v>100</v>
      </c>
      <c r="EP42">
        <v>-1.2E-2</v>
      </c>
      <c r="EQ42">
        <v>0.05</v>
      </c>
      <c r="ER42">
        <v>-0.50204269366567988</v>
      </c>
      <c r="ES42">
        <v>4.3947813741094052E-4</v>
      </c>
      <c r="ET42">
        <v>1.9954388575737439E-6</v>
      </c>
      <c r="EU42">
        <v>-3.8034163071679039E-10</v>
      </c>
      <c r="EV42">
        <v>-8.1433528426979901E-2</v>
      </c>
      <c r="EW42">
        <v>-1.1920631203760169E-2</v>
      </c>
      <c r="EX42">
        <v>1.912794135708796E-3</v>
      </c>
      <c r="EY42">
        <v>-4.0206091563060771E-5</v>
      </c>
      <c r="EZ42">
        <v>23</v>
      </c>
      <c r="FA42">
        <v>2006</v>
      </c>
      <c r="FB42">
        <v>0</v>
      </c>
      <c r="FC42">
        <v>18</v>
      </c>
      <c r="FD42">
        <v>0.5</v>
      </c>
      <c r="FE42">
        <v>0.6</v>
      </c>
      <c r="FF42">
        <v>1.0839799999999999</v>
      </c>
      <c r="FG42">
        <v>2.6074199999999998</v>
      </c>
      <c r="FH42">
        <v>1.39771</v>
      </c>
      <c r="FI42">
        <v>2.2790499999999998</v>
      </c>
      <c r="FJ42">
        <v>1.3952599999999999</v>
      </c>
      <c r="FK42">
        <v>2.5573700000000001</v>
      </c>
      <c r="FL42">
        <v>36.505099999999999</v>
      </c>
      <c r="FM42">
        <v>15.3666</v>
      </c>
      <c r="FN42">
        <v>18</v>
      </c>
      <c r="FO42">
        <v>601.87400000000002</v>
      </c>
      <c r="FP42">
        <v>357.06</v>
      </c>
      <c r="FQ42">
        <v>21.680099999999999</v>
      </c>
      <c r="FR42">
        <v>28.7271</v>
      </c>
      <c r="FS42">
        <v>30.0002</v>
      </c>
      <c r="FT42">
        <v>28.437100000000001</v>
      </c>
      <c r="FU42">
        <v>28.776</v>
      </c>
      <c r="FV42">
        <v>21.706399999999999</v>
      </c>
      <c r="FW42">
        <v>16.180399999999999</v>
      </c>
      <c r="FX42">
        <v>0</v>
      </c>
      <c r="FY42">
        <v>21.68</v>
      </c>
      <c r="FZ42">
        <v>414.59500000000003</v>
      </c>
      <c r="GA42">
        <v>13.9038</v>
      </c>
      <c r="GB42">
        <v>98.470600000000005</v>
      </c>
      <c r="GC42">
        <v>93.178600000000003</v>
      </c>
    </row>
    <row r="43" spans="1:185" x14ac:dyDescent="0.2">
      <c r="A43">
        <v>27</v>
      </c>
      <c r="B43">
        <v>1692981656.5999999</v>
      </c>
      <c r="C43">
        <v>3133.099999904633</v>
      </c>
      <c r="D43" t="s">
        <v>408</v>
      </c>
      <c r="E43" t="s">
        <v>409</v>
      </c>
      <c r="F43">
        <v>5</v>
      </c>
      <c r="H43" t="s">
        <v>318</v>
      </c>
      <c r="I43" t="s">
        <v>394</v>
      </c>
      <c r="J43" t="s">
        <v>320</v>
      </c>
      <c r="K43" t="s">
        <v>658</v>
      </c>
      <c r="L43">
        <v>1692981648.849999</v>
      </c>
      <c r="M43">
        <f t="shared" si="0"/>
        <v>1.9521934991975733E-3</v>
      </c>
      <c r="N43">
        <f t="shared" si="1"/>
        <v>1.9521934991975733</v>
      </c>
      <c r="O43">
        <f t="shared" si="2"/>
        <v>1.5827909396042883</v>
      </c>
      <c r="P43">
        <f t="shared" si="3"/>
        <v>409.98766666666683</v>
      </c>
      <c r="Q43">
        <f t="shared" si="4"/>
        <v>385.00209639018544</v>
      </c>
      <c r="R43">
        <f t="shared" si="5"/>
        <v>38.854414462913276</v>
      </c>
      <c r="S43">
        <f t="shared" si="6"/>
        <v>41.375958403107269</v>
      </c>
      <c r="T43">
        <f t="shared" si="7"/>
        <v>0.1548202183329084</v>
      </c>
      <c r="U43">
        <f t="shared" si="8"/>
        <v>2.9439817167382998</v>
      </c>
      <c r="V43">
        <f t="shared" si="9"/>
        <v>0.15043514997647528</v>
      </c>
      <c r="W43">
        <f t="shared" si="10"/>
        <v>9.4405604402340651E-2</v>
      </c>
      <c r="X43">
        <f t="shared" si="11"/>
        <v>8.2382436483777237</v>
      </c>
      <c r="Y43">
        <f t="shared" si="12"/>
        <v>23.377005020005349</v>
      </c>
      <c r="Z43">
        <f t="shared" si="13"/>
        <v>23.293350000000011</v>
      </c>
      <c r="AA43">
        <f t="shared" si="14"/>
        <v>2.8701772119881395</v>
      </c>
      <c r="AB43">
        <f t="shared" si="15"/>
        <v>53.60042636023595</v>
      </c>
      <c r="AC43">
        <f t="shared" si="16"/>
        <v>1.5894769988390223</v>
      </c>
      <c r="AD43">
        <f t="shared" si="17"/>
        <v>2.965418573644393</v>
      </c>
      <c r="AE43">
        <f t="shared" si="18"/>
        <v>1.2807002131491172</v>
      </c>
      <c r="AF43">
        <f t="shared" si="19"/>
        <v>-86.091733314612981</v>
      </c>
      <c r="AG43">
        <f t="shared" si="20"/>
        <v>85.969019206865909</v>
      </c>
      <c r="AH43">
        <f t="shared" si="21"/>
        <v>6.0879980109453973</v>
      </c>
      <c r="AI43">
        <f t="shared" si="22"/>
        <v>14.203527551576045</v>
      </c>
      <c r="AJ43">
        <f t="shared" si="23"/>
        <v>1.5827909396042883</v>
      </c>
      <c r="AK43">
        <f t="shared" si="24"/>
        <v>1.9521934991975733</v>
      </c>
      <c r="AL43">
        <f t="shared" si="25"/>
        <v>1.9266087303414445</v>
      </c>
      <c r="AM43">
        <v>417.97184251216441</v>
      </c>
      <c r="AN43">
        <v>416.48974545454541</v>
      </c>
      <c r="AO43">
        <v>-0.1031797562306305</v>
      </c>
      <c r="AP43">
        <v>67.146524977619109</v>
      </c>
      <c r="AQ43">
        <f t="shared" si="26"/>
        <v>1.9194537987768745</v>
      </c>
      <c r="AR43">
        <v>13.738714263376631</v>
      </c>
      <c r="AS43">
        <v>15.681708484848469</v>
      </c>
      <c r="AT43">
        <v>-1.0044640692641551E-2</v>
      </c>
      <c r="AU43">
        <v>78.55</v>
      </c>
      <c r="AV43">
        <v>5</v>
      </c>
      <c r="AW43">
        <v>1</v>
      </c>
      <c r="AX43">
        <f t="shared" si="27"/>
        <v>1</v>
      </c>
      <c r="AY43">
        <f t="shared" si="28"/>
        <v>0</v>
      </c>
      <c r="AZ43">
        <f t="shared" si="29"/>
        <v>53881.759108866492</v>
      </c>
      <c r="BA43" t="s">
        <v>321</v>
      </c>
      <c r="BB43" t="s">
        <v>321</v>
      </c>
      <c r="BC43">
        <v>0</v>
      </c>
      <c r="BD43">
        <v>0</v>
      </c>
      <c r="BE43" t="e">
        <f t="shared" si="30"/>
        <v>#DIV/0!</v>
      </c>
      <c r="BF43">
        <v>0</v>
      </c>
      <c r="BG43" t="s">
        <v>321</v>
      </c>
      <c r="BH43" t="s">
        <v>321</v>
      </c>
      <c r="BI43">
        <v>0</v>
      </c>
      <c r="BJ43">
        <v>0</v>
      </c>
      <c r="BK43" t="e">
        <f t="shared" si="31"/>
        <v>#DIV/0!</v>
      </c>
      <c r="BL43">
        <v>0.5</v>
      </c>
      <c r="BM43">
        <f t="shared" si="32"/>
        <v>42.122773579470319</v>
      </c>
      <c r="BN43">
        <f t="shared" si="33"/>
        <v>1.5827909396042883</v>
      </c>
      <c r="BO43" t="e">
        <f t="shared" si="34"/>
        <v>#DIV/0!</v>
      </c>
      <c r="BP43">
        <f t="shared" si="35"/>
        <v>3.757565813224855E-2</v>
      </c>
      <c r="BQ43" t="e">
        <f t="shared" si="36"/>
        <v>#DIV/0!</v>
      </c>
      <c r="BR43" t="e">
        <f t="shared" si="37"/>
        <v>#DIV/0!</v>
      </c>
      <c r="BS43" t="s">
        <v>321</v>
      </c>
      <c r="BT43">
        <v>0</v>
      </c>
      <c r="BU43" t="e">
        <f t="shared" si="38"/>
        <v>#DIV/0!</v>
      </c>
      <c r="BV43" t="e">
        <f t="shared" si="39"/>
        <v>#DIV/0!</v>
      </c>
      <c r="BW43" t="e">
        <f t="shared" si="40"/>
        <v>#DIV/0!</v>
      </c>
      <c r="BX43" t="e">
        <f t="shared" si="41"/>
        <v>#DIV/0!</v>
      </c>
      <c r="BY43" t="e">
        <f t="shared" si="42"/>
        <v>#DIV/0!</v>
      </c>
      <c r="BZ43" t="e">
        <f t="shared" si="43"/>
        <v>#DIV/0!</v>
      </c>
      <c r="CA43" t="e">
        <f t="shared" si="44"/>
        <v>#DIV/0!</v>
      </c>
      <c r="CB43" t="e">
        <f t="shared" si="45"/>
        <v>#DIV/0!</v>
      </c>
      <c r="CC43">
        <f t="shared" si="46"/>
        <v>49.985433333333333</v>
      </c>
      <c r="CD43">
        <f t="shared" si="47"/>
        <v>42.122773579470319</v>
      </c>
      <c r="CE43">
        <f t="shared" si="48"/>
        <v>0.84270097847446868</v>
      </c>
      <c r="CF43">
        <f t="shared" si="49"/>
        <v>0.16481288845572456</v>
      </c>
      <c r="CG43">
        <v>6</v>
      </c>
      <c r="CH43">
        <v>0.5</v>
      </c>
      <c r="CI43" t="s">
        <v>322</v>
      </c>
      <c r="CJ43">
        <v>2</v>
      </c>
      <c r="CK43" t="b">
        <v>0</v>
      </c>
      <c r="CL43">
        <v>1692981648.849999</v>
      </c>
      <c r="CM43">
        <v>409.98766666666683</v>
      </c>
      <c r="CN43">
        <v>412.37076666666673</v>
      </c>
      <c r="CO43">
        <v>15.74987</v>
      </c>
      <c r="CP43">
        <v>13.828476666666671</v>
      </c>
      <c r="CQ43">
        <v>409.9036999999999</v>
      </c>
      <c r="CR43">
        <v>15.69791</v>
      </c>
      <c r="CS43">
        <v>600.01666666666677</v>
      </c>
      <c r="CT43">
        <v>100.82</v>
      </c>
      <c r="CU43">
        <v>0.10000752</v>
      </c>
      <c r="CV43">
        <v>23.83500333333334</v>
      </c>
      <c r="CW43">
        <v>23.293350000000011</v>
      </c>
      <c r="CX43">
        <v>999.9000000000002</v>
      </c>
      <c r="CY43">
        <v>0</v>
      </c>
      <c r="CZ43">
        <v>0</v>
      </c>
      <c r="DA43">
        <v>10000.497333333329</v>
      </c>
      <c r="DB43">
        <v>0</v>
      </c>
      <c r="DC43">
        <v>223.21906666666669</v>
      </c>
      <c r="DD43">
        <v>49.985433333333333</v>
      </c>
      <c r="DE43">
        <v>0.89989523333333332</v>
      </c>
      <c r="DF43">
        <v>0.1001047133333334</v>
      </c>
      <c r="DG43">
        <v>0</v>
      </c>
      <c r="DH43">
        <v>807.55126666666672</v>
      </c>
      <c r="DI43">
        <v>5.0002200000000014</v>
      </c>
      <c r="DJ43">
        <v>1214.842333333333</v>
      </c>
      <c r="DK43">
        <v>414.71280000000002</v>
      </c>
      <c r="DL43">
        <v>33.772666666666673</v>
      </c>
      <c r="DM43">
        <v>39.253833333333318</v>
      </c>
      <c r="DN43">
        <v>36.353899999999989</v>
      </c>
      <c r="DO43">
        <v>37.728999999999999</v>
      </c>
      <c r="DP43">
        <v>36.195500000000003</v>
      </c>
      <c r="DQ43">
        <v>40.481666666666683</v>
      </c>
      <c r="DR43">
        <v>4.5</v>
      </c>
      <c r="DS43">
        <v>0</v>
      </c>
      <c r="DT43">
        <v>1692981658.0999999</v>
      </c>
      <c r="DU43">
        <v>0</v>
      </c>
      <c r="DV43">
        <v>807.51180769230768</v>
      </c>
      <c r="DW43">
        <v>-10.261846145406629</v>
      </c>
      <c r="DX43">
        <v>-29.204786295310921</v>
      </c>
      <c r="DY43">
        <v>1214.8823076923079</v>
      </c>
      <c r="DZ43">
        <v>15</v>
      </c>
      <c r="EA43">
        <v>1692981627.5999999</v>
      </c>
      <c r="EB43" t="s">
        <v>410</v>
      </c>
      <c r="EC43">
        <v>1692981625.0999999</v>
      </c>
      <c r="ED43">
        <v>1692981627.5999999</v>
      </c>
      <c r="EE43">
        <v>28</v>
      </c>
      <c r="EF43">
        <v>9.7000000000000003E-2</v>
      </c>
      <c r="EG43">
        <v>5.0000000000000001E-3</v>
      </c>
      <c r="EH43">
        <v>8.8999999999999996E-2</v>
      </c>
      <c r="EI43">
        <v>1.7000000000000001E-2</v>
      </c>
      <c r="EJ43">
        <v>413</v>
      </c>
      <c r="EK43">
        <v>14</v>
      </c>
      <c r="EL43">
        <v>1.72</v>
      </c>
      <c r="EM43">
        <v>0.06</v>
      </c>
      <c r="EN43">
        <v>100</v>
      </c>
      <c r="EO43">
        <v>100</v>
      </c>
      <c r="EP43">
        <v>8.4000000000000005E-2</v>
      </c>
      <c r="EQ43">
        <v>5.0599999999999999E-2</v>
      </c>
      <c r="ER43">
        <v>-0.40522934180629688</v>
      </c>
      <c r="ES43">
        <v>4.3947813741094052E-4</v>
      </c>
      <c r="ET43">
        <v>1.9954388575737439E-6</v>
      </c>
      <c r="EU43">
        <v>-3.8034163071679039E-10</v>
      </c>
      <c r="EV43">
        <v>-7.6729573591082456E-2</v>
      </c>
      <c r="EW43">
        <v>-1.1920631203760169E-2</v>
      </c>
      <c r="EX43">
        <v>1.912794135708796E-3</v>
      </c>
      <c r="EY43">
        <v>-4.0206091563060771E-5</v>
      </c>
      <c r="EZ43">
        <v>23</v>
      </c>
      <c r="FA43">
        <v>2006</v>
      </c>
      <c r="FB43">
        <v>0</v>
      </c>
      <c r="FC43">
        <v>18</v>
      </c>
      <c r="FD43">
        <v>0.5</v>
      </c>
      <c r="FE43">
        <v>0.5</v>
      </c>
      <c r="FF43">
        <v>1.0778799999999999</v>
      </c>
      <c r="FG43">
        <v>2.5976599999999999</v>
      </c>
      <c r="FH43">
        <v>1.39771</v>
      </c>
      <c r="FI43">
        <v>2.2778299999999998</v>
      </c>
      <c r="FJ43">
        <v>1.3952599999999999</v>
      </c>
      <c r="FK43">
        <v>2.64893</v>
      </c>
      <c r="FL43">
        <v>36.646900000000002</v>
      </c>
      <c r="FM43">
        <v>15.357900000000001</v>
      </c>
      <c r="FN43">
        <v>18</v>
      </c>
      <c r="FO43">
        <v>601.86400000000003</v>
      </c>
      <c r="FP43">
        <v>356.04500000000002</v>
      </c>
      <c r="FQ43">
        <v>21.680099999999999</v>
      </c>
      <c r="FR43">
        <v>28.730799999999999</v>
      </c>
      <c r="FS43">
        <v>30</v>
      </c>
      <c r="FT43">
        <v>28.4468</v>
      </c>
      <c r="FU43">
        <v>28.785599999999999</v>
      </c>
      <c r="FV43">
        <v>21.585999999999999</v>
      </c>
      <c r="FW43">
        <v>18.3125</v>
      </c>
      <c r="FX43">
        <v>0</v>
      </c>
      <c r="FY43">
        <v>21.68</v>
      </c>
      <c r="FZ43">
        <v>411.87</v>
      </c>
      <c r="GA43">
        <v>13.676299999999999</v>
      </c>
      <c r="GB43">
        <v>98.473600000000005</v>
      </c>
      <c r="GC43">
        <v>93.183599999999998</v>
      </c>
    </row>
    <row r="44" spans="1:185" x14ac:dyDescent="0.2">
      <c r="A44">
        <v>28</v>
      </c>
      <c r="B44">
        <v>1692981764.0999999</v>
      </c>
      <c r="C44">
        <v>3240.599999904633</v>
      </c>
      <c r="D44" t="s">
        <v>411</v>
      </c>
      <c r="E44" t="s">
        <v>412</v>
      </c>
      <c r="F44">
        <v>5</v>
      </c>
      <c r="H44" t="s">
        <v>318</v>
      </c>
      <c r="I44" t="s">
        <v>394</v>
      </c>
      <c r="J44" t="s">
        <v>320</v>
      </c>
      <c r="K44" t="s">
        <v>659</v>
      </c>
      <c r="L44">
        <v>1692981756.349999</v>
      </c>
      <c r="M44">
        <f t="shared" si="0"/>
        <v>1.9295834057240239E-3</v>
      </c>
      <c r="N44">
        <f t="shared" si="1"/>
        <v>1.929583405724024</v>
      </c>
      <c r="O44">
        <f t="shared" si="2"/>
        <v>-1.345836510193847</v>
      </c>
      <c r="P44">
        <f t="shared" si="3"/>
        <v>410.18773333333331</v>
      </c>
      <c r="Q44">
        <f t="shared" si="4"/>
        <v>416.09937079773209</v>
      </c>
      <c r="R44">
        <f t="shared" si="5"/>
        <v>41.99328088479507</v>
      </c>
      <c r="S44">
        <f t="shared" si="6"/>
        <v>41.396670868164577</v>
      </c>
      <c r="T44">
        <f t="shared" si="7"/>
        <v>0.15213386065445048</v>
      </c>
      <c r="U44">
        <f t="shared" si="8"/>
        <v>2.9444575091924658</v>
      </c>
      <c r="V44">
        <f t="shared" si="9"/>
        <v>0.1478980689771715</v>
      </c>
      <c r="W44">
        <f t="shared" si="10"/>
        <v>9.2807038870424463E-2</v>
      </c>
      <c r="X44">
        <f t="shared" si="11"/>
        <v>3.9903511277246398E-5</v>
      </c>
      <c r="Y44">
        <f t="shared" si="12"/>
        <v>23.285389323677887</v>
      </c>
      <c r="Z44">
        <f t="shared" si="13"/>
        <v>23.211466666666659</v>
      </c>
      <c r="AA44">
        <f t="shared" si="14"/>
        <v>2.8560146474529575</v>
      </c>
      <c r="AB44">
        <f t="shared" si="15"/>
        <v>53.03875179157783</v>
      </c>
      <c r="AC44">
        <f t="shared" si="16"/>
        <v>1.5681844759841028</v>
      </c>
      <c r="AD44">
        <f t="shared" si="17"/>
        <v>2.956676812732081</v>
      </c>
      <c r="AE44">
        <f t="shared" si="18"/>
        <v>1.2878301714688547</v>
      </c>
      <c r="AF44">
        <f t="shared" si="19"/>
        <v>-85.094628192429454</v>
      </c>
      <c r="AG44">
        <f t="shared" si="20"/>
        <v>91.190695650115146</v>
      </c>
      <c r="AH44">
        <f t="shared" si="21"/>
        <v>6.4524584792413444</v>
      </c>
      <c r="AI44">
        <f t="shared" si="22"/>
        <v>12.548565840438314</v>
      </c>
      <c r="AJ44">
        <f t="shared" si="23"/>
        <v>-1.345836510193847</v>
      </c>
      <c r="AK44">
        <f t="shared" si="24"/>
        <v>1.929583405724024</v>
      </c>
      <c r="AL44">
        <f t="shared" si="25"/>
        <v>-1.0577543878517734</v>
      </c>
      <c r="AM44">
        <v>415.07401291521722</v>
      </c>
      <c r="AN44">
        <v>416.50463636363639</v>
      </c>
      <c r="AO44">
        <v>-7.8385290860241208E-2</v>
      </c>
      <c r="AP44">
        <v>67.150806443778251</v>
      </c>
      <c r="AQ44">
        <f t="shared" si="26"/>
        <v>1.8663815341655037</v>
      </c>
      <c r="AR44">
        <v>13.573250485887449</v>
      </c>
      <c r="AS44">
        <v>15.46627696969696</v>
      </c>
      <c r="AT44">
        <v>-1.0390043290039969E-2</v>
      </c>
      <c r="AU44">
        <v>78.55</v>
      </c>
      <c r="AV44">
        <v>6</v>
      </c>
      <c r="AW44">
        <v>1</v>
      </c>
      <c r="AX44">
        <f t="shared" si="27"/>
        <v>1</v>
      </c>
      <c r="AY44">
        <f t="shared" si="28"/>
        <v>0</v>
      </c>
      <c r="AZ44">
        <f t="shared" si="29"/>
        <v>53904.681023469835</v>
      </c>
      <c r="BA44" t="s">
        <v>321</v>
      </c>
      <c r="BB44" t="s">
        <v>321</v>
      </c>
      <c r="BC44">
        <v>0</v>
      </c>
      <c r="BD44">
        <v>0</v>
      </c>
      <c r="BE44" t="e">
        <f t="shared" si="30"/>
        <v>#DIV/0!</v>
      </c>
      <c r="BF44">
        <v>0</v>
      </c>
      <c r="BG44" t="s">
        <v>321</v>
      </c>
      <c r="BH44" t="s">
        <v>321</v>
      </c>
      <c r="BI44">
        <v>0</v>
      </c>
      <c r="BJ44">
        <v>0</v>
      </c>
      <c r="BK44" t="e">
        <f t="shared" si="31"/>
        <v>#DIV/0!</v>
      </c>
      <c r="BL44">
        <v>0.5</v>
      </c>
      <c r="BM44">
        <f t="shared" si="32"/>
        <v>2.1001848040655996E-4</v>
      </c>
      <c r="BN44">
        <f t="shared" si="33"/>
        <v>-1.345836510193847</v>
      </c>
      <c r="BO44" t="e">
        <f t="shared" si="34"/>
        <v>#DIV/0!</v>
      </c>
      <c r="BP44">
        <f t="shared" si="35"/>
        <v>-6408.1813542719528</v>
      </c>
      <c r="BQ44" t="e">
        <f t="shared" si="36"/>
        <v>#DIV/0!</v>
      </c>
      <c r="BR44" t="e">
        <f t="shared" si="37"/>
        <v>#DIV/0!</v>
      </c>
      <c r="BS44" t="s">
        <v>321</v>
      </c>
      <c r="BT44">
        <v>0</v>
      </c>
      <c r="BU44" t="e">
        <f t="shared" si="38"/>
        <v>#DIV/0!</v>
      </c>
      <c r="BV44" t="e">
        <f t="shared" si="39"/>
        <v>#DIV/0!</v>
      </c>
      <c r="BW44" t="e">
        <f t="shared" si="40"/>
        <v>#DIV/0!</v>
      </c>
      <c r="BX44" t="e">
        <f t="shared" si="41"/>
        <v>#DIV/0!</v>
      </c>
      <c r="BY44" t="e">
        <f t="shared" si="42"/>
        <v>#DIV/0!</v>
      </c>
      <c r="BZ44" t="e">
        <f t="shared" si="43"/>
        <v>#DIV/0!</v>
      </c>
      <c r="CA44" t="e">
        <f t="shared" si="44"/>
        <v>#DIV/0!</v>
      </c>
      <c r="CB44" t="e">
        <f t="shared" si="45"/>
        <v>#DIV/0!</v>
      </c>
      <c r="CC44">
        <f t="shared" si="46"/>
        <v>5.0002199999999997E-3</v>
      </c>
      <c r="CD44">
        <f t="shared" si="47"/>
        <v>2.1001848040655996E-4</v>
      </c>
      <c r="CE44">
        <f t="shared" si="48"/>
        <v>4.2001847999999994E-2</v>
      </c>
      <c r="CF44">
        <f t="shared" si="49"/>
        <v>7.9803511199999996E-3</v>
      </c>
      <c r="CG44">
        <v>6</v>
      </c>
      <c r="CH44">
        <v>0.5</v>
      </c>
      <c r="CI44" t="s">
        <v>322</v>
      </c>
      <c r="CJ44">
        <v>2</v>
      </c>
      <c r="CK44" t="b">
        <v>0</v>
      </c>
      <c r="CL44">
        <v>1692981756.349999</v>
      </c>
      <c r="CM44">
        <v>410.18773333333331</v>
      </c>
      <c r="CN44">
        <v>409.63339999999988</v>
      </c>
      <c r="CO44">
        <v>15.538690000000001</v>
      </c>
      <c r="CP44">
        <v>13.63913</v>
      </c>
      <c r="CQ44">
        <v>410.18213333333341</v>
      </c>
      <c r="CR44">
        <v>15.488463333333341</v>
      </c>
      <c r="CS44">
        <v>600.01269999999988</v>
      </c>
      <c r="CT44">
        <v>100.82129999999999</v>
      </c>
      <c r="CU44">
        <v>9.9979463333333324E-2</v>
      </c>
      <c r="CV44">
        <v>23.785926666666668</v>
      </c>
      <c r="CW44">
        <v>23.211466666666659</v>
      </c>
      <c r="CX44">
        <v>999.9000000000002</v>
      </c>
      <c r="CY44">
        <v>0</v>
      </c>
      <c r="CZ44">
        <v>0</v>
      </c>
      <c r="DA44">
        <v>10003.074000000001</v>
      </c>
      <c r="DB44">
        <v>0</v>
      </c>
      <c r="DC44">
        <v>223.83776666666671</v>
      </c>
      <c r="DD44">
        <v>5.0002199999999997E-3</v>
      </c>
      <c r="DE44">
        <v>0</v>
      </c>
      <c r="DF44">
        <v>0</v>
      </c>
      <c r="DG44">
        <v>0</v>
      </c>
      <c r="DH44">
        <v>622.29999999999995</v>
      </c>
      <c r="DI44">
        <v>5.0002199999999997E-3</v>
      </c>
      <c r="DJ44">
        <v>831.55</v>
      </c>
      <c r="DK44">
        <v>-0.20666666666666661</v>
      </c>
      <c r="DL44">
        <v>34.220533333333343</v>
      </c>
      <c r="DM44">
        <v>40.053733333333319</v>
      </c>
      <c r="DN44">
        <v>37.037199999999999</v>
      </c>
      <c r="DO44">
        <v>38.049866666666659</v>
      </c>
      <c r="DP44">
        <v>36.453800000000001</v>
      </c>
      <c r="DQ44">
        <v>0</v>
      </c>
      <c r="DR44">
        <v>0</v>
      </c>
      <c r="DS44">
        <v>0</v>
      </c>
      <c r="DT44">
        <v>1692981765.5</v>
      </c>
      <c r="DU44">
        <v>0</v>
      </c>
      <c r="DV44">
        <v>622.48400000000004</v>
      </c>
      <c r="DW44">
        <v>-1.407692245317022</v>
      </c>
      <c r="DX44">
        <v>-19.66923052510348</v>
      </c>
      <c r="DY44">
        <v>831.77199999999993</v>
      </c>
      <c r="DZ44">
        <v>15</v>
      </c>
      <c r="EA44">
        <v>1692981733.0999999</v>
      </c>
      <c r="EB44" t="s">
        <v>413</v>
      </c>
      <c r="EC44">
        <v>1692981730.0999999</v>
      </c>
      <c r="ED44">
        <v>1692981733.0999999</v>
      </c>
      <c r="EE44">
        <v>29</v>
      </c>
      <c r="EF44">
        <v>-7.9000000000000001E-2</v>
      </c>
      <c r="EG44">
        <v>2E-3</v>
      </c>
      <c r="EH44">
        <v>5.0000000000000001E-3</v>
      </c>
      <c r="EI44">
        <v>1.4999999999999999E-2</v>
      </c>
      <c r="EJ44">
        <v>410</v>
      </c>
      <c r="EK44">
        <v>14</v>
      </c>
      <c r="EL44">
        <v>1</v>
      </c>
      <c r="EM44">
        <v>0.12</v>
      </c>
      <c r="EN44">
        <v>100</v>
      </c>
      <c r="EO44">
        <v>100</v>
      </c>
      <c r="EP44">
        <v>5.0000000000000001E-3</v>
      </c>
      <c r="EQ44">
        <v>4.8899999999999999E-2</v>
      </c>
      <c r="ER44">
        <v>-0.48416474757864641</v>
      </c>
      <c r="ES44">
        <v>4.3947813741094052E-4</v>
      </c>
      <c r="ET44">
        <v>1.9954388575737439E-6</v>
      </c>
      <c r="EU44">
        <v>-3.8034163071679039E-10</v>
      </c>
      <c r="EV44">
        <v>-7.4615794174704875E-2</v>
      </c>
      <c r="EW44">
        <v>-1.1920631203760169E-2</v>
      </c>
      <c r="EX44">
        <v>1.912794135708796E-3</v>
      </c>
      <c r="EY44">
        <v>-4.0206091563060771E-5</v>
      </c>
      <c r="EZ44">
        <v>23</v>
      </c>
      <c r="FA44">
        <v>2006</v>
      </c>
      <c r="FB44">
        <v>0</v>
      </c>
      <c r="FC44">
        <v>18</v>
      </c>
      <c r="FD44">
        <v>0.6</v>
      </c>
      <c r="FE44">
        <v>0.5</v>
      </c>
      <c r="FF44">
        <v>1.07178</v>
      </c>
      <c r="FG44">
        <v>2.5976599999999999</v>
      </c>
      <c r="FH44">
        <v>1.39771</v>
      </c>
      <c r="FI44">
        <v>2.2790499999999998</v>
      </c>
      <c r="FJ44">
        <v>1.3952599999999999</v>
      </c>
      <c r="FK44">
        <v>2.5402800000000001</v>
      </c>
      <c r="FL44">
        <v>36.741700000000002</v>
      </c>
      <c r="FM44">
        <v>15.340400000000001</v>
      </c>
      <c r="FN44">
        <v>18</v>
      </c>
      <c r="FO44">
        <v>601.61500000000001</v>
      </c>
      <c r="FP44">
        <v>355.41500000000002</v>
      </c>
      <c r="FQ44">
        <v>21.678899999999999</v>
      </c>
      <c r="FR44">
        <v>28.712599999999998</v>
      </c>
      <c r="FS44">
        <v>30.0001</v>
      </c>
      <c r="FT44">
        <v>28.438099999999999</v>
      </c>
      <c r="FU44">
        <v>28.778400000000001</v>
      </c>
      <c r="FV44">
        <v>21.467400000000001</v>
      </c>
      <c r="FW44">
        <v>19.4132</v>
      </c>
      <c r="FX44">
        <v>0</v>
      </c>
      <c r="FY44">
        <v>21.68</v>
      </c>
      <c r="FZ44">
        <v>409.53199999999998</v>
      </c>
      <c r="GA44">
        <v>13.5288</v>
      </c>
      <c r="GB44">
        <v>98.476900000000001</v>
      </c>
      <c r="GC44">
        <v>93.189599999999999</v>
      </c>
    </row>
    <row r="45" spans="1:185" x14ac:dyDescent="0.2">
      <c r="A45">
        <v>29</v>
      </c>
      <c r="B45">
        <v>1692981861.5</v>
      </c>
      <c r="C45">
        <v>3338</v>
      </c>
      <c r="D45" t="s">
        <v>414</v>
      </c>
      <c r="E45" t="s">
        <v>415</v>
      </c>
      <c r="F45">
        <v>5</v>
      </c>
      <c r="H45" t="s">
        <v>318</v>
      </c>
      <c r="I45" t="s">
        <v>394</v>
      </c>
      <c r="J45" t="s">
        <v>320</v>
      </c>
      <c r="K45" t="s">
        <v>659</v>
      </c>
      <c r="L45">
        <v>1692981853.5</v>
      </c>
      <c r="M45">
        <f t="shared" si="0"/>
        <v>1.8022194002519055E-3</v>
      </c>
      <c r="N45">
        <f t="shared" si="1"/>
        <v>1.8022194002519054</v>
      </c>
      <c r="O45">
        <f t="shared" si="2"/>
        <v>-1.2454660397345885</v>
      </c>
      <c r="P45">
        <f t="shared" si="3"/>
        <v>400.52719354838712</v>
      </c>
      <c r="Q45">
        <f t="shared" si="4"/>
        <v>406.58390185109198</v>
      </c>
      <c r="R45">
        <f t="shared" si="5"/>
        <v>41.033585842526421</v>
      </c>
      <c r="S45">
        <f t="shared" si="6"/>
        <v>40.422325881345756</v>
      </c>
      <c r="T45">
        <f t="shared" si="7"/>
        <v>0.13997559233561488</v>
      </c>
      <c r="U45">
        <f t="shared" si="8"/>
        <v>2.9439133167837599</v>
      </c>
      <c r="V45">
        <f t="shared" si="9"/>
        <v>0.13638052160200656</v>
      </c>
      <c r="W45">
        <f t="shared" si="10"/>
        <v>8.5553138221865652E-2</v>
      </c>
      <c r="X45">
        <f t="shared" si="11"/>
        <v>3.9903511277246398E-5</v>
      </c>
      <c r="Y45">
        <f t="shared" si="12"/>
        <v>23.336451904906561</v>
      </c>
      <c r="Z45">
        <f t="shared" si="13"/>
        <v>23.211796774193552</v>
      </c>
      <c r="AA45">
        <f t="shared" si="14"/>
        <v>2.8560716199965883</v>
      </c>
      <c r="AB45">
        <f t="shared" si="15"/>
        <v>52.418551051182803</v>
      </c>
      <c r="AC45">
        <f t="shared" si="16"/>
        <v>1.5515356903675395</v>
      </c>
      <c r="AD45">
        <f t="shared" si="17"/>
        <v>2.959898088088281</v>
      </c>
      <c r="AE45">
        <f t="shared" si="18"/>
        <v>1.3045359296290489</v>
      </c>
      <c r="AF45">
        <f t="shared" si="19"/>
        <v>-79.477875551109037</v>
      </c>
      <c r="AG45">
        <f t="shared" si="20"/>
        <v>93.994005028875264</v>
      </c>
      <c r="AH45">
        <f t="shared" si="21"/>
        <v>6.6526646878906082</v>
      </c>
      <c r="AI45">
        <f t="shared" si="22"/>
        <v>21.168834069168113</v>
      </c>
      <c r="AJ45">
        <f t="shared" si="23"/>
        <v>-1.2454660397345885</v>
      </c>
      <c r="AK45">
        <f t="shared" si="24"/>
        <v>1.8022194002519054</v>
      </c>
      <c r="AL45">
        <f t="shared" si="25"/>
        <v>-0.99933434657785269</v>
      </c>
      <c r="AM45">
        <v>405.55634695919372</v>
      </c>
      <c r="AN45">
        <v>406.77963636363609</v>
      </c>
      <c r="AO45">
        <v>-4.5993989717975477E-2</v>
      </c>
      <c r="AP45">
        <v>67.150806443778251</v>
      </c>
      <c r="AQ45">
        <f t="shared" si="26"/>
        <v>1.8544985452333054</v>
      </c>
      <c r="AR45">
        <v>13.576081145584419</v>
      </c>
      <c r="AS45">
        <v>15.40209636363636</v>
      </c>
      <c r="AT45">
        <v>-2.488590978904172E-5</v>
      </c>
      <c r="AU45">
        <v>78.55</v>
      </c>
      <c r="AV45">
        <v>5</v>
      </c>
      <c r="AW45">
        <v>1</v>
      </c>
      <c r="AX45">
        <f t="shared" si="27"/>
        <v>1</v>
      </c>
      <c r="AY45">
        <f t="shared" si="28"/>
        <v>0</v>
      </c>
      <c r="AZ45">
        <f t="shared" si="29"/>
        <v>53885.432633198725</v>
      </c>
      <c r="BA45" t="s">
        <v>321</v>
      </c>
      <c r="BB45" t="s">
        <v>321</v>
      </c>
      <c r="BC45">
        <v>0</v>
      </c>
      <c r="BD45">
        <v>0</v>
      </c>
      <c r="BE45" t="e">
        <f t="shared" si="30"/>
        <v>#DIV/0!</v>
      </c>
      <c r="BF45">
        <v>0</v>
      </c>
      <c r="BG45" t="s">
        <v>321</v>
      </c>
      <c r="BH45" t="s">
        <v>321</v>
      </c>
      <c r="BI45">
        <v>0</v>
      </c>
      <c r="BJ45">
        <v>0</v>
      </c>
      <c r="BK45" t="e">
        <f t="shared" si="31"/>
        <v>#DIV/0!</v>
      </c>
      <c r="BL45">
        <v>0.5</v>
      </c>
      <c r="BM45">
        <f t="shared" si="32"/>
        <v>2.1001848040655996E-4</v>
      </c>
      <c r="BN45">
        <f t="shared" si="33"/>
        <v>-1.2454660397345885</v>
      </c>
      <c r="BO45" t="e">
        <f t="shared" si="34"/>
        <v>#DIV/0!</v>
      </c>
      <c r="BP45">
        <f t="shared" si="35"/>
        <v>-5930.2687902682592</v>
      </c>
      <c r="BQ45" t="e">
        <f t="shared" si="36"/>
        <v>#DIV/0!</v>
      </c>
      <c r="BR45" t="e">
        <f t="shared" si="37"/>
        <v>#DIV/0!</v>
      </c>
      <c r="BS45" t="s">
        <v>321</v>
      </c>
      <c r="BT45">
        <v>0</v>
      </c>
      <c r="BU45" t="e">
        <f t="shared" si="38"/>
        <v>#DIV/0!</v>
      </c>
      <c r="BV45" t="e">
        <f t="shared" si="39"/>
        <v>#DIV/0!</v>
      </c>
      <c r="BW45" t="e">
        <f t="shared" si="40"/>
        <v>#DIV/0!</v>
      </c>
      <c r="BX45" t="e">
        <f t="shared" si="41"/>
        <v>#DIV/0!</v>
      </c>
      <c r="BY45" t="e">
        <f t="shared" si="42"/>
        <v>#DIV/0!</v>
      </c>
      <c r="BZ45" t="e">
        <f t="shared" si="43"/>
        <v>#DIV/0!</v>
      </c>
      <c r="CA45" t="e">
        <f t="shared" si="44"/>
        <v>#DIV/0!</v>
      </c>
      <c r="CB45" t="e">
        <f t="shared" si="45"/>
        <v>#DIV/0!</v>
      </c>
      <c r="CC45">
        <f t="shared" si="46"/>
        <v>5.0002199999999997E-3</v>
      </c>
      <c r="CD45">
        <f t="shared" si="47"/>
        <v>2.1001848040655996E-4</v>
      </c>
      <c r="CE45">
        <f t="shared" si="48"/>
        <v>4.2001847999999994E-2</v>
      </c>
      <c r="CF45">
        <f t="shared" si="49"/>
        <v>7.9803511199999996E-3</v>
      </c>
      <c r="CG45">
        <v>6</v>
      </c>
      <c r="CH45">
        <v>0.5</v>
      </c>
      <c r="CI45" t="s">
        <v>322</v>
      </c>
      <c r="CJ45">
        <v>2</v>
      </c>
      <c r="CK45" t="b">
        <v>0</v>
      </c>
      <c r="CL45">
        <v>1692981853.5</v>
      </c>
      <c r="CM45">
        <v>400.52719354838712</v>
      </c>
      <c r="CN45">
        <v>400.00358064516132</v>
      </c>
      <c r="CO45">
        <v>15.37349032258064</v>
      </c>
      <c r="CP45">
        <v>13.59902903225807</v>
      </c>
      <c r="CQ45">
        <v>400.60419354838712</v>
      </c>
      <c r="CR45">
        <v>15.358490322580639</v>
      </c>
      <c r="CS45">
        <v>600.01748387096779</v>
      </c>
      <c r="CT45">
        <v>100.8227419354839</v>
      </c>
      <c r="CU45">
        <v>0.1000581451612903</v>
      </c>
      <c r="CV45">
        <v>23.804025806451609</v>
      </c>
      <c r="CW45">
        <v>23.211796774193552</v>
      </c>
      <c r="CX45">
        <v>999.90000000000032</v>
      </c>
      <c r="CY45">
        <v>0</v>
      </c>
      <c r="CZ45">
        <v>0</v>
      </c>
      <c r="DA45">
        <v>9999.8364516129022</v>
      </c>
      <c r="DB45">
        <v>0</v>
      </c>
      <c r="DC45">
        <v>225.58358064516131</v>
      </c>
      <c r="DD45">
        <v>5.0002199999999997E-3</v>
      </c>
      <c r="DE45">
        <v>0</v>
      </c>
      <c r="DF45">
        <v>0</v>
      </c>
      <c r="DG45">
        <v>0</v>
      </c>
      <c r="DH45">
        <v>619.70000000000016</v>
      </c>
      <c r="DI45">
        <v>5.0002199999999997E-3</v>
      </c>
      <c r="DJ45">
        <v>826.34838709677433</v>
      </c>
      <c r="DK45">
        <v>0.40645161290322579</v>
      </c>
      <c r="DL45">
        <v>34.580290322580638</v>
      </c>
      <c r="DM45">
        <v>40.576225806451617</v>
      </c>
      <c r="DN45">
        <v>37.326419354838713</v>
      </c>
      <c r="DO45">
        <v>39.610741935483858</v>
      </c>
      <c r="DP45">
        <v>36.878999999999991</v>
      </c>
      <c r="DQ45">
        <v>0</v>
      </c>
      <c r="DR45">
        <v>0</v>
      </c>
      <c r="DS45">
        <v>0</v>
      </c>
      <c r="DT45">
        <v>1692981863.3</v>
      </c>
      <c r="DU45">
        <v>0</v>
      </c>
      <c r="DV45">
        <v>620.06153846153848</v>
      </c>
      <c r="DW45">
        <v>5.7709402937720684</v>
      </c>
      <c r="DX45">
        <v>-17.685469932829928</v>
      </c>
      <c r="DY45">
        <v>826.31153846153836</v>
      </c>
      <c r="DZ45">
        <v>15</v>
      </c>
      <c r="EA45">
        <v>1692981889</v>
      </c>
      <c r="EB45" t="s">
        <v>416</v>
      </c>
      <c r="EC45">
        <v>1692981889</v>
      </c>
      <c r="ED45">
        <v>1692981885</v>
      </c>
      <c r="EE45">
        <v>30</v>
      </c>
      <c r="EF45">
        <v>-6.4000000000000001E-2</v>
      </c>
      <c r="EG45">
        <v>0</v>
      </c>
      <c r="EH45">
        <v>-7.6999999999999999E-2</v>
      </c>
      <c r="EI45">
        <v>1.4999999999999999E-2</v>
      </c>
      <c r="EJ45">
        <v>400</v>
      </c>
      <c r="EK45">
        <v>14</v>
      </c>
      <c r="EL45">
        <v>1</v>
      </c>
      <c r="EM45">
        <v>0.12</v>
      </c>
      <c r="EN45">
        <v>100</v>
      </c>
      <c r="EO45">
        <v>100</v>
      </c>
      <c r="EP45">
        <v>-7.6999999999999999E-2</v>
      </c>
      <c r="EQ45">
        <v>1.4999999999999999E-2</v>
      </c>
      <c r="ER45">
        <v>-0.48416474757864641</v>
      </c>
      <c r="ES45">
        <v>4.3947813741094052E-4</v>
      </c>
      <c r="ET45">
        <v>1.9954388575737439E-6</v>
      </c>
      <c r="EU45">
        <v>-3.8034163071679039E-10</v>
      </c>
      <c r="EV45">
        <v>-7.4615794174704875E-2</v>
      </c>
      <c r="EW45">
        <v>-1.1920631203760169E-2</v>
      </c>
      <c r="EX45">
        <v>1.912794135708796E-3</v>
      </c>
      <c r="EY45">
        <v>-4.0206091563060771E-5</v>
      </c>
      <c r="EZ45">
        <v>23</v>
      </c>
      <c r="FA45">
        <v>2006</v>
      </c>
      <c r="FB45">
        <v>0</v>
      </c>
      <c r="FC45">
        <v>18</v>
      </c>
      <c r="FD45">
        <v>2.2000000000000002</v>
      </c>
      <c r="FE45">
        <v>2.1</v>
      </c>
      <c r="FF45">
        <v>1.0510299999999999</v>
      </c>
      <c r="FG45">
        <v>2.6000999999999999</v>
      </c>
      <c r="FH45">
        <v>1.39771</v>
      </c>
      <c r="FI45">
        <v>2.2778299999999998</v>
      </c>
      <c r="FJ45">
        <v>1.3952599999999999</v>
      </c>
      <c r="FK45">
        <v>2.5720200000000002</v>
      </c>
      <c r="FL45">
        <v>36.812899999999999</v>
      </c>
      <c r="FM45">
        <v>15.3316</v>
      </c>
      <c r="FN45">
        <v>18</v>
      </c>
      <c r="FO45">
        <v>602.41600000000005</v>
      </c>
      <c r="FP45">
        <v>354.96199999999999</v>
      </c>
      <c r="FQ45">
        <v>21.680099999999999</v>
      </c>
      <c r="FR45">
        <v>28.724599999999999</v>
      </c>
      <c r="FS45">
        <v>30.0001</v>
      </c>
      <c r="FT45">
        <v>28.448</v>
      </c>
      <c r="FU45">
        <v>28.790500000000002</v>
      </c>
      <c r="FV45">
        <v>21.070599999999999</v>
      </c>
      <c r="FW45">
        <v>20.2517</v>
      </c>
      <c r="FX45">
        <v>0</v>
      </c>
      <c r="FY45">
        <v>21.68</v>
      </c>
      <c r="FZ45">
        <v>400</v>
      </c>
      <c r="GA45">
        <v>13.5336</v>
      </c>
      <c r="GB45">
        <v>98.468100000000007</v>
      </c>
      <c r="GC45">
        <v>93.181899999999999</v>
      </c>
    </row>
    <row r="46" spans="1:185" x14ac:dyDescent="0.2">
      <c r="A46">
        <v>30</v>
      </c>
      <c r="B46">
        <v>1692981965</v>
      </c>
      <c r="C46">
        <v>3441.5</v>
      </c>
      <c r="D46" t="s">
        <v>417</v>
      </c>
      <c r="E46" t="s">
        <v>418</v>
      </c>
      <c r="F46">
        <v>5</v>
      </c>
      <c r="H46" t="s">
        <v>318</v>
      </c>
      <c r="I46" t="s">
        <v>394</v>
      </c>
      <c r="J46" t="s">
        <v>320</v>
      </c>
      <c r="K46" t="s">
        <v>659</v>
      </c>
      <c r="L46">
        <v>1692981957</v>
      </c>
      <c r="M46">
        <f t="shared" si="0"/>
        <v>1.7664983951457432E-3</v>
      </c>
      <c r="N46">
        <f t="shared" si="1"/>
        <v>1.7664983951457431</v>
      </c>
      <c r="O46">
        <f t="shared" si="2"/>
        <v>-1.500596111021792</v>
      </c>
      <c r="P46">
        <f t="shared" si="3"/>
        <v>300.96141935483871</v>
      </c>
      <c r="Q46">
        <f t="shared" si="4"/>
        <v>312.42291162089936</v>
      </c>
      <c r="R46">
        <f t="shared" si="5"/>
        <v>31.530820138743142</v>
      </c>
      <c r="S46">
        <f t="shared" si="6"/>
        <v>30.374085988588131</v>
      </c>
      <c r="T46">
        <f t="shared" si="7"/>
        <v>0.13680313567895924</v>
      </c>
      <c r="U46">
        <f t="shared" si="8"/>
        <v>2.9443669844557068</v>
      </c>
      <c r="V46">
        <f t="shared" si="9"/>
        <v>0.13336753896884329</v>
      </c>
      <c r="W46">
        <f t="shared" si="10"/>
        <v>8.3656200311972961E-2</v>
      </c>
      <c r="X46">
        <f t="shared" si="11"/>
        <v>3.9903511277246398E-5</v>
      </c>
      <c r="Y46">
        <f t="shared" si="12"/>
        <v>23.400715185981944</v>
      </c>
      <c r="Z46">
        <f t="shared" si="13"/>
        <v>23.280506451612901</v>
      </c>
      <c r="AA46">
        <f t="shared" si="14"/>
        <v>2.8679517345031189</v>
      </c>
      <c r="AB46">
        <f t="shared" si="15"/>
        <v>52.548027883998259</v>
      </c>
      <c r="AC46">
        <f t="shared" si="16"/>
        <v>1.5605136583924939</v>
      </c>
      <c r="AD46">
        <f t="shared" si="17"/>
        <v>2.9696902457260359</v>
      </c>
      <c r="AE46">
        <f t="shared" si="18"/>
        <v>1.307438076110625</v>
      </c>
      <c r="AF46">
        <f t="shared" si="19"/>
        <v>-77.902579225927269</v>
      </c>
      <c r="AG46">
        <f t="shared" si="20"/>
        <v>91.818435260805927</v>
      </c>
      <c r="AH46">
        <f t="shared" si="21"/>
        <v>6.501746038415634</v>
      </c>
      <c r="AI46">
        <f t="shared" si="22"/>
        <v>20.417641976805569</v>
      </c>
      <c r="AJ46">
        <f t="shared" si="23"/>
        <v>-1.500596111021792</v>
      </c>
      <c r="AK46">
        <f t="shared" si="24"/>
        <v>1.7664983951457431</v>
      </c>
      <c r="AL46">
        <f t="shared" si="25"/>
        <v>-1.2294837444481002</v>
      </c>
      <c r="AM46">
        <v>304.16819795473839</v>
      </c>
      <c r="AN46">
        <v>305.38286060606049</v>
      </c>
      <c r="AO46">
        <v>6.9855883642798806E-3</v>
      </c>
      <c r="AP46">
        <v>67.131087716194457</v>
      </c>
      <c r="AQ46">
        <f t="shared" si="26"/>
        <v>1.8070281614619232</v>
      </c>
      <c r="AR46">
        <v>13.70958309627706</v>
      </c>
      <c r="AS46">
        <v>15.4888606060606</v>
      </c>
      <c r="AT46">
        <v>-4.8938162108809332E-5</v>
      </c>
      <c r="AU46">
        <v>78.55</v>
      </c>
      <c r="AV46">
        <v>5</v>
      </c>
      <c r="AW46">
        <v>1</v>
      </c>
      <c r="AX46">
        <f t="shared" si="27"/>
        <v>1</v>
      </c>
      <c r="AY46">
        <f t="shared" si="28"/>
        <v>0</v>
      </c>
      <c r="AZ46">
        <f t="shared" si="29"/>
        <v>53888.812437950888</v>
      </c>
      <c r="BA46" t="s">
        <v>321</v>
      </c>
      <c r="BB46" t="s">
        <v>321</v>
      </c>
      <c r="BC46">
        <v>0</v>
      </c>
      <c r="BD46">
        <v>0</v>
      </c>
      <c r="BE46" t="e">
        <f t="shared" si="30"/>
        <v>#DIV/0!</v>
      </c>
      <c r="BF46">
        <v>0</v>
      </c>
      <c r="BG46" t="s">
        <v>321</v>
      </c>
      <c r="BH46" t="s">
        <v>321</v>
      </c>
      <c r="BI46">
        <v>0</v>
      </c>
      <c r="BJ46">
        <v>0</v>
      </c>
      <c r="BK46" t="e">
        <f t="shared" si="31"/>
        <v>#DIV/0!</v>
      </c>
      <c r="BL46">
        <v>0.5</v>
      </c>
      <c r="BM46">
        <f t="shared" si="32"/>
        <v>2.1001848040655996E-4</v>
      </c>
      <c r="BN46">
        <f t="shared" si="33"/>
        <v>-1.500596111021792</v>
      </c>
      <c r="BO46" t="e">
        <f t="shared" si="34"/>
        <v>#DIV/0!</v>
      </c>
      <c r="BP46">
        <f t="shared" si="35"/>
        <v>-7145.06698704273</v>
      </c>
      <c r="BQ46" t="e">
        <f t="shared" si="36"/>
        <v>#DIV/0!</v>
      </c>
      <c r="BR46" t="e">
        <f t="shared" si="37"/>
        <v>#DIV/0!</v>
      </c>
      <c r="BS46" t="s">
        <v>321</v>
      </c>
      <c r="BT46">
        <v>0</v>
      </c>
      <c r="BU46" t="e">
        <f t="shared" si="38"/>
        <v>#DIV/0!</v>
      </c>
      <c r="BV46" t="e">
        <f t="shared" si="39"/>
        <v>#DIV/0!</v>
      </c>
      <c r="BW46" t="e">
        <f t="shared" si="40"/>
        <v>#DIV/0!</v>
      </c>
      <c r="BX46" t="e">
        <f t="shared" si="41"/>
        <v>#DIV/0!</v>
      </c>
      <c r="BY46" t="e">
        <f t="shared" si="42"/>
        <v>#DIV/0!</v>
      </c>
      <c r="BZ46" t="e">
        <f t="shared" si="43"/>
        <v>#DIV/0!</v>
      </c>
      <c r="CA46" t="e">
        <f t="shared" si="44"/>
        <v>#DIV/0!</v>
      </c>
      <c r="CB46" t="e">
        <f t="shared" si="45"/>
        <v>#DIV/0!</v>
      </c>
      <c r="CC46">
        <f t="shared" si="46"/>
        <v>5.0002199999999997E-3</v>
      </c>
      <c r="CD46">
        <f t="shared" si="47"/>
        <v>2.1001848040655996E-4</v>
      </c>
      <c r="CE46">
        <f t="shared" si="48"/>
        <v>4.2001847999999994E-2</v>
      </c>
      <c r="CF46">
        <f t="shared" si="49"/>
        <v>7.9803511199999996E-3</v>
      </c>
      <c r="CG46">
        <v>6</v>
      </c>
      <c r="CH46">
        <v>0.5</v>
      </c>
      <c r="CI46" t="s">
        <v>322</v>
      </c>
      <c r="CJ46">
        <v>2</v>
      </c>
      <c r="CK46" t="b">
        <v>0</v>
      </c>
      <c r="CL46">
        <v>1692981957</v>
      </c>
      <c r="CM46">
        <v>300.96141935483871</v>
      </c>
      <c r="CN46">
        <v>299.99248387096782</v>
      </c>
      <c r="CO46">
        <v>15.46233870967742</v>
      </c>
      <c r="CP46">
        <v>13.72317741935484</v>
      </c>
      <c r="CQ46">
        <v>300.92641935483869</v>
      </c>
      <c r="CR46">
        <v>15.44533870967742</v>
      </c>
      <c r="CS46">
        <v>600.00790322580644</v>
      </c>
      <c r="CT46">
        <v>100.82354838709681</v>
      </c>
      <c r="CU46">
        <v>9.9972154838709651E-2</v>
      </c>
      <c r="CV46">
        <v>23.858938709677421</v>
      </c>
      <c r="CW46">
        <v>23.280506451612901</v>
      </c>
      <c r="CX46">
        <v>999.90000000000032</v>
      </c>
      <c r="CY46">
        <v>0</v>
      </c>
      <c r="CZ46">
        <v>0</v>
      </c>
      <c r="DA46">
        <v>10002.336129032259</v>
      </c>
      <c r="DB46">
        <v>0</v>
      </c>
      <c r="DC46">
        <v>228.98338709677421</v>
      </c>
      <c r="DD46">
        <v>5.0002199999999997E-3</v>
      </c>
      <c r="DE46">
        <v>0</v>
      </c>
      <c r="DF46">
        <v>0</v>
      </c>
      <c r="DG46">
        <v>0</v>
      </c>
      <c r="DH46">
        <v>621.33225806451617</v>
      </c>
      <c r="DI46">
        <v>5.0002199999999997E-3</v>
      </c>
      <c r="DJ46">
        <v>838.43548387096746</v>
      </c>
      <c r="DK46">
        <v>-0.16129032258064521</v>
      </c>
      <c r="DL46">
        <v>34.886999999999993</v>
      </c>
      <c r="DM46">
        <v>40.949193548387093</v>
      </c>
      <c r="DN46">
        <v>37.652999999999992</v>
      </c>
      <c r="DO46">
        <v>40.310258064516113</v>
      </c>
      <c r="DP46">
        <v>37.223580645161292</v>
      </c>
      <c r="DQ46">
        <v>0</v>
      </c>
      <c r="DR46">
        <v>0</v>
      </c>
      <c r="DS46">
        <v>0</v>
      </c>
      <c r="DT46">
        <v>1692981966.5</v>
      </c>
      <c r="DU46">
        <v>0</v>
      </c>
      <c r="DV46">
        <v>621.90769230769229</v>
      </c>
      <c r="DW46">
        <v>-34.796581165614192</v>
      </c>
      <c r="DX46">
        <v>31.381196526366871</v>
      </c>
      <c r="DY46">
        <v>838.19615384615383</v>
      </c>
      <c r="DZ46">
        <v>15</v>
      </c>
      <c r="EA46">
        <v>1692981993</v>
      </c>
      <c r="EB46" t="s">
        <v>419</v>
      </c>
      <c r="EC46">
        <v>1692981985.5</v>
      </c>
      <c r="ED46">
        <v>1692981993</v>
      </c>
      <c r="EE46">
        <v>31</v>
      </c>
      <c r="EF46">
        <v>0.28100000000000003</v>
      </c>
      <c r="EG46">
        <v>0</v>
      </c>
      <c r="EH46">
        <v>3.5000000000000003E-2</v>
      </c>
      <c r="EI46">
        <v>1.7000000000000001E-2</v>
      </c>
      <c r="EJ46">
        <v>300</v>
      </c>
      <c r="EK46">
        <v>14</v>
      </c>
      <c r="EL46">
        <v>0.43</v>
      </c>
      <c r="EM46">
        <v>0.06</v>
      </c>
      <c r="EN46">
        <v>100</v>
      </c>
      <c r="EO46">
        <v>100</v>
      </c>
      <c r="EP46">
        <v>3.5000000000000003E-2</v>
      </c>
      <c r="EQ46">
        <v>1.7000000000000001E-2</v>
      </c>
      <c r="ER46">
        <v>-0.54799789292187495</v>
      </c>
      <c r="ES46">
        <v>4.3947813741094052E-4</v>
      </c>
      <c r="ET46">
        <v>1.9954388575737439E-6</v>
      </c>
      <c r="EU46">
        <v>-3.8034163071679039E-10</v>
      </c>
      <c r="EV46">
        <v>-7.5068584615942638E-2</v>
      </c>
      <c r="EW46">
        <v>-1.1920631203760169E-2</v>
      </c>
      <c r="EX46">
        <v>1.912794135708796E-3</v>
      </c>
      <c r="EY46">
        <v>-4.0206091563060771E-5</v>
      </c>
      <c r="EZ46">
        <v>23</v>
      </c>
      <c r="FA46">
        <v>2006</v>
      </c>
      <c r="FB46">
        <v>0</v>
      </c>
      <c r="FC46">
        <v>18</v>
      </c>
      <c r="FD46">
        <v>1.3</v>
      </c>
      <c r="FE46">
        <v>1.3</v>
      </c>
      <c r="FF46">
        <v>0.83862300000000001</v>
      </c>
      <c r="FG46">
        <v>2.6013199999999999</v>
      </c>
      <c r="FH46">
        <v>1.39771</v>
      </c>
      <c r="FI46">
        <v>2.2790499999999998</v>
      </c>
      <c r="FJ46">
        <v>1.3952599999999999</v>
      </c>
      <c r="FK46">
        <v>2.4865699999999999</v>
      </c>
      <c r="FL46">
        <v>36.860399999999998</v>
      </c>
      <c r="FM46">
        <v>15.3141</v>
      </c>
      <c r="FN46">
        <v>18</v>
      </c>
      <c r="FO46">
        <v>602.096</v>
      </c>
      <c r="FP46">
        <v>354.226</v>
      </c>
      <c r="FQ46">
        <v>21.680399999999999</v>
      </c>
      <c r="FR46">
        <v>28.749300000000002</v>
      </c>
      <c r="FS46">
        <v>30.0001</v>
      </c>
      <c r="FT46">
        <v>28.466200000000001</v>
      </c>
      <c r="FU46">
        <v>28.807400000000001</v>
      </c>
      <c r="FV46">
        <v>16.799800000000001</v>
      </c>
      <c r="FW46">
        <v>20.619399999999999</v>
      </c>
      <c r="FX46">
        <v>0</v>
      </c>
      <c r="FY46">
        <v>21.68</v>
      </c>
      <c r="FZ46">
        <v>300</v>
      </c>
      <c r="GA46">
        <v>13.645200000000001</v>
      </c>
      <c r="GB46">
        <v>98.460300000000004</v>
      </c>
      <c r="GC46">
        <v>93.177999999999997</v>
      </c>
    </row>
    <row r="47" spans="1:185" x14ac:dyDescent="0.2">
      <c r="A47">
        <v>31</v>
      </c>
      <c r="B47">
        <v>1692982069</v>
      </c>
      <c r="C47">
        <v>3545.5</v>
      </c>
      <c r="D47" t="s">
        <v>420</v>
      </c>
      <c r="E47" t="s">
        <v>421</v>
      </c>
      <c r="F47">
        <v>5</v>
      </c>
      <c r="H47" t="s">
        <v>318</v>
      </c>
      <c r="I47" t="s">
        <v>394</v>
      </c>
      <c r="J47" t="s">
        <v>320</v>
      </c>
      <c r="K47" t="s">
        <v>659</v>
      </c>
      <c r="L47">
        <v>1692982061</v>
      </c>
      <c r="M47">
        <f t="shared" si="0"/>
        <v>1.7118250937449514E-3</v>
      </c>
      <c r="N47">
        <f t="shared" si="1"/>
        <v>1.7118250937449515</v>
      </c>
      <c r="O47">
        <f t="shared" si="2"/>
        <v>-1.4365534828785242</v>
      </c>
      <c r="P47">
        <f t="shared" si="3"/>
        <v>201.07870967741931</v>
      </c>
      <c r="Q47">
        <f t="shared" si="4"/>
        <v>214.4959746502094</v>
      </c>
      <c r="R47">
        <f t="shared" si="5"/>
        <v>21.647974813760548</v>
      </c>
      <c r="S47">
        <f t="shared" si="6"/>
        <v>20.293839312270716</v>
      </c>
      <c r="T47">
        <f t="shared" si="7"/>
        <v>0.13162825886890492</v>
      </c>
      <c r="U47">
        <f t="shared" si="8"/>
        <v>2.9441002834227801</v>
      </c>
      <c r="V47">
        <f t="shared" si="9"/>
        <v>0.12844412520049583</v>
      </c>
      <c r="W47">
        <f t="shared" si="10"/>
        <v>8.0557244609232331E-2</v>
      </c>
      <c r="X47">
        <f t="shared" si="11"/>
        <v>3.9903511277246398E-5</v>
      </c>
      <c r="Y47">
        <f t="shared" si="12"/>
        <v>23.500417418329565</v>
      </c>
      <c r="Z47">
        <f t="shared" si="13"/>
        <v>23.368361290322589</v>
      </c>
      <c r="AA47">
        <f t="shared" si="14"/>
        <v>2.8832050592009164</v>
      </c>
      <c r="AB47">
        <f t="shared" si="15"/>
        <v>52.522638984443326</v>
      </c>
      <c r="AC47">
        <f t="shared" si="16"/>
        <v>1.5678002070648192</v>
      </c>
      <c r="AD47">
        <f t="shared" si="17"/>
        <v>2.9849989211874632</v>
      </c>
      <c r="AE47">
        <f t="shared" si="18"/>
        <v>1.3154048521360973</v>
      </c>
      <c r="AF47">
        <f t="shared" si="19"/>
        <v>-75.491486634152352</v>
      </c>
      <c r="AG47">
        <f t="shared" si="20"/>
        <v>91.44147291645325</v>
      </c>
      <c r="AH47">
        <f t="shared" si="21"/>
        <v>6.4813200624920029</v>
      </c>
      <c r="AI47">
        <f t="shared" si="22"/>
        <v>22.43134624830418</v>
      </c>
      <c r="AJ47">
        <f t="shared" si="23"/>
        <v>-1.4365534828785242</v>
      </c>
      <c r="AK47">
        <f t="shared" si="24"/>
        <v>1.7118250937449515</v>
      </c>
      <c r="AL47">
        <f t="shared" si="25"/>
        <v>-1.8918266274481037</v>
      </c>
      <c r="AM47">
        <v>202.80534506234639</v>
      </c>
      <c r="AN47">
        <v>204.5944787878787</v>
      </c>
      <c r="AO47">
        <v>2.8289650757545311E-2</v>
      </c>
      <c r="AP47">
        <v>67.146225565400769</v>
      </c>
      <c r="AQ47">
        <f t="shared" si="26"/>
        <v>1.7603848244757256</v>
      </c>
      <c r="AR47">
        <v>13.88212052329005</v>
      </c>
      <c r="AS47">
        <v>15.58531515151515</v>
      </c>
      <c r="AT47">
        <v>5.5622164502195292E-3</v>
      </c>
      <c r="AU47">
        <v>78.55</v>
      </c>
      <c r="AV47">
        <v>5</v>
      </c>
      <c r="AW47">
        <v>1</v>
      </c>
      <c r="AX47">
        <f t="shared" si="27"/>
        <v>1</v>
      </c>
      <c r="AY47">
        <f t="shared" si="28"/>
        <v>0</v>
      </c>
      <c r="AZ47">
        <f t="shared" si="29"/>
        <v>53865.485571516016</v>
      </c>
      <c r="BA47" t="s">
        <v>321</v>
      </c>
      <c r="BB47" t="s">
        <v>321</v>
      </c>
      <c r="BC47">
        <v>0</v>
      </c>
      <c r="BD47">
        <v>0</v>
      </c>
      <c r="BE47" t="e">
        <f t="shared" si="30"/>
        <v>#DIV/0!</v>
      </c>
      <c r="BF47">
        <v>0</v>
      </c>
      <c r="BG47" t="s">
        <v>321</v>
      </c>
      <c r="BH47" t="s">
        <v>321</v>
      </c>
      <c r="BI47">
        <v>0</v>
      </c>
      <c r="BJ47">
        <v>0</v>
      </c>
      <c r="BK47" t="e">
        <f t="shared" si="31"/>
        <v>#DIV/0!</v>
      </c>
      <c r="BL47">
        <v>0.5</v>
      </c>
      <c r="BM47">
        <f t="shared" si="32"/>
        <v>2.1001848040655996E-4</v>
      </c>
      <c r="BN47">
        <f t="shared" si="33"/>
        <v>-1.4365534828785242</v>
      </c>
      <c r="BO47" t="e">
        <f t="shared" si="34"/>
        <v>#DIV/0!</v>
      </c>
      <c r="BP47">
        <f t="shared" si="35"/>
        <v>-6840.1289262621158</v>
      </c>
      <c r="BQ47" t="e">
        <f t="shared" si="36"/>
        <v>#DIV/0!</v>
      </c>
      <c r="BR47" t="e">
        <f t="shared" si="37"/>
        <v>#DIV/0!</v>
      </c>
      <c r="BS47" t="s">
        <v>321</v>
      </c>
      <c r="BT47">
        <v>0</v>
      </c>
      <c r="BU47" t="e">
        <f t="shared" si="38"/>
        <v>#DIV/0!</v>
      </c>
      <c r="BV47" t="e">
        <f t="shared" si="39"/>
        <v>#DIV/0!</v>
      </c>
      <c r="BW47" t="e">
        <f t="shared" si="40"/>
        <v>#DIV/0!</v>
      </c>
      <c r="BX47" t="e">
        <f t="shared" si="41"/>
        <v>#DIV/0!</v>
      </c>
      <c r="BY47" t="e">
        <f t="shared" si="42"/>
        <v>#DIV/0!</v>
      </c>
      <c r="BZ47" t="e">
        <f t="shared" si="43"/>
        <v>#DIV/0!</v>
      </c>
      <c r="CA47" t="e">
        <f t="shared" si="44"/>
        <v>#DIV/0!</v>
      </c>
      <c r="CB47" t="e">
        <f t="shared" si="45"/>
        <v>#DIV/0!</v>
      </c>
      <c r="CC47">
        <f t="shared" si="46"/>
        <v>5.0002199999999997E-3</v>
      </c>
      <c r="CD47">
        <f t="shared" si="47"/>
        <v>2.1001848040655996E-4</v>
      </c>
      <c r="CE47">
        <f t="shared" si="48"/>
        <v>4.2001847999999994E-2</v>
      </c>
      <c r="CF47">
        <f t="shared" si="49"/>
        <v>7.9803511199999996E-3</v>
      </c>
      <c r="CG47">
        <v>6</v>
      </c>
      <c r="CH47">
        <v>0.5</v>
      </c>
      <c r="CI47" t="s">
        <v>322</v>
      </c>
      <c r="CJ47">
        <v>2</v>
      </c>
      <c r="CK47" t="b">
        <v>0</v>
      </c>
      <c r="CL47">
        <v>1692982061</v>
      </c>
      <c r="CM47">
        <v>201.07870967741931</v>
      </c>
      <c r="CN47">
        <v>199.98638709677419</v>
      </c>
      <c r="CO47">
        <v>15.534332258064509</v>
      </c>
      <c r="CP47">
        <v>13.84912903225807</v>
      </c>
      <c r="CQ47">
        <v>201.4397096774193</v>
      </c>
      <c r="CR47">
        <v>15.51033225806451</v>
      </c>
      <c r="CS47">
        <v>600.01061290322571</v>
      </c>
      <c r="CT47">
        <v>100.82490322580639</v>
      </c>
      <c r="CU47">
        <v>9.995025483870966E-2</v>
      </c>
      <c r="CV47">
        <v>23.944470967741928</v>
      </c>
      <c r="CW47">
        <v>23.368361290322589</v>
      </c>
      <c r="CX47">
        <v>999.90000000000032</v>
      </c>
      <c r="CY47">
        <v>0</v>
      </c>
      <c r="CZ47">
        <v>0</v>
      </c>
      <c r="DA47">
        <v>10000.685161290319</v>
      </c>
      <c r="DB47">
        <v>0</v>
      </c>
      <c r="DC47">
        <v>229.0338709677419</v>
      </c>
      <c r="DD47">
        <v>5.0002199999999997E-3</v>
      </c>
      <c r="DE47">
        <v>0</v>
      </c>
      <c r="DF47">
        <v>0</v>
      </c>
      <c r="DG47">
        <v>0</v>
      </c>
      <c r="DH47">
        <v>620.4451612903224</v>
      </c>
      <c r="DI47">
        <v>5.0002199999999997E-3</v>
      </c>
      <c r="DJ47">
        <v>843.21290322580649</v>
      </c>
      <c r="DK47">
        <v>-4.5161290322580649E-2</v>
      </c>
      <c r="DL47">
        <v>35.348580645161292</v>
      </c>
      <c r="DM47">
        <v>41.376967741935466</v>
      </c>
      <c r="DN47">
        <v>38.110709677419351</v>
      </c>
      <c r="DO47">
        <v>41.275935483870953</v>
      </c>
      <c r="DP47">
        <v>37.723580645161292</v>
      </c>
      <c r="DQ47">
        <v>0</v>
      </c>
      <c r="DR47">
        <v>0</v>
      </c>
      <c r="DS47">
        <v>0</v>
      </c>
      <c r="DT47">
        <v>1692982070.3</v>
      </c>
      <c r="DU47">
        <v>0</v>
      </c>
      <c r="DV47">
        <v>620.38</v>
      </c>
      <c r="DW47">
        <v>-11.1230767357752</v>
      </c>
      <c r="DX47">
        <v>-27.192307947208839</v>
      </c>
      <c r="DY47">
        <v>843.55200000000002</v>
      </c>
      <c r="DZ47">
        <v>15</v>
      </c>
      <c r="EA47">
        <v>1692982092.5</v>
      </c>
      <c r="EB47" t="s">
        <v>422</v>
      </c>
      <c r="EC47">
        <v>1692982086.5</v>
      </c>
      <c r="ED47">
        <v>1692982092.5</v>
      </c>
      <c r="EE47">
        <v>32</v>
      </c>
      <c r="EF47">
        <v>-0.26</v>
      </c>
      <c r="EG47">
        <v>3.0000000000000001E-3</v>
      </c>
      <c r="EH47">
        <v>-0.36099999999999999</v>
      </c>
      <c r="EI47">
        <v>2.4E-2</v>
      </c>
      <c r="EJ47">
        <v>200</v>
      </c>
      <c r="EK47">
        <v>14</v>
      </c>
      <c r="EL47">
        <v>0.9</v>
      </c>
      <c r="EM47">
        <v>0.06</v>
      </c>
      <c r="EN47">
        <v>100</v>
      </c>
      <c r="EO47">
        <v>100</v>
      </c>
      <c r="EP47">
        <v>-0.36099999999999999</v>
      </c>
      <c r="EQ47">
        <v>2.4E-2</v>
      </c>
      <c r="ER47">
        <v>-0.26645007813288801</v>
      </c>
      <c r="ES47">
        <v>4.3947813741094052E-4</v>
      </c>
      <c r="ET47">
        <v>1.9954388575737439E-6</v>
      </c>
      <c r="EU47">
        <v>-3.8034163071679039E-10</v>
      </c>
      <c r="EV47">
        <v>-7.5566865876871447E-2</v>
      </c>
      <c r="EW47">
        <v>-1.1920631203760169E-2</v>
      </c>
      <c r="EX47">
        <v>1.912794135708796E-3</v>
      </c>
      <c r="EY47">
        <v>-4.0206091563060771E-5</v>
      </c>
      <c r="EZ47">
        <v>23</v>
      </c>
      <c r="FA47">
        <v>2006</v>
      </c>
      <c r="FB47">
        <v>0</v>
      </c>
      <c r="FC47">
        <v>18</v>
      </c>
      <c r="FD47">
        <v>1.4</v>
      </c>
      <c r="FE47">
        <v>1.3</v>
      </c>
      <c r="FF47">
        <v>0.61523399999999995</v>
      </c>
      <c r="FG47">
        <v>2.6098599999999998</v>
      </c>
      <c r="FH47">
        <v>1.39771</v>
      </c>
      <c r="FI47">
        <v>2.2778299999999998</v>
      </c>
      <c r="FJ47">
        <v>1.3952599999999999</v>
      </c>
      <c r="FK47">
        <v>2.4621599999999999</v>
      </c>
      <c r="FL47">
        <v>36.8842</v>
      </c>
      <c r="FM47">
        <v>15.2966</v>
      </c>
      <c r="FN47">
        <v>18</v>
      </c>
      <c r="FO47">
        <v>602.03700000000003</v>
      </c>
      <c r="FP47">
        <v>353.57799999999997</v>
      </c>
      <c r="FQ47">
        <v>21.681000000000001</v>
      </c>
      <c r="FR47">
        <v>28.781199999999998</v>
      </c>
      <c r="FS47">
        <v>30.0002</v>
      </c>
      <c r="FT47">
        <v>28.488900000000001</v>
      </c>
      <c r="FU47">
        <v>28.831600000000002</v>
      </c>
      <c r="FV47">
        <v>12.338200000000001</v>
      </c>
      <c r="FW47">
        <v>19.962700000000002</v>
      </c>
      <c r="FX47">
        <v>0</v>
      </c>
      <c r="FY47">
        <v>21.68</v>
      </c>
      <c r="FZ47">
        <v>200</v>
      </c>
      <c r="GA47">
        <v>13.962199999999999</v>
      </c>
      <c r="GB47">
        <v>98.457800000000006</v>
      </c>
      <c r="GC47">
        <v>93.178899999999999</v>
      </c>
    </row>
    <row r="48" spans="1:185" x14ac:dyDescent="0.2">
      <c r="A48">
        <v>32</v>
      </c>
      <c r="B48">
        <v>1692982168.5</v>
      </c>
      <c r="C48">
        <v>3645</v>
      </c>
      <c r="D48" t="s">
        <v>423</v>
      </c>
      <c r="E48" t="s">
        <v>424</v>
      </c>
      <c r="F48">
        <v>5</v>
      </c>
      <c r="H48" t="s">
        <v>318</v>
      </c>
      <c r="I48" t="s">
        <v>394</v>
      </c>
      <c r="J48" t="s">
        <v>320</v>
      </c>
      <c r="K48" t="s">
        <v>659</v>
      </c>
      <c r="L48">
        <v>1692982160.5</v>
      </c>
      <c r="M48">
        <f t="shared" si="0"/>
        <v>1.6851161395825616E-3</v>
      </c>
      <c r="N48">
        <f t="shared" si="1"/>
        <v>1.6851161395825616</v>
      </c>
      <c r="O48">
        <f t="shared" si="2"/>
        <v>-1.3606339433414674</v>
      </c>
      <c r="P48">
        <f t="shared" si="3"/>
        <v>101.1696451612903</v>
      </c>
      <c r="Q48">
        <f t="shared" si="4"/>
        <v>116.01906456198475</v>
      </c>
      <c r="R48">
        <f t="shared" si="5"/>
        <v>11.709291039532388</v>
      </c>
      <c r="S48">
        <f t="shared" si="6"/>
        <v>10.210604817683787</v>
      </c>
      <c r="T48">
        <f t="shared" si="7"/>
        <v>0.1295400340976576</v>
      </c>
      <c r="U48">
        <f t="shared" si="8"/>
        <v>2.9442680514129749</v>
      </c>
      <c r="V48">
        <f t="shared" si="9"/>
        <v>0.12645502465270617</v>
      </c>
      <c r="W48">
        <f t="shared" si="10"/>
        <v>7.9305447002291141E-2</v>
      </c>
      <c r="X48">
        <f t="shared" si="11"/>
        <v>3.9903511277246398E-5</v>
      </c>
      <c r="Y48">
        <f t="shared" si="12"/>
        <v>23.569525998588183</v>
      </c>
      <c r="Z48">
        <f t="shared" si="13"/>
        <v>23.436509677419359</v>
      </c>
      <c r="AA48">
        <f t="shared" si="14"/>
        <v>2.8950857773138368</v>
      </c>
      <c r="AB48">
        <f t="shared" si="15"/>
        <v>52.733675431619019</v>
      </c>
      <c r="AC48">
        <f t="shared" si="16"/>
        <v>1.5799873041614787</v>
      </c>
      <c r="AD48">
        <f t="shared" si="17"/>
        <v>2.9961638198541363</v>
      </c>
      <c r="AE48">
        <f t="shared" si="18"/>
        <v>1.3150984731523581</v>
      </c>
      <c r="AF48">
        <f t="shared" si="19"/>
        <v>-74.313621755590972</v>
      </c>
      <c r="AG48">
        <f t="shared" si="20"/>
        <v>90.492759274948455</v>
      </c>
      <c r="AH48">
        <f t="shared" si="21"/>
        <v>6.4179363017340165</v>
      </c>
      <c r="AI48">
        <f t="shared" si="22"/>
        <v>22.597113724602778</v>
      </c>
      <c r="AJ48">
        <f t="shared" si="23"/>
        <v>-1.3606339433414674</v>
      </c>
      <c r="AK48">
        <f t="shared" si="24"/>
        <v>1.6851161395825616</v>
      </c>
      <c r="AL48">
        <f t="shared" si="25"/>
        <v>-1.495307314658854</v>
      </c>
      <c r="AM48">
        <v>101.3978568527465</v>
      </c>
      <c r="AN48">
        <v>102.9395333333333</v>
      </c>
      <c r="AO48">
        <v>-5.5102413105296453E-3</v>
      </c>
      <c r="AP48">
        <v>67.118076476843029</v>
      </c>
      <c r="AQ48">
        <f t="shared" si="26"/>
        <v>1.7130159446632067</v>
      </c>
      <c r="AR48">
        <v>14.00779147294373</v>
      </c>
      <c r="AS48">
        <v>15.69373212121212</v>
      </c>
      <c r="AT48">
        <v>3.3382892969154343E-5</v>
      </c>
      <c r="AU48">
        <v>78.55</v>
      </c>
      <c r="AV48">
        <v>5</v>
      </c>
      <c r="AW48">
        <v>1</v>
      </c>
      <c r="AX48">
        <f t="shared" si="27"/>
        <v>1</v>
      </c>
      <c r="AY48">
        <f t="shared" si="28"/>
        <v>0</v>
      </c>
      <c r="AZ48">
        <f t="shared" si="29"/>
        <v>53859.157890365692</v>
      </c>
      <c r="BA48" t="s">
        <v>321</v>
      </c>
      <c r="BB48" t="s">
        <v>321</v>
      </c>
      <c r="BC48">
        <v>0</v>
      </c>
      <c r="BD48">
        <v>0</v>
      </c>
      <c r="BE48" t="e">
        <f t="shared" si="30"/>
        <v>#DIV/0!</v>
      </c>
      <c r="BF48">
        <v>0</v>
      </c>
      <c r="BG48" t="s">
        <v>321</v>
      </c>
      <c r="BH48" t="s">
        <v>321</v>
      </c>
      <c r="BI48">
        <v>0</v>
      </c>
      <c r="BJ48">
        <v>0</v>
      </c>
      <c r="BK48" t="e">
        <f t="shared" si="31"/>
        <v>#DIV/0!</v>
      </c>
      <c r="BL48">
        <v>0.5</v>
      </c>
      <c r="BM48">
        <f t="shared" si="32"/>
        <v>2.1001848040655996E-4</v>
      </c>
      <c r="BN48">
        <f t="shared" si="33"/>
        <v>-1.3606339433414674</v>
      </c>
      <c r="BO48" t="e">
        <f t="shared" si="34"/>
        <v>#DIV/0!</v>
      </c>
      <c r="BP48">
        <f t="shared" si="35"/>
        <v>-6478.6391212216759</v>
      </c>
      <c r="BQ48" t="e">
        <f t="shared" si="36"/>
        <v>#DIV/0!</v>
      </c>
      <c r="BR48" t="e">
        <f t="shared" si="37"/>
        <v>#DIV/0!</v>
      </c>
      <c r="BS48" t="s">
        <v>321</v>
      </c>
      <c r="BT48">
        <v>0</v>
      </c>
      <c r="BU48" t="e">
        <f t="shared" si="38"/>
        <v>#DIV/0!</v>
      </c>
      <c r="BV48" t="e">
        <f t="shared" si="39"/>
        <v>#DIV/0!</v>
      </c>
      <c r="BW48" t="e">
        <f t="shared" si="40"/>
        <v>#DIV/0!</v>
      </c>
      <c r="BX48" t="e">
        <f t="shared" si="41"/>
        <v>#DIV/0!</v>
      </c>
      <c r="BY48" t="e">
        <f t="shared" si="42"/>
        <v>#DIV/0!</v>
      </c>
      <c r="BZ48" t="e">
        <f t="shared" si="43"/>
        <v>#DIV/0!</v>
      </c>
      <c r="CA48" t="e">
        <f t="shared" si="44"/>
        <v>#DIV/0!</v>
      </c>
      <c r="CB48" t="e">
        <f t="shared" si="45"/>
        <v>#DIV/0!</v>
      </c>
      <c r="CC48">
        <f t="shared" si="46"/>
        <v>5.0002199999999997E-3</v>
      </c>
      <c r="CD48">
        <f t="shared" si="47"/>
        <v>2.1001848040655996E-4</v>
      </c>
      <c r="CE48">
        <f t="shared" si="48"/>
        <v>4.2001847999999994E-2</v>
      </c>
      <c r="CF48">
        <f t="shared" si="49"/>
        <v>7.9803511199999996E-3</v>
      </c>
      <c r="CG48">
        <v>6</v>
      </c>
      <c r="CH48">
        <v>0.5</v>
      </c>
      <c r="CI48" t="s">
        <v>322</v>
      </c>
      <c r="CJ48">
        <v>2</v>
      </c>
      <c r="CK48" t="b">
        <v>0</v>
      </c>
      <c r="CL48">
        <v>1692982160.5</v>
      </c>
      <c r="CM48">
        <v>101.1696451612903</v>
      </c>
      <c r="CN48">
        <v>99.97950322580644</v>
      </c>
      <c r="CO48">
        <v>15.65497419354838</v>
      </c>
      <c r="CP48">
        <v>13.996251612903221</v>
      </c>
      <c r="CQ48">
        <v>101.8386451612903</v>
      </c>
      <c r="CR48">
        <v>15.62897419354838</v>
      </c>
      <c r="CS48">
        <v>600.00474193548393</v>
      </c>
      <c r="CT48">
        <v>100.8255806451613</v>
      </c>
      <c r="CU48">
        <v>9.9996403225806441E-2</v>
      </c>
      <c r="CV48">
        <v>24.006609677419341</v>
      </c>
      <c r="CW48">
        <v>23.436509677419359</v>
      </c>
      <c r="CX48">
        <v>999.90000000000032</v>
      </c>
      <c r="CY48">
        <v>0</v>
      </c>
      <c r="CZ48">
        <v>0</v>
      </c>
      <c r="DA48">
        <v>10001.571935483869</v>
      </c>
      <c r="DB48">
        <v>0</v>
      </c>
      <c r="DC48">
        <v>230.88258064516131</v>
      </c>
      <c r="DD48">
        <v>5.0002199999999997E-3</v>
      </c>
      <c r="DE48">
        <v>0</v>
      </c>
      <c r="DF48">
        <v>0</v>
      </c>
      <c r="DG48">
        <v>0</v>
      </c>
      <c r="DH48">
        <v>621.72903225806454</v>
      </c>
      <c r="DI48">
        <v>5.0002199999999997E-3</v>
      </c>
      <c r="DJ48">
        <v>838.79354838709673</v>
      </c>
      <c r="DK48">
        <v>0.50645161290322582</v>
      </c>
      <c r="DL48">
        <v>35.670999999999992</v>
      </c>
      <c r="DM48">
        <v>41.625</v>
      </c>
      <c r="DN48">
        <v>38.471548387096767</v>
      </c>
      <c r="DO48">
        <v>40.898967741935479</v>
      </c>
      <c r="DP48">
        <v>37.908999999999978</v>
      </c>
      <c r="DQ48">
        <v>0</v>
      </c>
      <c r="DR48">
        <v>0</v>
      </c>
      <c r="DS48">
        <v>0</v>
      </c>
      <c r="DT48">
        <v>1692982169.9000001</v>
      </c>
      <c r="DU48">
        <v>0</v>
      </c>
      <c r="DV48">
        <v>621.35599999999999</v>
      </c>
      <c r="DW48">
        <v>-1.492307799618287</v>
      </c>
      <c r="DX48">
        <v>-13.607692591933899</v>
      </c>
      <c r="DY48">
        <v>837.21599999999989</v>
      </c>
      <c r="DZ48">
        <v>15</v>
      </c>
      <c r="EA48">
        <v>1692982197</v>
      </c>
      <c r="EB48" t="s">
        <v>425</v>
      </c>
      <c r="EC48">
        <v>1692982187.5</v>
      </c>
      <c r="ED48">
        <v>1692982197</v>
      </c>
      <c r="EE48">
        <v>33</v>
      </c>
      <c r="EF48">
        <v>-0.20699999999999999</v>
      </c>
      <c r="EG48">
        <v>0</v>
      </c>
      <c r="EH48">
        <v>-0.66900000000000004</v>
      </c>
      <c r="EI48">
        <v>2.5999999999999999E-2</v>
      </c>
      <c r="EJ48">
        <v>100</v>
      </c>
      <c r="EK48">
        <v>14</v>
      </c>
      <c r="EL48">
        <v>0.77</v>
      </c>
      <c r="EM48">
        <v>0.09</v>
      </c>
      <c r="EN48">
        <v>100</v>
      </c>
      <c r="EO48">
        <v>100</v>
      </c>
      <c r="EP48">
        <v>-0.66900000000000004</v>
      </c>
      <c r="EQ48">
        <v>2.5999999999999999E-2</v>
      </c>
      <c r="ER48">
        <v>-0.52623970467454906</v>
      </c>
      <c r="ES48">
        <v>4.3947813741094052E-4</v>
      </c>
      <c r="ET48">
        <v>1.9954388575737439E-6</v>
      </c>
      <c r="EU48">
        <v>-3.8034163071679039E-10</v>
      </c>
      <c r="EV48">
        <v>-7.2536042374207757E-2</v>
      </c>
      <c r="EW48">
        <v>-1.1920631203760169E-2</v>
      </c>
      <c r="EX48">
        <v>1.912794135708796E-3</v>
      </c>
      <c r="EY48">
        <v>-4.0206091563060771E-5</v>
      </c>
      <c r="EZ48">
        <v>23</v>
      </c>
      <c r="FA48">
        <v>2006</v>
      </c>
      <c r="FB48">
        <v>0</v>
      </c>
      <c r="FC48">
        <v>18</v>
      </c>
      <c r="FD48">
        <v>1.4</v>
      </c>
      <c r="FE48">
        <v>1.3</v>
      </c>
      <c r="FF48">
        <v>0.384521</v>
      </c>
      <c r="FG48">
        <v>2.63062</v>
      </c>
      <c r="FH48">
        <v>1.39771</v>
      </c>
      <c r="FI48">
        <v>2.2778299999999998</v>
      </c>
      <c r="FJ48">
        <v>1.3952599999999999</v>
      </c>
      <c r="FK48">
        <v>2.63428</v>
      </c>
      <c r="FL48">
        <v>36.955599999999997</v>
      </c>
      <c r="FM48">
        <v>15.287800000000001</v>
      </c>
      <c r="FN48">
        <v>18</v>
      </c>
      <c r="FO48">
        <v>602.37199999999996</v>
      </c>
      <c r="FP48">
        <v>352.541</v>
      </c>
      <c r="FQ48">
        <v>21.680499999999999</v>
      </c>
      <c r="FR48">
        <v>28.8078</v>
      </c>
      <c r="FS48">
        <v>30.000299999999999</v>
      </c>
      <c r="FT48">
        <v>28.514800000000001</v>
      </c>
      <c r="FU48">
        <v>28.856300000000001</v>
      </c>
      <c r="FV48">
        <v>7.7055899999999999</v>
      </c>
      <c r="FW48">
        <v>21.526599999999998</v>
      </c>
      <c r="FX48">
        <v>0</v>
      </c>
      <c r="FY48">
        <v>21.68</v>
      </c>
      <c r="FZ48">
        <v>100</v>
      </c>
      <c r="GA48">
        <v>14.0443</v>
      </c>
      <c r="GB48">
        <v>98.451599999999999</v>
      </c>
      <c r="GC48">
        <v>93.173299999999998</v>
      </c>
    </row>
    <row r="49" spans="1:185" x14ac:dyDescent="0.2">
      <c r="A49">
        <v>33</v>
      </c>
      <c r="B49">
        <v>1692982273</v>
      </c>
      <c r="C49">
        <v>3749.5</v>
      </c>
      <c r="D49" t="s">
        <v>426</v>
      </c>
      <c r="E49" t="s">
        <v>427</v>
      </c>
      <c r="F49">
        <v>5</v>
      </c>
      <c r="H49" t="s">
        <v>318</v>
      </c>
      <c r="I49" t="s">
        <v>394</v>
      </c>
      <c r="J49" t="s">
        <v>320</v>
      </c>
      <c r="K49" t="s">
        <v>659</v>
      </c>
      <c r="L49">
        <v>1692982265</v>
      </c>
      <c r="M49">
        <f t="shared" ref="M49:M80" si="50">(N49)/1000</f>
        <v>1.6601354465775632E-3</v>
      </c>
      <c r="N49">
        <f t="shared" ref="N49:N80" si="51">IF(CK49, AQ49, AK49)</f>
        <v>1.6601354465775633</v>
      </c>
      <c r="O49">
        <f t="shared" ref="O49:O80" si="52">IF(CK49, AL49, AJ49)</f>
        <v>-1.5869801395555529</v>
      </c>
      <c r="P49">
        <f t="shared" ref="P49:P80" si="53">CM49 - IF(AX49&gt;1, O49*CG49*100/(AZ49*DA49), 0)</f>
        <v>51.494158064516142</v>
      </c>
      <c r="Q49">
        <f t="shared" ref="Q49:Q80" si="54">((W49-M49/2)*P49-O49)/(W49+M49/2)</f>
        <v>70.423972832344518</v>
      </c>
      <c r="R49">
        <f t="shared" ref="R49:R80" si="55">Q49*(CT49+CU49)/1000</f>
        <v>7.1074709040016035</v>
      </c>
      <c r="S49">
        <f t="shared" ref="S49:S80" si="56">(CM49 - IF(AX49&gt;1, O49*CG49*100/(AZ49*DA49), 0))*(CT49+CU49)/1000</f>
        <v>5.1969977757561781</v>
      </c>
      <c r="T49">
        <f t="shared" ref="T49:T80" si="57">2/((1/V49-1/U49)+SIGN(V49)*SQRT((1/V49-1/U49)*(1/V49-1/U49) + 4*CH49/((CH49+1)*(CH49+1))*(2*1/V49*1/U49-1/U49*1/U49)))</f>
        <v>0.12817898740903177</v>
      </c>
      <c r="U49">
        <f t="shared" ref="U49:U80" si="58">IF(LEFT(CI49,1)&lt;&gt;"0",IF(LEFT(CI49,1)="1",3,CJ49),$D$5+$E$5*(DA49*CT49/($K$5*1000))+$F$5*(DA49*CT49/($K$5*1000))*MAX(MIN(CG49,$J$5),$I$5)*MAX(MIN(CG49,$J$5),$I$5)+$G$5*MAX(MIN(CG49,$J$5),$I$5)*(DA49*CT49/($K$5*1000))+$H$5*(DA49*CT49/($K$5*1000))*(DA49*CT49/($K$5*1000)))</f>
        <v>2.9439315745188681</v>
      </c>
      <c r="V49">
        <f t="shared" ref="V49:V80" si="59">M49*(1000-(1000*0.61365*EXP(17.502*Z49/(240.97+Z49))/(CT49+CU49)+CO49)/2)/(1000*0.61365*EXP(17.502*Z49/(240.97+Z49))/(CT49+CU49)-CO49)</f>
        <v>0.12515731337250821</v>
      </c>
      <c r="W49">
        <f t="shared" ref="W49:W80" si="60">1/((CH49+1)/(T49/1.6)+1/(U49/1.37)) + CH49/((CH49+1)/(T49/1.6) + CH49/(U49/1.37))</f>
        <v>7.8488873369193635E-2</v>
      </c>
      <c r="X49">
        <f t="shared" ref="X49:X80" si="61">(CC49*CF49)</f>
        <v>3.9903511277246398E-5</v>
      </c>
      <c r="Y49">
        <f t="shared" ref="Y49:Y80" si="62">(CV49+(X49+2*0.95*0.0000000567*(((CV49+$B$7)+273)^4-(CV49+273)^4)-44100*M49)/(1.84*29.3*U49+8*0.95*0.0000000567*(CV49+273)^3))</f>
        <v>23.635660636083074</v>
      </c>
      <c r="Z49">
        <f t="shared" ref="Z49:Z80" si="63">($C$7*CW49+$D$7*CX49+$E$7*Y49)</f>
        <v>23.500690322580649</v>
      </c>
      <c r="AA49">
        <f t="shared" ref="AA49:AA80" si="64">0.61365*EXP(17.502*Z49/(240.97+Z49))</f>
        <v>2.9063139036951759</v>
      </c>
      <c r="AB49">
        <f t="shared" ref="AB49:AB80" si="65">(AC49/AD49*100)</f>
        <v>53.127029074946677</v>
      </c>
      <c r="AC49">
        <f t="shared" ref="AC49:AC80" si="66">CO49*(CT49+CU49)/1000</f>
        <v>1.5974883256044916</v>
      </c>
      <c r="AD49">
        <f t="shared" ref="AD49:AD80" si="67">0.61365*EXP(17.502*CV49/(240.97+CV49))</f>
        <v>3.0069220007595447</v>
      </c>
      <c r="AE49">
        <f t="shared" ref="AE49:AE80" si="68">(AA49-CO49*(CT49+CU49)/1000)</f>
        <v>1.3088255780906843</v>
      </c>
      <c r="AF49">
        <f t="shared" ref="AF49:AF80" si="69">(-M49*44100)</f>
        <v>-73.211973194070538</v>
      </c>
      <c r="AG49">
        <f t="shared" ref="AG49:AG80" si="70">2*29.3*U49*0.92*(CV49-Z49)</f>
        <v>89.768719982301718</v>
      </c>
      <c r="AH49">
        <f t="shared" ref="AH49:AH80" si="71">2*0.95*0.0000000567*(((CV49+$B$7)+273)^4-(Z49+273)^4)</f>
        <v>6.3713013147114435</v>
      </c>
      <c r="AI49">
        <f t="shared" ref="AI49:AI80" si="72">X49+AH49+AF49+AG49</f>
        <v>22.928088006453905</v>
      </c>
      <c r="AJ49">
        <f t="shared" ref="AJ49:AJ80" si="73">CS49*AX49*(CN49-CM49*(1000-AX49*CP49)/(1000-AX49*CO49))/(100*CG49)</f>
        <v>-1.5869801395555529</v>
      </c>
      <c r="AK49">
        <f t="shared" ref="AK49:AK80" si="74">1000*CS49*AX49*(CO49-CP49)/(100*CG49*(1000-AX49*CO49))</f>
        <v>1.6601354465775633</v>
      </c>
      <c r="AL49">
        <f t="shared" ref="AL49:AL80" si="75">(AM49 - AN49 - CT49*1000/(8.314*(CV49+273.15)) * AP49/CS49 * AO49) * CS49/(100*CG49) * (1000 - CP49)/1000</f>
        <v>-1.2893959660651895</v>
      </c>
      <c r="AM49">
        <v>50.710504398149482</v>
      </c>
      <c r="AN49">
        <v>52.202262424242427</v>
      </c>
      <c r="AO49">
        <v>-4.0263238577405318E-2</v>
      </c>
      <c r="AP49">
        <v>67.141901014657535</v>
      </c>
      <c r="AQ49">
        <f t="shared" ref="AQ49:AQ80" si="76">(AS49 - AR49 + CT49*1000/(8.314*(CV49+273.15)) * AU49/CS49 * AT49) * CS49/(100*CG49) * 1000/(1000 - AS49)</f>
        <v>1.6883365508411698</v>
      </c>
      <c r="AR49">
        <v>14.194663366580089</v>
      </c>
      <c r="AS49">
        <v>15.85624545454546</v>
      </c>
      <c r="AT49">
        <v>-1.158155467720478E-5</v>
      </c>
      <c r="AU49">
        <v>78.55</v>
      </c>
      <c r="AV49">
        <v>5</v>
      </c>
      <c r="AW49">
        <v>1</v>
      </c>
      <c r="AX49">
        <f t="shared" ref="AX49:AX80" si="77">IF(AV49*$H$13&gt;=AZ49,1,(AZ49/(AZ49-AV49*$H$13)))</f>
        <v>1</v>
      </c>
      <c r="AY49">
        <f t="shared" ref="AY49:AY80" si="78">(AX49-1)*100</f>
        <v>0</v>
      </c>
      <c r="AZ49">
        <f t="shared" ref="AZ49:AZ80" si="79">MAX(0,($B$13+$C$13*DA49)/(1+$D$13*DA49)*CT49/(CV49+273)*$E$13)</f>
        <v>53838.422889949841</v>
      </c>
      <c r="BA49" t="s">
        <v>321</v>
      </c>
      <c r="BB49" t="s">
        <v>321</v>
      </c>
      <c r="BC49">
        <v>0</v>
      </c>
      <c r="BD49">
        <v>0</v>
      </c>
      <c r="BE49" t="e">
        <f t="shared" ref="BE49:BE80" si="80">1-BC49/BD49</f>
        <v>#DIV/0!</v>
      </c>
      <c r="BF49">
        <v>0</v>
      </c>
      <c r="BG49" t="s">
        <v>321</v>
      </c>
      <c r="BH49" t="s">
        <v>321</v>
      </c>
      <c r="BI49">
        <v>0</v>
      </c>
      <c r="BJ49">
        <v>0</v>
      </c>
      <c r="BK49" t="e">
        <f t="shared" ref="BK49:BK80" si="81">1-BI49/BJ49</f>
        <v>#DIV/0!</v>
      </c>
      <c r="BL49">
        <v>0.5</v>
      </c>
      <c r="BM49">
        <f t="shared" ref="BM49:BM80" si="82">CD49</f>
        <v>2.1001848040655996E-4</v>
      </c>
      <c r="BN49">
        <f t="shared" ref="BN49:BN80" si="83">O49</f>
        <v>-1.5869801395555529</v>
      </c>
      <c r="BO49" t="e">
        <f t="shared" ref="BO49:BO80" si="84">BK49*BL49*BM49</f>
        <v>#DIV/0!</v>
      </c>
      <c r="BP49">
        <f t="shared" ref="BP49:BP80" si="85">(BN49-BF49)/BM49</f>
        <v>-7556.3833072376774</v>
      </c>
      <c r="BQ49" t="e">
        <f t="shared" ref="BQ49:BQ80" si="86">(BD49-BJ49)/BJ49</f>
        <v>#DIV/0!</v>
      </c>
      <c r="BR49" t="e">
        <f t="shared" ref="BR49:BR80" si="87">BC49/(BE49+BC49/BJ49)</f>
        <v>#DIV/0!</v>
      </c>
      <c r="BS49" t="s">
        <v>321</v>
      </c>
      <c r="BT49">
        <v>0</v>
      </c>
      <c r="BU49" t="e">
        <f t="shared" ref="BU49:BU80" si="88">IF(BT49&lt;&gt;0, BT49, BR49)</f>
        <v>#DIV/0!</v>
      </c>
      <c r="BV49" t="e">
        <f t="shared" ref="BV49:BV80" si="89">1-BU49/BJ49</f>
        <v>#DIV/0!</v>
      </c>
      <c r="BW49" t="e">
        <f t="shared" ref="BW49:BW80" si="90">(BJ49-BI49)/(BJ49-BU49)</f>
        <v>#DIV/0!</v>
      </c>
      <c r="BX49" t="e">
        <f t="shared" ref="BX49:BX80" si="91">(BD49-BJ49)/(BD49-BU49)</f>
        <v>#DIV/0!</v>
      </c>
      <c r="BY49" t="e">
        <f t="shared" ref="BY49:BY80" si="92">(BJ49-BI49)/(BJ49-BC49)</f>
        <v>#DIV/0!</v>
      </c>
      <c r="BZ49" t="e">
        <f t="shared" ref="BZ49:BZ80" si="93">(BD49-BJ49)/(BD49-BC49)</f>
        <v>#DIV/0!</v>
      </c>
      <c r="CA49" t="e">
        <f t="shared" ref="CA49:CA80" si="94">(BW49*BU49/BI49)</f>
        <v>#DIV/0!</v>
      </c>
      <c r="CB49" t="e">
        <f t="shared" ref="CB49:CB80" si="95">(1-CA49)</f>
        <v>#DIV/0!</v>
      </c>
      <c r="CC49">
        <f t="shared" ref="CC49:CC80" si="96">$B$11*DB49+$C$11*DC49+$F$11*DD49*(1-DG49)</f>
        <v>5.0002199999999997E-3</v>
      </c>
      <c r="CD49">
        <f t="shared" ref="CD49:CD80" si="97">CC49*CE49</f>
        <v>2.1001848040655996E-4</v>
      </c>
      <c r="CE49">
        <f t="shared" ref="CE49:CE80" si="98">($B$11*$D$9+$C$11*$D$9+$F$11*((DQ49+DI49)/MAX(DQ49+DI49+DR49, 0.1)*$I$9+DR49/MAX(DQ49+DI49+DR49, 0.1)*$J$9))/($B$11+$C$11+$F$11)</f>
        <v>4.2001847999999994E-2</v>
      </c>
      <c r="CF49">
        <f t="shared" ref="CF49:CF80" si="99">($B$11*$K$9+$C$11*$K$9+$F$11*((DQ49+DI49)/MAX(DQ49+DI49+DR49, 0.1)*$P$9+DR49/MAX(DQ49+DI49+DR49, 0.1)*$Q$9))/($B$11+$C$11+$F$11)</f>
        <v>7.9803511199999996E-3</v>
      </c>
      <c r="CG49">
        <v>6</v>
      </c>
      <c r="CH49">
        <v>0.5</v>
      </c>
      <c r="CI49" t="s">
        <v>322</v>
      </c>
      <c r="CJ49">
        <v>2</v>
      </c>
      <c r="CK49" t="b">
        <v>0</v>
      </c>
      <c r="CL49">
        <v>1692982265</v>
      </c>
      <c r="CM49">
        <v>51.494158064516142</v>
      </c>
      <c r="CN49">
        <v>49.992706451612911</v>
      </c>
      <c r="CO49">
        <v>15.82862258064516</v>
      </c>
      <c r="CP49">
        <v>14.194809677419361</v>
      </c>
      <c r="CQ49">
        <v>52.122158064516142</v>
      </c>
      <c r="CR49">
        <v>15.80262258064516</v>
      </c>
      <c r="CS49">
        <v>600.01648387096782</v>
      </c>
      <c r="CT49">
        <v>100.824</v>
      </c>
      <c r="CU49">
        <v>0.10002655161290321</v>
      </c>
      <c r="CV49">
        <v>24.06629354838709</v>
      </c>
      <c r="CW49">
        <v>23.500690322580649</v>
      </c>
      <c r="CX49">
        <v>999.90000000000032</v>
      </c>
      <c r="CY49">
        <v>0</v>
      </c>
      <c r="CZ49">
        <v>0</v>
      </c>
      <c r="DA49">
        <v>9999.8154838709688</v>
      </c>
      <c r="DB49">
        <v>0</v>
      </c>
      <c r="DC49">
        <v>232.82758064516131</v>
      </c>
      <c r="DD49">
        <v>5.0002199999999997E-3</v>
      </c>
      <c r="DE49">
        <v>0</v>
      </c>
      <c r="DF49">
        <v>0</v>
      </c>
      <c r="DG49">
        <v>0</v>
      </c>
      <c r="DH49">
        <v>623.1258064516129</v>
      </c>
      <c r="DI49">
        <v>5.0002199999999997E-3</v>
      </c>
      <c r="DJ49">
        <v>835.69354838709671</v>
      </c>
      <c r="DK49">
        <v>0.41290322580645161</v>
      </c>
      <c r="DL49">
        <v>35.989838709677407</v>
      </c>
      <c r="DM49">
        <v>41.875</v>
      </c>
      <c r="DN49">
        <v>38.811999999999983</v>
      </c>
      <c r="DO49">
        <v>40.927129032258051</v>
      </c>
      <c r="DP49">
        <v>38.184999999999981</v>
      </c>
      <c r="DQ49">
        <v>0</v>
      </c>
      <c r="DR49">
        <v>0</v>
      </c>
      <c r="DS49">
        <v>0</v>
      </c>
      <c r="DT49">
        <v>1692982274.3</v>
      </c>
      <c r="DU49">
        <v>0</v>
      </c>
      <c r="DV49">
        <v>623.06399999999996</v>
      </c>
      <c r="DW49">
        <v>15.130769117460879</v>
      </c>
      <c r="DX49">
        <v>-7.6846153274100768</v>
      </c>
      <c r="DY49">
        <v>835.572</v>
      </c>
      <c r="DZ49">
        <v>15</v>
      </c>
      <c r="EA49">
        <v>1692982297</v>
      </c>
      <c r="EB49" t="s">
        <v>428</v>
      </c>
      <c r="EC49">
        <v>1692982292</v>
      </c>
      <c r="ED49">
        <v>1692982297</v>
      </c>
      <c r="EE49">
        <v>34</v>
      </c>
      <c r="EF49">
        <v>7.8E-2</v>
      </c>
      <c r="EG49">
        <v>-2E-3</v>
      </c>
      <c r="EH49">
        <v>-0.628</v>
      </c>
      <c r="EI49">
        <v>2.5999999999999999E-2</v>
      </c>
      <c r="EJ49">
        <v>50</v>
      </c>
      <c r="EK49">
        <v>14</v>
      </c>
      <c r="EL49">
        <v>0.21</v>
      </c>
      <c r="EM49">
        <v>7.0000000000000007E-2</v>
      </c>
      <c r="EN49">
        <v>100</v>
      </c>
      <c r="EO49">
        <v>100</v>
      </c>
      <c r="EP49">
        <v>-0.628</v>
      </c>
      <c r="EQ49">
        <v>2.5999999999999999E-2</v>
      </c>
      <c r="ER49">
        <v>-0.73326987281996359</v>
      </c>
      <c r="ES49">
        <v>4.3947813741094052E-4</v>
      </c>
      <c r="ET49">
        <v>1.9954388575737439E-6</v>
      </c>
      <c r="EU49">
        <v>-3.8034163071679039E-10</v>
      </c>
      <c r="EV49">
        <v>-7.2761079675528709E-2</v>
      </c>
      <c r="EW49">
        <v>-1.1920631203760169E-2</v>
      </c>
      <c r="EX49">
        <v>1.912794135708796E-3</v>
      </c>
      <c r="EY49">
        <v>-4.0206091563060771E-5</v>
      </c>
      <c r="EZ49">
        <v>23</v>
      </c>
      <c r="FA49">
        <v>2006</v>
      </c>
      <c r="FB49">
        <v>0</v>
      </c>
      <c r="FC49">
        <v>18</v>
      </c>
      <c r="FD49">
        <v>1.4</v>
      </c>
      <c r="FE49">
        <v>1.3</v>
      </c>
      <c r="FF49">
        <v>0.26855499999999999</v>
      </c>
      <c r="FG49">
        <v>2.6440399999999999</v>
      </c>
      <c r="FH49">
        <v>1.39771</v>
      </c>
      <c r="FI49">
        <v>2.2790499999999998</v>
      </c>
      <c r="FJ49">
        <v>1.3952599999999999</v>
      </c>
      <c r="FK49">
        <v>2.6098599999999998</v>
      </c>
      <c r="FL49">
        <v>37.027000000000001</v>
      </c>
      <c r="FM49">
        <v>15.270300000000001</v>
      </c>
      <c r="FN49">
        <v>18</v>
      </c>
      <c r="FO49">
        <v>602.16899999999998</v>
      </c>
      <c r="FP49">
        <v>351.91</v>
      </c>
      <c r="FQ49">
        <v>21.680199999999999</v>
      </c>
      <c r="FR49">
        <v>28.8429</v>
      </c>
      <c r="FS49">
        <v>30.0001</v>
      </c>
      <c r="FT49">
        <v>28.546500000000002</v>
      </c>
      <c r="FU49">
        <v>28.8874</v>
      </c>
      <c r="FV49">
        <v>5.4120900000000001</v>
      </c>
      <c r="FW49">
        <v>22.0124</v>
      </c>
      <c r="FX49">
        <v>0</v>
      </c>
      <c r="FY49">
        <v>21.68</v>
      </c>
      <c r="FZ49">
        <v>50</v>
      </c>
      <c r="GA49">
        <v>14.1068</v>
      </c>
      <c r="GB49">
        <v>98.448400000000007</v>
      </c>
      <c r="GC49">
        <v>93.168400000000005</v>
      </c>
    </row>
    <row r="50" spans="1:185" x14ac:dyDescent="0.2">
      <c r="A50">
        <v>34</v>
      </c>
      <c r="B50">
        <v>1692982373</v>
      </c>
      <c r="C50">
        <v>3849.5</v>
      </c>
      <c r="D50" t="s">
        <v>429</v>
      </c>
      <c r="E50" t="s">
        <v>430</v>
      </c>
      <c r="F50">
        <v>5</v>
      </c>
      <c r="H50" t="s">
        <v>318</v>
      </c>
      <c r="I50" t="s">
        <v>394</v>
      </c>
      <c r="J50" t="s">
        <v>320</v>
      </c>
      <c r="K50" t="s">
        <v>659</v>
      </c>
      <c r="L50">
        <v>1692982365</v>
      </c>
      <c r="M50">
        <f t="shared" si="50"/>
        <v>1.6074609787100601E-3</v>
      </c>
      <c r="N50">
        <f t="shared" si="51"/>
        <v>1.60746097871006</v>
      </c>
      <c r="O50">
        <f t="shared" si="52"/>
        <v>-1.6735204935175358</v>
      </c>
      <c r="P50">
        <f t="shared" si="53"/>
        <v>0.84039645161290322</v>
      </c>
      <c r="Q50">
        <f t="shared" si="54"/>
        <v>22.414977847028524</v>
      </c>
      <c r="R50">
        <f t="shared" si="55"/>
        <v>2.2622608503381763</v>
      </c>
      <c r="S50">
        <f t="shared" si="56"/>
        <v>8.4818107080976993E-2</v>
      </c>
      <c r="T50">
        <f t="shared" si="57"/>
        <v>0.12520284210215657</v>
      </c>
      <c r="U50">
        <f t="shared" si="58"/>
        <v>2.9444115797203407</v>
      </c>
      <c r="V50">
        <f t="shared" si="59"/>
        <v>0.12231861512920475</v>
      </c>
      <c r="W50">
        <f t="shared" si="60"/>
        <v>7.6702736883877104E-2</v>
      </c>
      <c r="X50">
        <f t="shared" si="61"/>
        <v>3.9903511277246398E-5</v>
      </c>
      <c r="Y50">
        <f t="shared" si="62"/>
        <v>23.658628956268299</v>
      </c>
      <c r="Z50">
        <f t="shared" si="63"/>
        <v>23.508745161290321</v>
      </c>
      <c r="AA50">
        <f t="shared" si="64"/>
        <v>2.9077257491706221</v>
      </c>
      <c r="AB50">
        <f t="shared" si="65"/>
        <v>53.549528392623124</v>
      </c>
      <c r="AC50">
        <f t="shared" si="66"/>
        <v>1.6110859267926658</v>
      </c>
      <c r="AD50">
        <f t="shared" si="67"/>
        <v>3.0085903184435998</v>
      </c>
      <c r="AE50">
        <f t="shared" si="68"/>
        <v>1.2966398223779563</v>
      </c>
      <c r="AF50">
        <f t="shared" si="69"/>
        <v>-70.889029161113655</v>
      </c>
      <c r="AG50">
        <f t="shared" si="70"/>
        <v>89.971283317607288</v>
      </c>
      <c r="AH50">
        <f t="shared" si="71"/>
        <v>6.3851952513191543</v>
      </c>
      <c r="AI50">
        <f t="shared" si="72"/>
        <v>25.467489311324059</v>
      </c>
      <c r="AJ50">
        <f t="shared" si="73"/>
        <v>-1.6735204935175358</v>
      </c>
      <c r="AK50">
        <f t="shared" si="74"/>
        <v>1.60746097871006</v>
      </c>
      <c r="AL50">
        <f t="shared" si="75"/>
        <v>-1.6839718249892677</v>
      </c>
      <c r="AM50">
        <v>-0.85203681506573525</v>
      </c>
      <c r="AN50">
        <v>0.85798318787878791</v>
      </c>
      <c r="AO50">
        <v>-3.3310220409424568E-4</v>
      </c>
      <c r="AP50">
        <v>67.113833222050957</v>
      </c>
      <c r="AQ50">
        <f t="shared" si="76"/>
        <v>1.6388780409726877</v>
      </c>
      <c r="AR50">
        <v>14.37302658666667</v>
      </c>
      <c r="AS50">
        <v>15.985758181818181</v>
      </c>
      <c r="AT50">
        <v>-1.7380624977275261E-5</v>
      </c>
      <c r="AU50">
        <v>78.55</v>
      </c>
      <c r="AV50">
        <v>5</v>
      </c>
      <c r="AW50">
        <v>1</v>
      </c>
      <c r="AX50">
        <f t="shared" si="77"/>
        <v>1</v>
      </c>
      <c r="AY50">
        <f t="shared" si="78"/>
        <v>0</v>
      </c>
      <c r="AZ50">
        <f t="shared" si="79"/>
        <v>53850.892960277699</v>
      </c>
      <c r="BA50" t="s">
        <v>321</v>
      </c>
      <c r="BB50" t="s">
        <v>321</v>
      </c>
      <c r="BC50">
        <v>0</v>
      </c>
      <c r="BD50">
        <v>0</v>
      </c>
      <c r="BE50" t="e">
        <f t="shared" si="80"/>
        <v>#DIV/0!</v>
      </c>
      <c r="BF50">
        <v>0</v>
      </c>
      <c r="BG50" t="s">
        <v>321</v>
      </c>
      <c r="BH50" t="s">
        <v>321</v>
      </c>
      <c r="BI50">
        <v>0</v>
      </c>
      <c r="BJ50">
        <v>0</v>
      </c>
      <c r="BK50" t="e">
        <f t="shared" si="81"/>
        <v>#DIV/0!</v>
      </c>
      <c r="BL50">
        <v>0.5</v>
      </c>
      <c r="BM50">
        <f t="shared" si="82"/>
        <v>2.1001848040655996E-4</v>
      </c>
      <c r="BN50">
        <f t="shared" si="83"/>
        <v>-1.6735204935175358</v>
      </c>
      <c r="BO50" t="e">
        <f t="shared" si="84"/>
        <v>#DIV/0!</v>
      </c>
      <c r="BP50">
        <f t="shared" si="85"/>
        <v>-7968.4439687302065</v>
      </c>
      <c r="BQ50" t="e">
        <f t="shared" si="86"/>
        <v>#DIV/0!</v>
      </c>
      <c r="BR50" t="e">
        <f t="shared" si="87"/>
        <v>#DIV/0!</v>
      </c>
      <c r="BS50" t="s">
        <v>321</v>
      </c>
      <c r="BT50">
        <v>0</v>
      </c>
      <c r="BU50" t="e">
        <f t="shared" si="88"/>
        <v>#DIV/0!</v>
      </c>
      <c r="BV50" t="e">
        <f t="shared" si="89"/>
        <v>#DIV/0!</v>
      </c>
      <c r="BW50" t="e">
        <f t="shared" si="90"/>
        <v>#DIV/0!</v>
      </c>
      <c r="BX50" t="e">
        <f t="shared" si="91"/>
        <v>#DIV/0!</v>
      </c>
      <c r="BY50" t="e">
        <f t="shared" si="92"/>
        <v>#DIV/0!</v>
      </c>
      <c r="BZ50" t="e">
        <f t="shared" si="93"/>
        <v>#DIV/0!</v>
      </c>
      <c r="CA50" t="e">
        <f t="shared" si="94"/>
        <v>#DIV/0!</v>
      </c>
      <c r="CB50" t="e">
        <f t="shared" si="95"/>
        <v>#DIV/0!</v>
      </c>
      <c r="CC50">
        <f t="shared" si="96"/>
        <v>5.0002199999999997E-3</v>
      </c>
      <c r="CD50">
        <f t="shared" si="97"/>
        <v>2.1001848040655996E-4</v>
      </c>
      <c r="CE50">
        <f t="shared" si="98"/>
        <v>4.2001847999999994E-2</v>
      </c>
      <c r="CF50">
        <f t="shared" si="99"/>
        <v>7.9803511199999996E-3</v>
      </c>
      <c r="CG50">
        <v>6</v>
      </c>
      <c r="CH50">
        <v>0.5</v>
      </c>
      <c r="CI50" t="s">
        <v>322</v>
      </c>
      <c r="CJ50">
        <v>2</v>
      </c>
      <c r="CK50" t="b">
        <v>0</v>
      </c>
      <c r="CL50">
        <v>1692982365</v>
      </c>
      <c r="CM50">
        <v>0.84039645161290322</v>
      </c>
      <c r="CN50">
        <v>-0.83173106451612877</v>
      </c>
      <c r="CO50">
        <v>15.9629935483871</v>
      </c>
      <c r="CP50">
        <v>14.38123225806452</v>
      </c>
      <c r="CQ50">
        <v>1.5283964516129029</v>
      </c>
      <c r="CR50">
        <v>15.932993548387101</v>
      </c>
      <c r="CS50">
        <v>600.01509677419358</v>
      </c>
      <c r="CT50">
        <v>100.8263225806451</v>
      </c>
      <c r="CU50">
        <v>9.9980616129032265E-2</v>
      </c>
      <c r="CV50">
        <v>24.07553225806452</v>
      </c>
      <c r="CW50">
        <v>23.508745161290321</v>
      </c>
      <c r="CX50">
        <v>999.90000000000032</v>
      </c>
      <c r="CY50">
        <v>0</v>
      </c>
      <c r="CZ50">
        <v>0</v>
      </c>
      <c r="DA50">
        <v>10002.31451612903</v>
      </c>
      <c r="DB50">
        <v>0</v>
      </c>
      <c r="DC50">
        <v>233.52112903225799</v>
      </c>
      <c r="DD50">
        <v>5.0002199999999997E-3</v>
      </c>
      <c r="DE50">
        <v>0</v>
      </c>
      <c r="DF50">
        <v>0</v>
      </c>
      <c r="DG50">
        <v>0</v>
      </c>
      <c r="DH50">
        <v>625.72580645161304</v>
      </c>
      <c r="DI50">
        <v>5.0002199999999997E-3</v>
      </c>
      <c r="DJ50">
        <v>855.18064516129039</v>
      </c>
      <c r="DK50">
        <v>0.49677419354838731</v>
      </c>
      <c r="DL50">
        <v>35.370741935483871</v>
      </c>
      <c r="DM50">
        <v>41.251806451612893</v>
      </c>
      <c r="DN50">
        <v>37.842548387096762</v>
      </c>
      <c r="DO50">
        <v>39.255838709677413</v>
      </c>
      <c r="DP50">
        <v>37.703387096774193</v>
      </c>
      <c r="DQ50">
        <v>0</v>
      </c>
      <c r="DR50">
        <v>0</v>
      </c>
      <c r="DS50">
        <v>0</v>
      </c>
      <c r="DT50">
        <v>1692982374.5</v>
      </c>
      <c r="DU50">
        <v>0</v>
      </c>
      <c r="DV50">
        <v>625.55384615384617</v>
      </c>
      <c r="DW50">
        <v>3.3504272625323561</v>
      </c>
      <c r="DX50">
        <v>-13.30598294753745</v>
      </c>
      <c r="DY50">
        <v>854.73076923076906</v>
      </c>
      <c r="DZ50">
        <v>15</v>
      </c>
      <c r="EA50">
        <v>1692982400.5</v>
      </c>
      <c r="EB50" t="s">
        <v>431</v>
      </c>
      <c r="EC50">
        <v>1692982390</v>
      </c>
      <c r="ED50">
        <v>1692982400.5</v>
      </c>
      <c r="EE50">
        <v>35</v>
      </c>
      <c r="EF50">
        <v>-3.2000000000000001E-2</v>
      </c>
      <c r="EG50">
        <v>1E-3</v>
      </c>
      <c r="EH50">
        <v>-0.68799999999999994</v>
      </c>
      <c r="EI50">
        <v>0.03</v>
      </c>
      <c r="EJ50">
        <v>-1</v>
      </c>
      <c r="EK50">
        <v>14</v>
      </c>
      <c r="EL50">
        <v>0.62</v>
      </c>
      <c r="EM50">
        <v>0.09</v>
      </c>
      <c r="EN50">
        <v>100</v>
      </c>
      <c r="EO50">
        <v>100</v>
      </c>
      <c r="EP50">
        <v>-0.68799999999999994</v>
      </c>
      <c r="EQ50">
        <v>0.03</v>
      </c>
      <c r="ER50">
        <v>-0.65510776572457874</v>
      </c>
      <c r="ES50">
        <v>4.3947813741094052E-4</v>
      </c>
      <c r="ET50">
        <v>1.9954388575737439E-6</v>
      </c>
      <c r="EU50">
        <v>-3.8034163071679039E-10</v>
      </c>
      <c r="EV50">
        <v>-7.4389148081847614E-2</v>
      </c>
      <c r="EW50">
        <v>-1.1920631203760169E-2</v>
      </c>
      <c r="EX50">
        <v>1.912794135708796E-3</v>
      </c>
      <c r="EY50">
        <v>-4.0206091563060771E-5</v>
      </c>
      <c r="EZ50">
        <v>23</v>
      </c>
      <c r="FA50">
        <v>2006</v>
      </c>
      <c r="FB50">
        <v>0</v>
      </c>
      <c r="FC50">
        <v>18</v>
      </c>
      <c r="FD50">
        <v>1.4</v>
      </c>
      <c r="FE50">
        <v>1.3</v>
      </c>
      <c r="FF50">
        <v>3.1738299999999997E-2</v>
      </c>
      <c r="FG50">
        <v>4.99756</v>
      </c>
      <c r="FH50">
        <v>1.39771</v>
      </c>
      <c r="FI50">
        <v>2.2778299999999998</v>
      </c>
      <c r="FJ50">
        <v>1.3952599999999999</v>
      </c>
      <c r="FK50">
        <v>2.4890099999999999</v>
      </c>
      <c r="FL50">
        <v>37.146299999999997</v>
      </c>
      <c r="FM50">
        <v>15.235300000000001</v>
      </c>
      <c r="FN50">
        <v>18</v>
      </c>
      <c r="FO50">
        <v>602.44299999999998</v>
      </c>
      <c r="FP50">
        <v>350.81400000000002</v>
      </c>
      <c r="FQ50">
        <v>21.678100000000001</v>
      </c>
      <c r="FR50">
        <v>28.8828</v>
      </c>
      <c r="FS50">
        <v>30.000299999999999</v>
      </c>
      <c r="FT50">
        <v>28.582599999999999</v>
      </c>
      <c r="FU50">
        <v>28.9239</v>
      </c>
      <c r="FV50">
        <v>0</v>
      </c>
      <c r="FW50">
        <v>21.334800000000001</v>
      </c>
      <c r="FX50">
        <v>0</v>
      </c>
      <c r="FY50">
        <v>21.68</v>
      </c>
      <c r="FZ50">
        <v>0</v>
      </c>
      <c r="GA50">
        <v>14.3089</v>
      </c>
      <c r="GB50">
        <v>98.441699999999997</v>
      </c>
      <c r="GC50">
        <v>93.16</v>
      </c>
    </row>
    <row r="51" spans="1:185" x14ac:dyDescent="0.2">
      <c r="A51">
        <v>35</v>
      </c>
      <c r="B51">
        <v>1692982476.5</v>
      </c>
      <c r="C51">
        <v>3953</v>
      </c>
      <c r="D51" t="s">
        <v>432</v>
      </c>
      <c r="E51" t="s">
        <v>433</v>
      </c>
      <c r="F51">
        <v>5</v>
      </c>
      <c r="H51" t="s">
        <v>318</v>
      </c>
      <c r="I51" t="s">
        <v>394</v>
      </c>
      <c r="J51" t="s">
        <v>320</v>
      </c>
      <c r="K51" t="s">
        <v>659</v>
      </c>
      <c r="L51">
        <v>1692982468.5</v>
      </c>
      <c r="M51">
        <f t="shared" si="50"/>
        <v>1.6210769181177081E-3</v>
      </c>
      <c r="N51">
        <f t="shared" si="51"/>
        <v>1.621076918117708</v>
      </c>
      <c r="O51">
        <f t="shared" si="52"/>
        <v>-1.5361147779966973</v>
      </c>
      <c r="P51">
        <f t="shared" si="53"/>
        <v>401.15483870967739</v>
      </c>
      <c r="Q51">
        <f t="shared" si="54"/>
        <v>412.50575297803204</v>
      </c>
      <c r="R51">
        <f t="shared" si="55"/>
        <v>41.632236940414735</v>
      </c>
      <c r="S51">
        <f t="shared" si="56"/>
        <v>40.486643336207131</v>
      </c>
      <c r="T51">
        <f t="shared" si="57"/>
        <v>0.12607887735518833</v>
      </c>
      <c r="U51">
        <f t="shared" si="58"/>
        <v>2.9435279752258459</v>
      </c>
      <c r="V51">
        <f t="shared" si="59"/>
        <v>0.12315379964497049</v>
      </c>
      <c r="W51">
        <f t="shared" si="60"/>
        <v>7.7228279157841584E-2</v>
      </c>
      <c r="X51">
        <f t="shared" si="61"/>
        <v>3.9903511277246398E-5</v>
      </c>
      <c r="Y51">
        <f t="shared" si="62"/>
        <v>23.50160424999703</v>
      </c>
      <c r="Z51">
        <f t="shared" si="63"/>
        <v>23.38999032258064</v>
      </c>
      <c r="AA51">
        <f t="shared" si="64"/>
        <v>2.8869711504932924</v>
      </c>
      <c r="AB51">
        <f t="shared" si="65"/>
        <v>53.268632843400688</v>
      </c>
      <c r="AC51">
        <f t="shared" si="66"/>
        <v>1.5879412503089223</v>
      </c>
      <c r="AD51">
        <f t="shared" si="67"/>
        <v>2.9810062048657371</v>
      </c>
      <c r="AE51">
        <f t="shared" si="68"/>
        <v>1.2990299001843701</v>
      </c>
      <c r="AF51">
        <f t="shared" si="69"/>
        <v>-71.489492088990929</v>
      </c>
      <c r="AG51">
        <f t="shared" si="70"/>
        <v>84.457141486642712</v>
      </c>
      <c r="AH51">
        <f t="shared" si="71"/>
        <v>5.9874182327524439</v>
      </c>
      <c r="AI51">
        <f t="shared" si="72"/>
        <v>18.955107533915509</v>
      </c>
      <c r="AJ51">
        <f t="shared" si="73"/>
        <v>-1.5361147779966973</v>
      </c>
      <c r="AK51">
        <f t="shared" si="74"/>
        <v>1.621076918117708</v>
      </c>
      <c r="AL51">
        <f t="shared" si="75"/>
        <v>-0.8501955355943831</v>
      </c>
      <c r="AM51">
        <v>405.97324575747962</v>
      </c>
      <c r="AN51">
        <v>407.07752727272702</v>
      </c>
      <c r="AO51">
        <v>-5.2949999638489231E-2</v>
      </c>
      <c r="AP51">
        <v>67.146627999935589</v>
      </c>
      <c r="AQ51">
        <f t="shared" si="76"/>
        <v>1.6380219089472881</v>
      </c>
      <c r="AR51">
        <v>14.150138136147181</v>
      </c>
      <c r="AS51">
        <v>15.76161818181818</v>
      </c>
      <c r="AT51">
        <v>1.3360436664793641E-4</v>
      </c>
      <c r="AU51">
        <v>78.55</v>
      </c>
      <c r="AV51">
        <v>5</v>
      </c>
      <c r="AW51">
        <v>1</v>
      </c>
      <c r="AX51">
        <f t="shared" si="77"/>
        <v>1</v>
      </c>
      <c r="AY51">
        <f t="shared" si="78"/>
        <v>0</v>
      </c>
      <c r="AZ51">
        <f t="shared" si="79"/>
        <v>53852.721730878657</v>
      </c>
      <c r="BA51" t="s">
        <v>321</v>
      </c>
      <c r="BB51" t="s">
        <v>321</v>
      </c>
      <c r="BC51">
        <v>0</v>
      </c>
      <c r="BD51">
        <v>0</v>
      </c>
      <c r="BE51" t="e">
        <f t="shared" si="80"/>
        <v>#DIV/0!</v>
      </c>
      <c r="BF51">
        <v>0</v>
      </c>
      <c r="BG51" t="s">
        <v>321</v>
      </c>
      <c r="BH51" t="s">
        <v>321</v>
      </c>
      <c r="BI51">
        <v>0</v>
      </c>
      <c r="BJ51">
        <v>0</v>
      </c>
      <c r="BK51" t="e">
        <f t="shared" si="81"/>
        <v>#DIV/0!</v>
      </c>
      <c r="BL51">
        <v>0.5</v>
      </c>
      <c r="BM51">
        <f t="shared" si="82"/>
        <v>2.1001848040655996E-4</v>
      </c>
      <c r="BN51">
        <f t="shared" si="83"/>
        <v>-1.5361147779966973</v>
      </c>
      <c r="BO51" t="e">
        <f t="shared" si="84"/>
        <v>#DIV/0!</v>
      </c>
      <c r="BP51">
        <f t="shared" si="85"/>
        <v>-7314.1886134165006</v>
      </c>
      <c r="BQ51" t="e">
        <f t="shared" si="86"/>
        <v>#DIV/0!</v>
      </c>
      <c r="BR51" t="e">
        <f t="shared" si="87"/>
        <v>#DIV/0!</v>
      </c>
      <c r="BS51" t="s">
        <v>321</v>
      </c>
      <c r="BT51">
        <v>0</v>
      </c>
      <c r="BU51" t="e">
        <f t="shared" si="88"/>
        <v>#DIV/0!</v>
      </c>
      <c r="BV51" t="e">
        <f t="shared" si="89"/>
        <v>#DIV/0!</v>
      </c>
      <c r="BW51" t="e">
        <f t="shared" si="90"/>
        <v>#DIV/0!</v>
      </c>
      <c r="BX51" t="e">
        <f t="shared" si="91"/>
        <v>#DIV/0!</v>
      </c>
      <c r="BY51" t="e">
        <f t="shared" si="92"/>
        <v>#DIV/0!</v>
      </c>
      <c r="BZ51" t="e">
        <f t="shared" si="93"/>
        <v>#DIV/0!</v>
      </c>
      <c r="CA51" t="e">
        <f t="shared" si="94"/>
        <v>#DIV/0!</v>
      </c>
      <c r="CB51" t="e">
        <f t="shared" si="95"/>
        <v>#DIV/0!</v>
      </c>
      <c r="CC51">
        <f t="shared" si="96"/>
        <v>5.0002199999999997E-3</v>
      </c>
      <c r="CD51">
        <f t="shared" si="97"/>
        <v>2.1001848040655996E-4</v>
      </c>
      <c r="CE51">
        <f t="shared" si="98"/>
        <v>4.2001847999999994E-2</v>
      </c>
      <c r="CF51">
        <f t="shared" si="99"/>
        <v>7.9803511199999996E-3</v>
      </c>
      <c r="CG51">
        <v>6</v>
      </c>
      <c r="CH51">
        <v>0.5</v>
      </c>
      <c r="CI51" t="s">
        <v>322</v>
      </c>
      <c r="CJ51">
        <v>2</v>
      </c>
      <c r="CK51" t="b">
        <v>0</v>
      </c>
      <c r="CL51">
        <v>1692982468.5</v>
      </c>
      <c r="CM51">
        <v>401.15483870967739</v>
      </c>
      <c r="CN51">
        <v>400.2690322580645</v>
      </c>
      <c r="CO51">
        <v>15.733838709677419</v>
      </c>
      <c r="CP51">
        <v>14.138277419354839</v>
      </c>
      <c r="CQ51">
        <v>401.13283870967751</v>
      </c>
      <c r="CR51">
        <v>15.70683870967742</v>
      </c>
      <c r="CS51">
        <v>600.00370967741924</v>
      </c>
      <c r="CT51">
        <v>100.8252258064516</v>
      </c>
      <c r="CU51">
        <v>0.100001635483871</v>
      </c>
      <c r="CV51">
        <v>23.9222</v>
      </c>
      <c r="CW51">
        <v>23.38999032258064</v>
      </c>
      <c r="CX51">
        <v>999.90000000000032</v>
      </c>
      <c r="CY51">
        <v>0</v>
      </c>
      <c r="CZ51">
        <v>0</v>
      </c>
      <c r="DA51">
        <v>9997.3993548387098</v>
      </c>
      <c r="DB51">
        <v>0</v>
      </c>
      <c r="DC51">
        <v>234.4479032258065</v>
      </c>
      <c r="DD51">
        <v>5.0002199999999997E-3</v>
      </c>
      <c r="DE51">
        <v>0</v>
      </c>
      <c r="DF51">
        <v>0</v>
      </c>
      <c r="DG51">
        <v>0</v>
      </c>
      <c r="DH51">
        <v>628.96451612903229</v>
      </c>
      <c r="DI51">
        <v>5.0002199999999997E-3</v>
      </c>
      <c r="DJ51">
        <v>840.86129032258066</v>
      </c>
      <c r="DK51">
        <v>-0.4258064516129032</v>
      </c>
      <c r="DL51">
        <v>32.68322580645161</v>
      </c>
      <c r="DM51">
        <v>38.215483870967716</v>
      </c>
      <c r="DN51">
        <v>34.965548387096767</v>
      </c>
      <c r="DO51">
        <v>36.411032258064509</v>
      </c>
      <c r="DP51">
        <v>35.102548387096768</v>
      </c>
      <c r="DQ51">
        <v>0</v>
      </c>
      <c r="DR51">
        <v>0</v>
      </c>
      <c r="DS51">
        <v>0</v>
      </c>
      <c r="DT51">
        <v>1692982478.3</v>
      </c>
      <c r="DU51">
        <v>0</v>
      </c>
      <c r="DV51">
        <v>628.12800000000004</v>
      </c>
      <c r="DW51">
        <v>-22.638461826513929</v>
      </c>
      <c r="DX51">
        <v>6.6846158103605964</v>
      </c>
      <c r="DY51">
        <v>841.24800000000016</v>
      </c>
      <c r="DZ51">
        <v>15</v>
      </c>
      <c r="EA51">
        <v>1692982502.5</v>
      </c>
      <c r="EB51" t="s">
        <v>434</v>
      </c>
      <c r="EC51">
        <v>1692982502.5</v>
      </c>
      <c r="ED51">
        <v>1692982501.5</v>
      </c>
      <c r="EE51">
        <v>36</v>
      </c>
      <c r="EF51">
        <v>0.23799999999999999</v>
      </c>
      <c r="EG51">
        <v>1E-3</v>
      </c>
      <c r="EH51">
        <v>2.1999999999999999E-2</v>
      </c>
      <c r="EI51">
        <v>2.7E-2</v>
      </c>
      <c r="EJ51">
        <v>401</v>
      </c>
      <c r="EK51">
        <v>14</v>
      </c>
      <c r="EL51">
        <v>0.71</v>
      </c>
      <c r="EM51">
        <v>0.06</v>
      </c>
      <c r="EN51">
        <v>100</v>
      </c>
      <c r="EO51">
        <v>100</v>
      </c>
      <c r="EP51">
        <v>2.1999999999999999E-2</v>
      </c>
      <c r="EQ51">
        <v>2.7E-2</v>
      </c>
      <c r="ER51">
        <v>-0.68748990128550691</v>
      </c>
      <c r="ES51">
        <v>4.3947813741094052E-4</v>
      </c>
      <c r="ET51">
        <v>1.9954388575737439E-6</v>
      </c>
      <c r="EU51">
        <v>-3.8034163071679039E-10</v>
      </c>
      <c r="EV51">
        <v>-7.3736317714629504E-2</v>
      </c>
      <c r="EW51">
        <v>-1.1920631203760169E-2</v>
      </c>
      <c r="EX51">
        <v>1.912794135708796E-3</v>
      </c>
      <c r="EY51">
        <v>-4.0206091563060771E-5</v>
      </c>
      <c r="EZ51">
        <v>23</v>
      </c>
      <c r="FA51">
        <v>2006</v>
      </c>
      <c r="FB51">
        <v>0</v>
      </c>
      <c r="FC51">
        <v>18</v>
      </c>
      <c r="FD51">
        <v>1.4</v>
      </c>
      <c r="FE51">
        <v>1.3</v>
      </c>
      <c r="FF51">
        <v>1.0571299999999999</v>
      </c>
      <c r="FG51">
        <v>2.6355</v>
      </c>
      <c r="FH51">
        <v>1.39771</v>
      </c>
      <c r="FI51">
        <v>2.2778299999999998</v>
      </c>
      <c r="FJ51">
        <v>1.3952599999999999</v>
      </c>
      <c r="FK51">
        <v>2.63916</v>
      </c>
      <c r="FL51">
        <v>37.289900000000003</v>
      </c>
      <c r="FM51">
        <v>15.244</v>
      </c>
      <c r="FN51">
        <v>18</v>
      </c>
      <c r="FO51">
        <v>602.577</v>
      </c>
      <c r="FP51">
        <v>350.83699999999999</v>
      </c>
      <c r="FQ51">
        <v>21.680900000000001</v>
      </c>
      <c r="FR51">
        <v>28.892299999999999</v>
      </c>
      <c r="FS51">
        <v>30</v>
      </c>
      <c r="FT51">
        <v>28.5977</v>
      </c>
      <c r="FU51">
        <v>28.938500000000001</v>
      </c>
      <c r="FV51">
        <v>21.190999999999999</v>
      </c>
      <c r="FW51">
        <v>22.3385</v>
      </c>
      <c r="FX51">
        <v>0</v>
      </c>
      <c r="FY51">
        <v>21.68</v>
      </c>
      <c r="FZ51">
        <v>400</v>
      </c>
      <c r="GA51">
        <v>14.2064</v>
      </c>
      <c r="GB51">
        <v>98.442999999999998</v>
      </c>
      <c r="GC51">
        <v>93.163200000000003</v>
      </c>
    </row>
    <row r="52" spans="1:185" x14ac:dyDescent="0.2">
      <c r="A52">
        <v>36</v>
      </c>
      <c r="B52">
        <v>1692982578.5</v>
      </c>
      <c r="C52">
        <v>4055</v>
      </c>
      <c r="D52" t="s">
        <v>435</v>
      </c>
      <c r="E52" t="s">
        <v>436</v>
      </c>
      <c r="F52">
        <v>5</v>
      </c>
      <c r="H52" t="s">
        <v>318</v>
      </c>
      <c r="I52" t="s">
        <v>394</v>
      </c>
      <c r="J52" t="s">
        <v>320</v>
      </c>
      <c r="K52" t="s">
        <v>659</v>
      </c>
      <c r="L52">
        <v>1692982570.5</v>
      </c>
      <c r="M52">
        <f t="shared" si="50"/>
        <v>1.6480929025072489E-3</v>
      </c>
      <c r="N52">
        <f t="shared" si="51"/>
        <v>1.6480929025072488</v>
      </c>
      <c r="O52">
        <f t="shared" si="52"/>
        <v>-1.39171605088884</v>
      </c>
      <c r="P52">
        <f t="shared" si="53"/>
        <v>400.79732258064519</v>
      </c>
      <c r="Q52">
        <f t="shared" si="54"/>
        <v>410.12495251062967</v>
      </c>
      <c r="R52">
        <f t="shared" si="55"/>
        <v>41.390358283806471</v>
      </c>
      <c r="S52">
        <f t="shared" si="56"/>
        <v>40.449001406158779</v>
      </c>
      <c r="T52">
        <f t="shared" si="57"/>
        <v>0.12663628536182076</v>
      </c>
      <c r="U52">
        <f t="shared" si="58"/>
        <v>2.943632781245562</v>
      </c>
      <c r="V52">
        <f t="shared" si="59"/>
        <v>0.12368571479962596</v>
      </c>
      <c r="W52">
        <f t="shared" si="60"/>
        <v>7.7562942922046504E-2</v>
      </c>
      <c r="X52">
        <f t="shared" si="61"/>
        <v>3.9903511277246398E-5</v>
      </c>
      <c r="Y52">
        <f t="shared" si="62"/>
        <v>23.478872272330626</v>
      </c>
      <c r="Z52">
        <f t="shared" si="63"/>
        <v>23.449887096774191</v>
      </c>
      <c r="AA52">
        <f t="shared" si="64"/>
        <v>2.8974229640802851</v>
      </c>
      <c r="AB52">
        <f t="shared" si="65"/>
        <v>53.136630876504263</v>
      </c>
      <c r="AC52">
        <f t="shared" si="66"/>
        <v>1.5825090603136196</v>
      </c>
      <c r="AD52">
        <f t="shared" si="67"/>
        <v>2.978188556951523</v>
      </c>
      <c r="AE52">
        <f t="shared" si="68"/>
        <v>1.3149139037666655</v>
      </c>
      <c r="AF52">
        <f t="shared" si="69"/>
        <v>-72.680897000569672</v>
      </c>
      <c r="AG52">
        <f t="shared" si="70"/>
        <v>72.45803823008157</v>
      </c>
      <c r="AH52">
        <f t="shared" si="71"/>
        <v>5.1377292368879814</v>
      </c>
      <c r="AI52">
        <f t="shared" si="72"/>
        <v>4.9149103699111549</v>
      </c>
      <c r="AJ52">
        <f t="shared" si="73"/>
        <v>-1.39171605088884</v>
      </c>
      <c r="AK52">
        <f t="shared" si="74"/>
        <v>1.6480929025072488</v>
      </c>
      <c r="AL52">
        <f t="shared" si="75"/>
        <v>-1.7637343785552042</v>
      </c>
      <c r="AM52">
        <v>405.77517130119969</v>
      </c>
      <c r="AN52">
        <v>407.42299393939402</v>
      </c>
      <c r="AO52">
        <v>3.0888277275239569E-2</v>
      </c>
      <c r="AP52">
        <v>67.117387749151661</v>
      </c>
      <c r="AQ52">
        <f t="shared" si="76"/>
        <v>1.6858296134854123</v>
      </c>
      <c r="AR52">
        <v>14.04924956389611</v>
      </c>
      <c r="AS52">
        <v>15.708695151515149</v>
      </c>
      <c r="AT52">
        <v>-1.986889301175245E-5</v>
      </c>
      <c r="AU52">
        <v>78.55</v>
      </c>
      <c r="AV52">
        <v>5</v>
      </c>
      <c r="AW52">
        <v>1</v>
      </c>
      <c r="AX52">
        <f t="shared" si="77"/>
        <v>1</v>
      </c>
      <c r="AY52">
        <f t="shared" si="78"/>
        <v>0</v>
      </c>
      <c r="AZ52">
        <f t="shared" si="79"/>
        <v>53858.569410002601</v>
      </c>
      <c r="BA52" t="s">
        <v>321</v>
      </c>
      <c r="BB52" t="s">
        <v>321</v>
      </c>
      <c r="BC52">
        <v>0</v>
      </c>
      <c r="BD52">
        <v>0</v>
      </c>
      <c r="BE52" t="e">
        <f t="shared" si="80"/>
        <v>#DIV/0!</v>
      </c>
      <c r="BF52">
        <v>0</v>
      </c>
      <c r="BG52" t="s">
        <v>321</v>
      </c>
      <c r="BH52" t="s">
        <v>321</v>
      </c>
      <c r="BI52">
        <v>0</v>
      </c>
      <c r="BJ52">
        <v>0</v>
      </c>
      <c r="BK52" t="e">
        <f t="shared" si="81"/>
        <v>#DIV/0!</v>
      </c>
      <c r="BL52">
        <v>0.5</v>
      </c>
      <c r="BM52">
        <f t="shared" si="82"/>
        <v>2.1001848040655996E-4</v>
      </c>
      <c r="BN52">
        <f t="shared" si="83"/>
        <v>-1.39171605088884</v>
      </c>
      <c r="BO52" t="e">
        <f t="shared" si="84"/>
        <v>#DIV/0!</v>
      </c>
      <c r="BP52">
        <f t="shared" si="85"/>
        <v>-6626.6361331379749</v>
      </c>
      <c r="BQ52" t="e">
        <f t="shared" si="86"/>
        <v>#DIV/0!</v>
      </c>
      <c r="BR52" t="e">
        <f t="shared" si="87"/>
        <v>#DIV/0!</v>
      </c>
      <c r="BS52" t="s">
        <v>321</v>
      </c>
      <c r="BT52">
        <v>0</v>
      </c>
      <c r="BU52" t="e">
        <f t="shared" si="88"/>
        <v>#DIV/0!</v>
      </c>
      <c r="BV52" t="e">
        <f t="shared" si="89"/>
        <v>#DIV/0!</v>
      </c>
      <c r="BW52" t="e">
        <f t="shared" si="90"/>
        <v>#DIV/0!</v>
      </c>
      <c r="BX52" t="e">
        <f t="shared" si="91"/>
        <v>#DIV/0!</v>
      </c>
      <c r="BY52" t="e">
        <f t="shared" si="92"/>
        <v>#DIV/0!</v>
      </c>
      <c r="BZ52" t="e">
        <f t="shared" si="93"/>
        <v>#DIV/0!</v>
      </c>
      <c r="CA52" t="e">
        <f t="shared" si="94"/>
        <v>#DIV/0!</v>
      </c>
      <c r="CB52" t="e">
        <f t="shared" si="95"/>
        <v>#DIV/0!</v>
      </c>
      <c r="CC52">
        <f t="shared" si="96"/>
        <v>5.0002199999999997E-3</v>
      </c>
      <c r="CD52">
        <f t="shared" si="97"/>
        <v>2.1001848040655996E-4</v>
      </c>
      <c r="CE52">
        <f t="shared" si="98"/>
        <v>4.2001847999999994E-2</v>
      </c>
      <c r="CF52">
        <f t="shared" si="99"/>
        <v>7.9803511199999996E-3</v>
      </c>
      <c r="CG52">
        <v>6</v>
      </c>
      <c r="CH52">
        <v>0.5</v>
      </c>
      <c r="CI52" t="s">
        <v>322</v>
      </c>
      <c r="CJ52">
        <v>2</v>
      </c>
      <c r="CK52" t="b">
        <v>0</v>
      </c>
      <c r="CL52">
        <v>1692982570.5</v>
      </c>
      <c r="CM52">
        <v>400.79732258064519</v>
      </c>
      <c r="CN52">
        <v>400.06616129032261</v>
      </c>
      <c r="CO52">
        <v>15.68061935483871</v>
      </c>
      <c r="CP52">
        <v>14.058377419354841</v>
      </c>
      <c r="CQ52">
        <v>400.8833225806452</v>
      </c>
      <c r="CR52">
        <v>15.659619354838711</v>
      </c>
      <c r="CS52">
        <v>600.00290322580656</v>
      </c>
      <c r="CT52">
        <v>100.82135483870969</v>
      </c>
      <c r="CU52">
        <v>9.9981525806451643E-2</v>
      </c>
      <c r="CV52">
        <v>23.906467741935479</v>
      </c>
      <c r="CW52">
        <v>23.449887096774191</v>
      </c>
      <c r="CX52">
        <v>999.90000000000032</v>
      </c>
      <c r="CY52">
        <v>0</v>
      </c>
      <c r="CZ52">
        <v>0</v>
      </c>
      <c r="DA52">
        <v>9998.3790322580644</v>
      </c>
      <c r="DB52">
        <v>0</v>
      </c>
      <c r="DC52">
        <v>235.8085161290322</v>
      </c>
      <c r="DD52">
        <v>5.0002199999999997E-3</v>
      </c>
      <c r="DE52">
        <v>0</v>
      </c>
      <c r="DF52">
        <v>0</v>
      </c>
      <c r="DG52">
        <v>0</v>
      </c>
      <c r="DH52">
        <v>631.09354838709692</v>
      </c>
      <c r="DI52">
        <v>5.0002199999999997E-3</v>
      </c>
      <c r="DJ52">
        <v>840.7451612903227</v>
      </c>
      <c r="DK52">
        <v>-1.0677419354838711</v>
      </c>
      <c r="DL52">
        <v>32.989806451612907</v>
      </c>
      <c r="DM52">
        <v>39.044096774193548</v>
      </c>
      <c r="DN52">
        <v>35.685290322580641</v>
      </c>
      <c r="DO52">
        <v>37.61677419354838</v>
      </c>
      <c r="DP52">
        <v>35.443161290322593</v>
      </c>
      <c r="DQ52">
        <v>0</v>
      </c>
      <c r="DR52">
        <v>0</v>
      </c>
      <c r="DS52">
        <v>0</v>
      </c>
      <c r="DT52">
        <v>1692982580.3</v>
      </c>
      <c r="DU52">
        <v>0</v>
      </c>
      <c r="DV52">
        <v>630.82400000000007</v>
      </c>
      <c r="DW52">
        <v>-6.5615386992281586</v>
      </c>
      <c r="DX52">
        <v>16.930769237894111</v>
      </c>
      <c r="DY52">
        <v>840.67200000000003</v>
      </c>
      <c r="DZ52">
        <v>15</v>
      </c>
      <c r="EA52">
        <v>1692982603.5</v>
      </c>
      <c r="EB52" t="s">
        <v>437</v>
      </c>
      <c r="EC52">
        <v>1692982602.5</v>
      </c>
      <c r="ED52">
        <v>1692982603.5</v>
      </c>
      <c r="EE52">
        <v>37</v>
      </c>
      <c r="EF52">
        <v>-0.108</v>
      </c>
      <c r="EG52">
        <v>-4.0000000000000001E-3</v>
      </c>
      <c r="EH52">
        <v>-8.5999999999999993E-2</v>
      </c>
      <c r="EI52">
        <v>2.1000000000000001E-2</v>
      </c>
      <c r="EJ52">
        <v>400</v>
      </c>
      <c r="EK52">
        <v>14</v>
      </c>
      <c r="EL52">
        <v>1.02</v>
      </c>
      <c r="EM52">
        <v>0.04</v>
      </c>
      <c r="EN52">
        <v>100</v>
      </c>
      <c r="EO52">
        <v>100</v>
      </c>
      <c r="EP52">
        <v>-8.5999999999999993E-2</v>
      </c>
      <c r="EQ52">
        <v>2.1000000000000001E-2</v>
      </c>
      <c r="ER52">
        <v>-0.44931923440534488</v>
      </c>
      <c r="ES52">
        <v>4.3947813741094052E-4</v>
      </c>
      <c r="ET52">
        <v>1.9954388575737439E-6</v>
      </c>
      <c r="EU52">
        <v>-3.8034163071679039E-10</v>
      </c>
      <c r="EV52">
        <v>-7.3128752984521567E-2</v>
      </c>
      <c r="EW52">
        <v>-1.1920631203760169E-2</v>
      </c>
      <c r="EX52">
        <v>1.912794135708796E-3</v>
      </c>
      <c r="EY52">
        <v>-4.0206091563060771E-5</v>
      </c>
      <c r="EZ52">
        <v>23</v>
      </c>
      <c r="FA52">
        <v>2006</v>
      </c>
      <c r="FB52">
        <v>0</v>
      </c>
      <c r="FC52">
        <v>18</v>
      </c>
      <c r="FD52">
        <v>1.3</v>
      </c>
      <c r="FE52">
        <v>1.3</v>
      </c>
      <c r="FF52">
        <v>1.0534699999999999</v>
      </c>
      <c r="FG52">
        <v>2.6208499999999999</v>
      </c>
      <c r="FH52">
        <v>1.39771</v>
      </c>
      <c r="FI52">
        <v>2.2778299999999998</v>
      </c>
      <c r="FJ52">
        <v>1.3952599999999999</v>
      </c>
      <c r="FK52">
        <v>2.64771</v>
      </c>
      <c r="FL52">
        <v>37.433799999999998</v>
      </c>
      <c r="FM52">
        <v>15.235300000000001</v>
      </c>
      <c r="FN52">
        <v>18</v>
      </c>
      <c r="FO52">
        <v>602.59400000000005</v>
      </c>
      <c r="FP52">
        <v>349.99200000000002</v>
      </c>
      <c r="FQ52">
        <v>21.6813</v>
      </c>
      <c r="FR52">
        <v>28.945</v>
      </c>
      <c r="FS52">
        <v>30.000499999999999</v>
      </c>
      <c r="FT52">
        <v>28.645800000000001</v>
      </c>
      <c r="FU52">
        <v>28.9894</v>
      </c>
      <c r="FV52">
        <v>21.116700000000002</v>
      </c>
      <c r="FW52">
        <v>24.8568</v>
      </c>
      <c r="FX52">
        <v>0</v>
      </c>
      <c r="FY52">
        <v>21.68</v>
      </c>
      <c r="FZ52">
        <v>400</v>
      </c>
      <c r="GA52">
        <v>14.130800000000001</v>
      </c>
      <c r="GB52">
        <v>98.431100000000001</v>
      </c>
      <c r="GC52">
        <v>93.150099999999995</v>
      </c>
    </row>
    <row r="53" spans="1:185" x14ac:dyDescent="0.2">
      <c r="A53">
        <v>37</v>
      </c>
      <c r="B53">
        <v>1692982679.5</v>
      </c>
      <c r="C53">
        <v>4156</v>
      </c>
      <c r="D53" t="s">
        <v>438</v>
      </c>
      <c r="E53" t="s">
        <v>439</v>
      </c>
      <c r="F53">
        <v>5</v>
      </c>
      <c r="H53" t="s">
        <v>318</v>
      </c>
      <c r="I53" t="s">
        <v>394</v>
      </c>
      <c r="J53" t="s">
        <v>320</v>
      </c>
      <c r="K53" t="s">
        <v>659</v>
      </c>
      <c r="L53">
        <v>1692982671.5</v>
      </c>
      <c r="M53">
        <f t="shared" si="50"/>
        <v>1.5854516742760001E-3</v>
      </c>
      <c r="N53">
        <f t="shared" si="51"/>
        <v>1.5854516742760001</v>
      </c>
      <c r="O53">
        <f t="shared" si="52"/>
        <v>-1.1633198110955154</v>
      </c>
      <c r="P53">
        <f t="shared" si="53"/>
        <v>600.25306451612914</v>
      </c>
      <c r="Q53">
        <f t="shared" si="54"/>
        <v>603.04188457853957</v>
      </c>
      <c r="R53">
        <f t="shared" si="55"/>
        <v>60.857570666097814</v>
      </c>
      <c r="S53">
        <f t="shared" si="56"/>
        <v>60.576129495321112</v>
      </c>
      <c r="T53">
        <f t="shared" si="57"/>
        <v>0.12253364288409196</v>
      </c>
      <c r="U53">
        <f t="shared" si="58"/>
        <v>2.943526991632595</v>
      </c>
      <c r="V53">
        <f t="shared" si="59"/>
        <v>0.11976880976152779</v>
      </c>
      <c r="W53">
        <f t="shared" si="60"/>
        <v>7.5098719373628955E-2</v>
      </c>
      <c r="X53">
        <f t="shared" si="61"/>
        <v>3.9903511277246398E-5</v>
      </c>
      <c r="Y53">
        <f t="shared" si="62"/>
        <v>23.562371145004192</v>
      </c>
      <c r="Z53">
        <f t="shared" si="63"/>
        <v>23.542277419354839</v>
      </c>
      <c r="AA53">
        <f t="shared" si="64"/>
        <v>2.9136097039877309</v>
      </c>
      <c r="AB53">
        <f t="shared" si="65"/>
        <v>53.762341851652131</v>
      </c>
      <c r="AC53">
        <f t="shared" si="66"/>
        <v>1.6076273013794449</v>
      </c>
      <c r="AD53">
        <f t="shared" si="67"/>
        <v>2.9902479058955689</v>
      </c>
      <c r="AE53">
        <f t="shared" si="68"/>
        <v>1.305982402608286</v>
      </c>
      <c r="AF53">
        <f t="shared" si="69"/>
        <v>-69.9184188355716</v>
      </c>
      <c r="AG53">
        <f t="shared" si="70"/>
        <v>68.464600760684334</v>
      </c>
      <c r="AH53">
        <f t="shared" si="71"/>
        <v>4.8586629518350257</v>
      </c>
      <c r="AI53">
        <f t="shared" si="72"/>
        <v>3.4048847804590423</v>
      </c>
      <c r="AJ53">
        <f t="shared" si="73"/>
        <v>-1.1633198110955154</v>
      </c>
      <c r="AK53">
        <f t="shared" si="74"/>
        <v>1.5854516742760001</v>
      </c>
      <c r="AL53">
        <f t="shared" si="75"/>
        <v>-0.89659652075148066</v>
      </c>
      <c r="AM53">
        <v>608.76447699001369</v>
      </c>
      <c r="AN53">
        <v>609.86589090909058</v>
      </c>
      <c r="AO53">
        <v>-4.1989564291229978E-2</v>
      </c>
      <c r="AP53">
        <v>67.138944062641841</v>
      </c>
      <c r="AQ53">
        <f t="shared" si="76"/>
        <v>1.6132814869031318</v>
      </c>
      <c r="AR53">
        <v>14.37502088281386</v>
      </c>
      <c r="AS53">
        <v>15.96207696969697</v>
      </c>
      <c r="AT53">
        <v>8.5327244184243793E-5</v>
      </c>
      <c r="AU53">
        <v>78.55</v>
      </c>
      <c r="AV53">
        <v>5</v>
      </c>
      <c r="AW53">
        <v>1</v>
      </c>
      <c r="AX53">
        <f t="shared" si="77"/>
        <v>1</v>
      </c>
      <c r="AY53">
        <f t="shared" si="78"/>
        <v>0</v>
      </c>
      <c r="AZ53">
        <f t="shared" si="79"/>
        <v>53843.186913502235</v>
      </c>
      <c r="BA53" t="s">
        <v>321</v>
      </c>
      <c r="BB53" t="s">
        <v>321</v>
      </c>
      <c r="BC53">
        <v>0</v>
      </c>
      <c r="BD53">
        <v>0</v>
      </c>
      <c r="BE53" t="e">
        <f t="shared" si="80"/>
        <v>#DIV/0!</v>
      </c>
      <c r="BF53">
        <v>0</v>
      </c>
      <c r="BG53" t="s">
        <v>321</v>
      </c>
      <c r="BH53" t="s">
        <v>321</v>
      </c>
      <c r="BI53">
        <v>0</v>
      </c>
      <c r="BJ53">
        <v>0</v>
      </c>
      <c r="BK53" t="e">
        <f t="shared" si="81"/>
        <v>#DIV/0!</v>
      </c>
      <c r="BL53">
        <v>0.5</v>
      </c>
      <c r="BM53">
        <f t="shared" si="82"/>
        <v>2.1001848040655996E-4</v>
      </c>
      <c r="BN53">
        <f t="shared" si="83"/>
        <v>-1.1633198110955154</v>
      </c>
      <c r="BO53" t="e">
        <f t="shared" si="84"/>
        <v>#DIV/0!</v>
      </c>
      <c r="BP53">
        <f t="shared" si="85"/>
        <v>-5539.1306938490679</v>
      </c>
      <c r="BQ53" t="e">
        <f t="shared" si="86"/>
        <v>#DIV/0!</v>
      </c>
      <c r="BR53" t="e">
        <f t="shared" si="87"/>
        <v>#DIV/0!</v>
      </c>
      <c r="BS53" t="s">
        <v>321</v>
      </c>
      <c r="BT53">
        <v>0</v>
      </c>
      <c r="BU53" t="e">
        <f t="shared" si="88"/>
        <v>#DIV/0!</v>
      </c>
      <c r="BV53" t="e">
        <f t="shared" si="89"/>
        <v>#DIV/0!</v>
      </c>
      <c r="BW53" t="e">
        <f t="shared" si="90"/>
        <v>#DIV/0!</v>
      </c>
      <c r="BX53" t="e">
        <f t="shared" si="91"/>
        <v>#DIV/0!</v>
      </c>
      <c r="BY53" t="e">
        <f t="shared" si="92"/>
        <v>#DIV/0!</v>
      </c>
      <c r="BZ53" t="e">
        <f t="shared" si="93"/>
        <v>#DIV/0!</v>
      </c>
      <c r="CA53" t="e">
        <f t="shared" si="94"/>
        <v>#DIV/0!</v>
      </c>
      <c r="CB53" t="e">
        <f t="shared" si="95"/>
        <v>#DIV/0!</v>
      </c>
      <c r="CC53">
        <f t="shared" si="96"/>
        <v>5.0002199999999997E-3</v>
      </c>
      <c r="CD53">
        <f t="shared" si="97"/>
        <v>2.1001848040655996E-4</v>
      </c>
      <c r="CE53">
        <f t="shared" si="98"/>
        <v>4.2001847999999994E-2</v>
      </c>
      <c r="CF53">
        <f t="shared" si="99"/>
        <v>7.9803511199999996E-3</v>
      </c>
      <c r="CG53">
        <v>6</v>
      </c>
      <c r="CH53">
        <v>0.5</v>
      </c>
      <c r="CI53" t="s">
        <v>322</v>
      </c>
      <c r="CJ53">
        <v>2</v>
      </c>
      <c r="CK53" t="b">
        <v>0</v>
      </c>
      <c r="CL53">
        <v>1692982671.5</v>
      </c>
      <c r="CM53">
        <v>600.25306451612914</v>
      </c>
      <c r="CN53">
        <v>600.04141935483858</v>
      </c>
      <c r="CO53">
        <v>15.930090322580639</v>
      </c>
      <c r="CP53">
        <v>14.36991290322581</v>
      </c>
      <c r="CQ53">
        <v>599.73106451612909</v>
      </c>
      <c r="CR53">
        <v>15.900090322580651</v>
      </c>
      <c r="CS53">
        <v>600.00687096774209</v>
      </c>
      <c r="CT53">
        <v>100.8176451612903</v>
      </c>
      <c r="CU53">
        <v>0.1000062032258064</v>
      </c>
      <c r="CV53">
        <v>23.973709677419361</v>
      </c>
      <c r="CW53">
        <v>23.542277419354839</v>
      </c>
      <c r="CX53">
        <v>999.90000000000032</v>
      </c>
      <c r="CY53">
        <v>0</v>
      </c>
      <c r="CZ53">
        <v>0</v>
      </c>
      <c r="DA53">
        <v>9998.1454838709687</v>
      </c>
      <c r="DB53">
        <v>0</v>
      </c>
      <c r="DC53">
        <v>239.47958064516129</v>
      </c>
      <c r="DD53">
        <v>5.0002199999999997E-3</v>
      </c>
      <c r="DE53">
        <v>0</v>
      </c>
      <c r="DF53">
        <v>0</v>
      </c>
      <c r="DG53">
        <v>0</v>
      </c>
      <c r="DH53">
        <v>632.76774193548385</v>
      </c>
      <c r="DI53">
        <v>5.0002199999999997E-3</v>
      </c>
      <c r="DJ53">
        <v>841.96129032258045</v>
      </c>
      <c r="DK53">
        <v>-0.65806451612903216</v>
      </c>
      <c r="DL53">
        <v>33.610677419354843</v>
      </c>
      <c r="DM53">
        <v>39.915096774193543</v>
      </c>
      <c r="DN53">
        <v>36.408999999999978</v>
      </c>
      <c r="DO53">
        <v>39.138774193548379</v>
      </c>
      <c r="DP53">
        <v>36.088419354838713</v>
      </c>
      <c r="DQ53">
        <v>0</v>
      </c>
      <c r="DR53">
        <v>0</v>
      </c>
      <c r="DS53">
        <v>0</v>
      </c>
      <c r="DT53">
        <v>1692982681.0999999</v>
      </c>
      <c r="DU53">
        <v>0</v>
      </c>
      <c r="DV53">
        <v>632.80799999999999</v>
      </c>
      <c r="DW53">
        <v>-7.453846233481964</v>
      </c>
      <c r="DX53">
        <v>10.02307699528504</v>
      </c>
      <c r="DY53">
        <v>842.14800000000002</v>
      </c>
      <c r="DZ53">
        <v>15</v>
      </c>
      <c r="EA53">
        <v>1692982705.5</v>
      </c>
      <c r="EB53" t="s">
        <v>440</v>
      </c>
      <c r="EC53">
        <v>1692982697.5</v>
      </c>
      <c r="ED53">
        <v>1692982705.5</v>
      </c>
      <c r="EE53">
        <v>38</v>
      </c>
      <c r="EF53">
        <v>0.18099999999999999</v>
      </c>
      <c r="EG53">
        <v>3.0000000000000001E-3</v>
      </c>
      <c r="EH53">
        <v>0.52200000000000002</v>
      </c>
      <c r="EI53">
        <v>0.03</v>
      </c>
      <c r="EJ53">
        <v>600</v>
      </c>
      <c r="EK53">
        <v>14</v>
      </c>
      <c r="EL53">
        <v>0.74</v>
      </c>
      <c r="EM53">
        <v>0.08</v>
      </c>
      <c r="EN53">
        <v>100</v>
      </c>
      <c r="EO53">
        <v>100</v>
      </c>
      <c r="EP53">
        <v>0.52200000000000002</v>
      </c>
      <c r="EQ53">
        <v>0.03</v>
      </c>
      <c r="ER53">
        <v>-0.55749612214521616</v>
      </c>
      <c r="ES53">
        <v>4.3947813741094052E-4</v>
      </c>
      <c r="ET53">
        <v>1.9954388575737439E-6</v>
      </c>
      <c r="EU53">
        <v>-3.8034163071679039E-10</v>
      </c>
      <c r="EV53">
        <v>-7.7368946446843875E-2</v>
      </c>
      <c r="EW53">
        <v>-1.1920631203760169E-2</v>
      </c>
      <c r="EX53">
        <v>1.912794135708796E-3</v>
      </c>
      <c r="EY53">
        <v>-4.0206091563060771E-5</v>
      </c>
      <c r="EZ53">
        <v>23</v>
      </c>
      <c r="FA53">
        <v>2006</v>
      </c>
      <c r="FB53">
        <v>0</v>
      </c>
      <c r="FC53">
        <v>18</v>
      </c>
      <c r="FD53">
        <v>1.3</v>
      </c>
      <c r="FE53">
        <v>1.3</v>
      </c>
      <c r="FF53">
        <v>1.4538599999999999</v>
      </c>
      <c r="FG53">
        <v>2.63062</v>
      </c>
      <c r="FH53">
        <v>1.39771</v>
      </c>
      <c r="FI53">
        <v>2.2790499999999998</v>
      </c>
      <c r="FJ53">
        <v>1.3952599999999999</v>
      </c>
      <c r="FK53">
        <v>2.4658199999999999</v>
      </c>
      <c r="FL53">
        <v>37.53</v>
      </c>
      <c r="FM53">
        <v>15.2178</v>
      </c>
      <c r="FN53">
        <v>18</v>
      </c>
      <c r="FO53">
        <v>602.73</v>
      </c>
      <c r="FP53">
        <v>349.61500000000001</v>
      </c>
      <c r="FQ53">
        <v>21.680199999999999</v>
      </c>
      <c r="FR53">
        <v>29.050599999999999</v>
      </c>
      <c r="FS53">
        <v>30.000499999999999</v>
      </c>
      <c r="FT53">
        <v>28.731000000000002</v>
      </c>
      <c r="FU53">
        <v>29.075199999999999</v>
      </c>
      <c r="FV53">
        <v>29.1251</v>
      </c>
      <c r="FW53">
        <v>23.0611</v>
      </c>
      <c r="FX53">
        <v>0</v>
      </c>
      <c r="FY53">
        <v>21.68</v>
      </c>
      <c r="FZ53">
        <v>600</v>
      </c>
      <c r="GA53">
        <v>14.2827</v>
      </c>
      <c r="GB53">
        <v>98.410300000000007</v>
      </c>
      <c r="GC53">
        <v>93.129800000000003</v>
      </c>
    </row>
    <row r="54" spans="1:185" x14ac:dyDescent="0.2">
      <c r="A54">
        <v>38</v>
      </c>
      <c r="B54">
        <v>1692982781.5</v>
      </c>
      <c r="C54">
        <v>4258</v>
      </c>
      <c r="D54" t="s">
        <v>441</v>
      </c>
      <c r="E54" t="s">
        <v>442</v>
      </c>
      <c r="F54">
        <v>5</v>
      </c>
      <c r="H54" t="s">
        <v>318</v>
      </c>
      <c r="I54" t="s">
        <v>394</v>
      </c>
      <c r="J54" t="s">
        <v>320</v>
      </c>
      <c r="K54" t="s">
        <v>659</v>
      </c>
      <c r="L54">
        <v>1692982773.5</v>
      </c>
      <c r="M54">
        <f t="shared" si="50"/>
        <v>1.5571918740820219E-3</v>
      </c>
      <c r="N54">
        <f t="shared" si="51"/>
        <v>1.5571918740820219</v>
      </c>
      <c r="O54">
        <f t="shared" si="52"/>
        <v>-1.110043409386178</v>
      </c>
      <c r="P54">
        <f t="shared" si="53"/>
        <v>799.89761290322565</v>
      </c>
      <c r="Q54">
        <f t="shared" si="54"/>
        <v>798.07937790825827</v>
      </c>
      <c r="R54">
        <f t="shared" si="55"/>
        <v>80.535405218999927</v>
      </c>
      <c r="S54">
        <f t="shared" si="56"/>
        <v>80.718886080874654</v>
      </c>
      <c r="T54">
        <f t="shared" si="57"/>
        <v>0.12032691751218955</v>
      </c>
      <c r="U54">
        <f t="shared" si="58"/>
        <v>2.9437524908225075</v>
      </c>
      <c r="V54">
        <f t="shared" si="59"/>
        <v>0.11765980384761948</v>
      </c>
      <c r="W54">
        <f t="shared" si="60"/>
        <v>7.3772083100325306E-2</v>
      </c>
      <c r="X54">
        <f t="shared" si="61"/>
        <v>3.9903511277246398E-5</v>
      </c>
      <c r="Y54">
        <f t="shared" si="62"/>
        <v>23.621587908492774</v>
      </c>
      <c r="Z54">
        <f t="shared" si="63"/>
        <v>23.587303225806451</v>
      </c>
      <c r="AA54">
        <f t="shared" si="64"/>
        <v>2.9215268258095368</v>
      </c>
      <c r="AB54">
        <f t="shared" si="65"/>
        <v>53.874971531942492</v>
      </c>
      <c r="AC54">
        <f t="shared" si="66"/>
        <v>1.6160199101641273</v>
      </c>
      <c r="AD54">
        <f t="shared" si="67"/>
        <v>2.9995745041015724</v>
      </c>
      <c r="AE54">
        <f t="shared" si="68"/>
        <v>1.3055069156454095</v>
      </c>
      <c r="AF54">
        <f t="shared" si="69"/>
        <v>-68.672161647017163</v>
      </c>
      <c r="AG54">
        <f t="shared" si="70"/>
        <v>69.551589839476478</v>
      </c>
      <c r="AH54">
        <f t="shared" si="71"/>
        <v>4.9378411966814699</v>
      </c>
      <c r="AI54">
        <f t="shared" si="72"/>
        <v>5.8173092926520624</v>
      </c>
      <c r="AJ54">
        <f t="shared" si="73"/>
        <v>-1.110043409386178</v>
      </c>
      <c r="AK54">
        <f t="shared" si="74"/>
        <v>1.5571918740820219</v>
      </c>
      <c r="AL54">
        <f t="shared" si="75"/>
        <v>-0.86948755837573766</v>
      </c>
      <c r="AM54">
        <v>811.86052838163869</v>
      </c>
      <c r="AN54">
        <v>812.61193333333279</v>
      </c>
      <c r="AO54">
        <v>2.865689599667063E-2</v>
      </c>
      <c r="AP54">
        <v>67.142700750854672</v>
      </c>
      <c r="AQ54">
        <f t="shared" si="76"/>
        <v>1.583815125376048</v>
      </c>
      <c r="AR54">
        <v>14.488153393896109</v>
      </c>
      <c r="AS54">
        <v>16.046533939393939</v>
      </c>
      <c r="AT54">
        <v>-1.1644311972051061E-6</v>
      </c>
      <c r="AU54">
        <v>78.55</v>
      </c>
      <c r="AV54">
        <v>4</v>
      </c>
      <c r="AW54">
        <v>1</v>
      </c>
      <c r="AX54">
        <f t="shared" si="77"/>
        <v>1</v>
      </c>
      <c r="AY54">
        <f t="shared" si="78"/>
        <v>0</v>
      </c>
      <c r="AZ54">
        <f t="shared" si="79"/>
        <v>53840.27668169418</v>
      </c>
      <c r="BA54" t="s">
        <v>321</v>
      </c>
      <c r="BB54" t="s">
        <v>321</v>
      </c>
      <c r="BC54">
        <v>0</v>
      </c>
      <c r="BD54">
        <v>0</v>
      </c>
      <c r="BE54" t="e">
        <f t="shared" si="80"/>
        <v>#DIV/0!</v>
      </c>
      <c r="BF54">
        <v>0</v>
      </c>
      <c r="BG54" t="s">
        <v>321</v>
      </c>
      <c r="BH54" t="s">
        <v>321</v>
      </c>
      <c r="BI54">
        <v>0</v>
      </c>
      <c r="BJ54">
        <v>0</v>
      </c>
      <c r="BK54" t="e">
        <f t="shared" si="81"/>
        <v>#DIV/0!</v>
      </c>
      <c r="BL54">
        <v>0.5</v>
      </c>
      <c r="BM54">
        <f t="shared" si="82"/>
        <v>2.1001848040655996E-4</v>
      </c>
      <c r="BN54">
        <f t="shared" si="83"/>
        <v>-1.110043409386178</v>
      </c>
      <c r="BO54" t="e">
        <f t="shared" si="84"/>
        <v>#DIV/0!</v>
      </c>
      <c r="BP54">
        <f t="shared" si="85"/>
        <v>-5285.4558667281244</v>
      </c>
      <c r="BQ54" t="e">
        <f t="shared" si="86"/>
        <v>#DIV/0!</v>
      </c>
      <c r="BR54" t="e">
        <f t="shared" si="87"/>
        <v>#DIV/0!</v>
      </c>
      <c r="BS54" t="s">
        <v>321</v>
      </c>
      <c r="BT54">
        <v>0</v>
      </c>
      <c r="BU54" t="e">
        <f t="shared" si="88"/>
        <v>#DIV/0!</v>
      </c>
      <c r="BV54" t="e">
        <f t="shared" si="89"/>
        <v>#DIV/0!</v>
      </c>
      <c r="BW54" t="e">
        <f t="shared" si="90"/>
        <v>#DIV/0!</v>
      </c>
      <c r="BX54" t="e">
        <f t="shared" si="91"/>
        <v>#DIV/0!</v>
      </c>
      <c r="BY54" t="e">
        <f t="shared" si="92"/>
        <v>#DIV/0!</v>
      </c>
      <c r="BZ54" t="e">
        <f t="shared" si="93"/>
        <v>#DIV/0!</v>
      </c>
      <c r="CA54" t="e">
        <f t="shared" si="94"/>
        <v>#DIV/0!</v>
      </c>
      <c r="CB54" t="e">
        <f t="shared" si="95"/>
        <v>#DIV/0!</v>
      </c>
      <c r="CC54">
        <f t="shared" si="96"/>
        <v>5.0002199999999997E-3</v>
      </c>
      <c r="CD54">
        <f t="shared" si="97"/>
        <v>2.1001848040655996E-4</v>
      </c>
      <c r="CE54">
        <f t="shared" si="98"/>
        <v>4.2001847999999994E-2</v>
      </c>
      <c r="CF54">
        <f t="shared" si="99"/>
        <v>7.9803511199999996E-3</v>
      </c>
      <c r="CG54">
        <v>6</v>
      </c>
      <c r="CH54">
        <v>0.5</v>
      </c>
      <c r="CI54" t="s">
        <v>322</v>
      </c>
      <c r="CJ54">
        <v>2</v>
      </c>
      <c r="CK54" t="b">
        <v>0</v>
      </c>
      <c r="CL54">
        <v>1692982773.5</v>
      </c>
      <c r="CM54">
        <v>799.89761290322565</v>
      </c>
      <c r="CN54">
        <v>800.0331612903226</v>
      </c>
      <c r="CO54">
        <v>16.014225806451609</v>
      </c>
      <c r="CP54">
        <v>14.481996774193551</v>
      </c>
      <c r="CQ54">
        <v>798.37261290322567</v>
      </c>
      <c r="CR54">
        <v>15.985225806451609</v>
      </c>
      <c r="CS54">
        <v>600.01003225806448</v>
      </c>
      <c r="CT54">
        <v>100.8115161290323</v>
      </c>
      <c r="CU54">
        <v>0.1000065193548387</v>
      </c>
      <c r="CV54">
        <v>24.025551612903229</v>
      </c>
      <c r="CW54">
        <v>23.587303225806451</v>
      </c>
      <c r="CX54">
        <v>999.90000000000032</v>
      </c>
      <c r="CY54">
        <v>0</v>
      </c>
      <c r="CZ54">
        <v>0</v>
      </c>
      <c r="DA54">
        <v>10000.03548387097</v>
      </c>
      <c r="DB54">
        <v>0</v>
      </c>
      <c r="DC54">
        <v>241.5362258064516</v>
      </c>
      <c r="DD54">
        <v>5.0002199999999997E-3</v>
      </c>
      <c r="DE54">
        <v>0</v>
      </c>
      <c r="DF54">
        <v>0</v>
      </c>
      <c r="DG54">
        <v>0</v>
      </c>
      <c r="DH54">
        <v>636.68709677419349</v>
      </c>
      <c r="DI54">
        <v>5.0002199999999997E-3</v>
      </c>
      <c r="DJ54">
        <v>845.7451612903227</v>
      </c>
      <c r="DK54">
        <v>-0.50000000000000011</v>
      </c>
      <c r="DL54">
        <v>33.882935483870973</v>
      </c>
      <c r="DM54">
        <v>40.471548387096767</v>
      </c>
      <c r="DN54">
        <v>36.406999999999996</v>
      </c>
      <c r="DO54">
        <v>39.604548387096763</v>
      </c>
      <c r="DP54">
        <v>36.620935483870973</v>
      </c>
      <c r="DQ54">
        <v>0</v>
      </c>
      <c r="DR54">
        <v>0</v>
      </c>
      <c r="DS54">
        <v>0</v>
      </c>
      <c r="DT54">
        <v>1692982783.0999999</v>
      </c>
      <c r="DU54">
        <v>0</v>
      </c>
      <c r="DV54">
        <v>636.78800000000001</v>
      </c>
      <c r="DW54">
        <v>11.54615393768951</v>
      </c>
      <c r="DX54">
        <v>-14.838461780668039</v>
      </c>
      <c r="DY54">
        <v>845.68</v>
      </c>
      <c r="DZ54">
        <v>15</v>
      </c>
      <c r="EA54">
        <v>1692982817</v>
      </c>
      <c r="EB54" t="s">
        <v>443</v>
      </c>
      <c r="EC54">
        <v>1692982817</v>
      </c>
      <c r="ED54">
        <v>1692982801.5</v>
      </c>
      <c r="EE54">
        <v>39</v>
      </c>
      <c r="EF54">
        <v>0.47099999999999997</v>
      </c>
      <c r="EG54">
        <v>-3.0000000000000001E-3</v>
      </c>
      <c r="EH54">
        <v>1.5249999999999999</v>
      </c>
      <c r="EI54">
        <v>2.9000000000000001E-2</v>
      </c>
      <c r="EJ54">
        <v>800</v>
      </c>
      <c r="EK54">
        <v>15</v>
      </c>
      <c r="EL54">
        <v>1.51</v>
      </c>
      <c r="EM54">
        <v>0.06</v>
      </c>
      <c r="EN54">
        <v>100</v>
      </c>
      <c r="EO54">
        <v>100</v>
      </c>
      <c r="EP54">
        <v>1.5249999999999999</v>
      </c>
      <c r="EQ54">
        <v>2.9000000000000001E-2</v>
      </c>
      <c r="ER54">
        <v>-0.3764761120941309</v>
      </c>
      <c r="ES54">
        <v>4.3947813741094052E-4</v>
      </c>
      <c r="ET54">
        <v>1.9954388575737439E-6</v>
      </c>
      <c r="EU54">
        <v>-3.8034163071679039E-10</v>
      </c>
      <c r="EV54">
        <v>-7.4267670579648865E-2</v>
      </c>
      <c r="EW54">
        <v>-1.1920631203760169E-2</v>
      </c>
      <c r="EX54">
        <v>1.912794135708796E-3</v>
      </c>
      <c r="EY54">
        <v>-4.0206091563060771E-5</v>
      </c>
      <c r="EZ54">
        <v>23</v>
      </c>
      <c r="FA54">
        <v>2006</v>
      </c>
      <c r="FB54">
        <v>0</v>
      </c>
      <c r="FC54">
        <v>18</v>
      </c>
      <c r="FD54">
        <v>1.4</v>
      </c>
      <c r="FE54">
        <v>1.3</v>
      </c>
      <c r="FF54">
        <v>1.8322799999999999</v>
      </c>
      <c r="FG54">
        <v>2.6293899999999999</v>
      </c>
      <c r="FH54">
        <v>1.39771</v>
      </c>
      <c r="FI54">
        <v>2.2778299999999998</v>
      </c>
      <c r="FJ54">
        <v>1.3952599999999999</v>
      </c>
      <c r="FK54">
        <v>2.65503</v>
      </c>
      <c r="FL54">
        <v>37.674500000000002</v>
      </c>
      <c r="FM54">
        <v>15.209</v>
      </c>
      <c r="FN54">
        <v>18</v>
      </c>
      <c r="FO54">
        <v>603.25699999999995</v>
      </c>
      <c r="FP54">
        <v>348.45800000000003</v>
      </c>
      <c r="FQ54">
        <v>21.678899999999999</v>
      </c>
      <c r="FR54">
        <v>29.189800000000002</v>
      </c>
      <c r="FS54">
        <v>30.000699999999998</v>
      </c>
      <c r="FT54">
        <v>28.8552</v>
      </c>
      <c r="FU54">
        <v>29.198599999999999</v>
      </c>
      <c r="FV54">
        <v>36.703200000000002</v>
      </c>
      <c r="FW54">
        <v>24.0246</v>
      </c>
      <c r="FX54">
        <v>0</v>
      </c>
      <c r="FY54">
        <v>21.68</v>
      </c>
      <c r="FZ54">
        <v>800</v>
      </c>
      <c r="GA54">
        <v>14.4087</v>
      </c>
      <c r="GB54">
        <v>98.382499999999993</v>
      </c>
      <c r="GC54">
        <v>93.101699999999994</v>
      </c>
    </row>
    <row r="55" spans="1:185" x14ac:dyDescent="0.2">
      <c r="A55">
        <v>39</v>
      </c>
      <c r="B55">
        <v>1692982893</v>
      </c>
      <c r="C55">
        <v>4369.5</v>
      </c>
      <c r="D55" t="s">
        <v>444</v>
      </c>
      <c r="E55" t="s">
        <v>445</v>
      </c>
      <c r="F55">
        <v>5</v>
      </c>
      <c r="H55" t="s">
        <v>318</v>
      </c>
      <c r="I55" t="s">
        <v>394</v>
      </c>
      <c r="J55" t="s">
        <v>320</v>
      </c>
      <c r="K55" t="s">
        <v>659</v>
      </c>
      <c r="L55">
        <v>1692982885</v>
      </c>
      <c r="M55">
        <f t="shared" si="50"/>
        <v>1.5220225295583532E-3</v>
      </c>
      <c r="N55">
        <f t="shared" si="51"/>
        <v>1.5220225295583532</v>
      </c>
      <c r="O55">
        <f t="shared" si="52"/>
        <v>-1.3261894388887465</v>
      </c>
      <c r="P55">
        <f t="shared" si="53"/>
        <v>999.81506451612915</v>
      </c>
      <c r="Q55">
        <f t="shared" si="54"/>
        <v>997.13175055335319</v>
      </c>
      <c r="R55">
        <f t="shared" si="55"/>
        <v>100.61491094112274</v>
      </c>
      <c r="S55">
        <f t="shared" si="56"/>
        <v>100.88566893798919</v>
      </c>
      <c r="T55">
        <f t="shared" si="57"/>
        <v>0.11757421943936948</v>
      </c>
      <c r="U55">
        <f t="shared" si="58"/>
        <v>2.9439895334115134</v>
      </c>
      <c r="V55">
        <f t="shared" si="59"/>
        <v>0.1150265484325715</v>
      </c>
      <c r="W55">
        <f t="shared" si="60"/>
        <v>7.211589296984082E-2</v>
      </c>
      <c r="X55">
        <f t="shared" si="61"/>
        <v>3.9903511277246398E-5</v>
      </c>
      <c r="Y55">
        <f t="shared" si="62"/>
        <v>23.641895723684488</v>
      </c>
      <c r="Z55">
        <f t="shared" si="63"/>
        <v>23.58502903225806</v>
      </c>
      <c r="AA55">
        <f t="shared" si="64"/>
        <v>2.9211264918564601</v>
      </c>
      <c r="AB55">
        <f t="shared" si="65"/>
        <v>53.837754249982709</v>
      </c>
      <c r="AC55">
        <f t="shared" si="66"/>
        <v>1.6159854445931545</v>
      </c>
      <c r="AD55">
        <f t="shared" si="67"/>
        <v>3.0015840502739275</v>
      </c>
      <c r="AE55">
        <f t="shared" si="68"/>
        <v>1.3051410472633056</v>
      </c>
      <c r="AF55">
        <f t="shared" si="69"/>
        <v>-67.121193553523369</v>
      </c>
      <c r="AG55">
        <f t="shared" si="70"/>
        <v>71.688085588549242</v>
      </c>
      <c r="AH55">
        <f t="shared" si="71"/>
        <v>5.089341215283552</v>
      </c>
      <c r="AI55">
        <f t="shared" si="72"/>
        <v>9.6562731538207061</v>
      </c>
      <c r="AJ55">
        <f t="shared" si="73"/>
        <v>-1.3261894388887465</v>
      </c>
      <c r="AK55">
        <f t="shared" si="74"/>
        <v>1.5220225295583532</v>
      </c>
      <c r="AL55">
        <f t="shared" si="75"/>
        <v>-1.4654168918487751</v>
      </c>
      <c r="AM55">
        <v>1014.862931375706</v>
      </c>
      <c r="AN55">
        <v>1016.0704848484841</v>
      </c>
      <c r="AO55">
        <v>6.1199438032484697E-2</v>
      </c>
      <c r="AP55">
        <v>67.148842448592248</v>
      </c>
      <c r="AQ55">
        <f t="shared" si="76"/>
        <v>1.547957838397213</v>
      </c>
      <c r="AR55">
        <v>14.52247277930736</v>
      </c>
      <c r="AS55">
        <v>16.04533212121213</v>
      </c>
      <c r="AT55">
        <v>4.4159692159887743E-5</v>
      </c>
      <c r="AU55">
        <v>78.55</v>
      </c>
      <c r="AV55">
        <v>4</v>
      </c>
      <c r="AW55">
        <v>1</v>
      </c>
      <c r="AX55">
        <f t="shared" si="77"/>
        <v>1</v>
      </c>
      <c r="AY55">
        <f t="shared" si="78"/>
        <v>0</v>
      </c>
      <c r="AZ55">
        <f t="shared" si="79"/>
        <v>53845.058233635878</v>
      </c>
      <c r="BA55" t="s">
        <v>321</v>
      </c>
      <c r="BB55" t="s">
        <v>321</v>
      </c>
      <c r="BC55">
        <v>0</v>
      </c>
      <c r="BD55">
        <v>0</v>
      </c>
      <c r="BE55" t="e">
        <f t="shared" si="80"/>
        <v>#DIV/0!</v>
      </c>
      <c r="BF55">
        <v>0</v>
      </c>
      <c r="BG55" t="s">
        <v>321</v>
      </c>
      <c r="BH55" t="s">
        <v>321</v>
      </c>
      <c r="BI55">
        <v>0</v>
      </c>
      <c r="BJ55">
        <v>0</v>
      </c>
      <c r="BK55" t="e">
        <f t="shared" si="81"/>
        <v>#DIV/0!</v>
      </c>
      <c r="BL55">
        <v>0.5</v>
      </c>
      <c r="BM55">
        <f t="shared" si="82"/>
        <v>2.1001848040655996E-4</v>
      </c>
      <c r="BN55">
        <f t="shared" si="83"/>
        <v>-1.3261894388887465</v>
      </c>
      <c r="BO55" t="e">
        <f t="shared" si="84"/>
        <v>#DIV/0!</v>
      </c>
      <c r="BP55">
        <f t="shared" si="85"/>
        <v>-6314.6321043818143</v>
      </c>
      <c r="BQ55" t="e">
        <f t="shared" si="86"/>
        <v>#DIV/0!</v>
      </c>
      <c r="BR55" t="e">
        <f t="shared" si="87"/>
        <v>#DIV/0!</v>
      </c>
      <c r="BS55" t="s">
        <v>321</v>
      </c>
      <c r="BT55">
        <v>0</v>
      </c>
      <c r="BU55" t="e">
        <f t="shared" si="88"/>
        <v>#DIV/0!</v>
      </c>
      <c r="BV55" t="e">
        <f t="shared" si="89"/>
        <v>#DIV/0!</v>
      </c>
      <c r="BW55" t="e">
        <f t="shared" si="90"/>
        <v>#DIV/0!</v>
      </c>
      <c r="BX55" t="e">
        <f t="shared" si="91"/>
        <v>#DIV/0!</v>
      </c>
      <c r="BY55" t="e">
        <f t="shared" si="92"/>
        <v>#DIV/0!</v>
      </c>
      <c r="BZ55" t="e">
        <f t="shared" si="93"/>
        <v>#DIV/0!</v>
      </c>
      <c r="CA55" t="e">
        <f t="shared" si="94"/>
        <v>#DIV/0!</v>
      </c>
      <c r="CB55" t="e">
        <f t="shared" si="95"/>
        <v>#DIV/0!</v>
      </c>
      <c r="CC55">
        <f t="shared" si="96"/>
        <v>5.0002199999999997E-3</v>
      </c>
      <c r="CD55">
        <f t="shared" si="97"/>
        <v>2.1001848040655996E-4</v>
      </c>
      <c r="CE55">
        <f t="shared" si="98"/>
        <v>4.2001847999999994E-2</v>
      </c>
      <c r="CF55">
        <f t="shared" si="99"/>
        <v>7.9803511199999996E-3</v>
      </c>
      <c r="CG55">
        <v>6</v>
      </c>
      <c r="CH55">
        <v>0.5</v>
      </c>
      <c r="CI55" t="s">
        <v>322</v>
      </c>
      <c r="CJ55">
        <v>2</v>
      </c>
      <c r="CK55" t="b">
        <v>0</v>
      </c>
      <c r="CL55">
        <v>1692982885</v>
      </c>
      <c r="CM55">
        <v>999.81506451612915</v>
      </c>
      <c r="CN55">
        <v>1000.010612903226</v>
      </c>
      <c r="CO55">
        <v>16.015025806451611</v>
      </c>
      <c r="CP55">
        <v>14.517403225806451</v>
      </c>
      <c r="CQ55">
        <v>997.68706451612911</v>
      </c>
      <c r="CR55">
        <v>15.98502580645161</v>
      </c>
      <c r="CS55">
        <v>600.00990322580651</v>
      </c>
      <c r="CT55">
        <v>100.80432258064521</v>
      </c>
      <c r="CU55">
        <v>0.1000071483870968</v>
      </c>
      <c r="CV55">
        <v>24.036703225806448</v>
      </c>
      <c r="CW55">
        <v>23.58502903225806</v>
      </c>
      <c r="CX55">
        <v>999.90000000000032</v>
      </c>
      <c r="CY55">
        <v>0</v>
      </c>
      <c r="CZ55">
        <v>0</v>
      </c>
      <c r="DA55">
        <v>10002.097096774191</v>
      </c>
      <c r="DB55">
        <v>0</v>
      </c>
      <c r="DC55">
        <v>244.6897096774193</v>
      </c>
      <c r="DD55">
        <v>5.0002199999999997E-3</v>
      </c>
      <c r="DE55">
        <v>0</v>
      </c>
      <c r="DF55">
        <v>0</v>
      </c>
      <c r="DG55">
        <v>0</v>
      </c>
      <c r="DH55">
        <v>637.6258064516129</v>
      </c>
      <c r="DI55">
        <v>5.0002199999999997E-3</v>
      </c>
      <c r="DJ55">
        <v>841.12903225806429</v>
      </c>
      <c r="DK55">
        <v>0.12903225806451621</v>
      </c>
      <c r="DL55">
        <v>34.281999999999996</v>
      </c>
      <c r="DM55">
        <v>40.864838709677407</v>
      </c>
      <c r="DN55">
        <v>37.025967741935467</v>
      </c>
      <c r="DO55">
        <v>40.729580645161278</v>
      </c>
      <c r="DP55">
        <v>36.902999999999992</v>
      </c>
      <c r="DQ55">
        <v>0</v>
      </c>
      <c r="DR55">
        <v>0</v>
      </c>
      <c r="DS55">
        <v>0</v>
      </c>
      <c r="DT55">
        <v>1692982894.7</v>
      </c>
      <c r="DU55">
        <v>0</v>
      </c>
      <c r="DV55">
        <v>638.51600000000008</v>
      </c>
      <c r="DW55">
        <v>9.538461850241454</v>
      </c>
      <c r="DX55">
        <v>-9.1846153430461968</v>
      </c>
      <c r="DY55">
        <v>840.04</v>
      </c>
      <c r="DZ55">
        <v>15</v>
      </c>
      <c r="EA55">
        <v>1692982923</v>
      </c>
      <c r="EB55" t="s">
        <v>446</v>
      </c>
      <c r="EC55">
        <v>1692982921</v>
      </c>
      <c r="ED55">
        <v>1692982923</v>
      </c>
      <c r="EE55">
        <v>40</v>
      </c>
      <c r="EF55">
        <v>-1.4999999999999999E-2</v>
      </c>
      <c r="EG55">
        <v>0</v>
      </c>
      <c r="EH55">
        <v>2.1280000000000001</v>
      </c>
      <c r="EI55">
        <v>0.03</v>
      </c>
      <c r="EJ55">
        <v>1000</v>
      </c>
      <c r="EK55">
        <v>15</v>
      </c>
      <c r="EL55">
        <v>1.08</v>
      </c>
      <c r="EM55">
        <v>0.12</v>
      </c>
      <c r="EN55">
        <v>100</v>
      </c>
      <c r="EO55">
        <v>100</v>
      </c>
      <c r="EP55">
        <v>2.1280000000000001</v>
      </c>
      <c r="EQ55">
        <v>0.03</v>
      </c>
      <c r="ER55">
        <v>9.5007880192572003E-2</v>
      </c>
      <c r="ES55">
        <v>4.3947813741094052E-4</v>
      </c>
      <c r="ET55">
        <v>1.9954388575737439E-6</v>
      </c>
      <c r="EU55">
        <v>-3.8034163071679039E-10</v>
      </c>
      <c r="EV55">
        <v>-7.7337320203164417E-2</v>
      </c>
      <c r="EW55">
        <v>-1.1920631203760169E-2</v>
      </c>
      <c r="EX55">
        <v>1.912794135708796E-3</v>
      </c>
      <c r="EY55">
        <v>-4.0206091563060771E-5</v>
      </c>
      <c r="EZ55">
        <v>23</v>
      </c>
      <c r="FA55">
        <v>2006</v>
      </c>
      <c r="FB55">
        <v>0</v>
      </c>
      <c r="FC55">
        <v>18</v>
      </c>
      <c r="FD55">
        <v>1.3</v>
      </c>
      <c r="FE55">
        <v>1.5</v>
      </c>
      <c r="FF55">
        <v>2.19604</v>
      </c>
      <c r="FG55">
        <v>2.6232899999999999</v>
      </c>
      <c r="FH55">
        <v>1.39771</v>
      </c>
      <c r="FI55">
        <v>2.2778299999999998</v>
      </c>
      <c r="FJ55">
        <v>1.3952599999999999</v>
      </c>
      <c r="FK55">
        <v>2.63306</v>
      </c>
      <c r="FL55">
        <v>37.843699999999998</v>
      </c>
      <c r="FM55">
        <v>15.2003</v>
      </c>
      <c r="FN55">
        <v>18</v>
      </c>
      <c r="FO55">
        <v>603.38300000000004</v>
      </c>
      <c r="FP55">
        <v>347.791</v>
      </c>
      <c r="FQ55">
        <v>21.680399999999999</v>
      </c>
      <c r="FR55">
        <v>29.337800000000001</v>
      </c>
      <c r="FS55">
        <v>30.000599999999999</v>
      </c>
      <c r="FT55">
        <v>28.988199999999999</v>
      </c>
      <c r="FU55">
        <v>29.329899999999999</v>
      </c>
      <c r="FV55">
        <v>43.987699999999997</v>
      </c>
      <c r="FW55">
        <v>24.410299999999999</v>
      </c>
      <c r="FX55">
        <v>0</v>
      </c>
      <c r="FY55">
        <v>21.68</v>
      </c>
      <c r="FZ55">
        <v>1000</v>
      </c>
      <c r="GA55">
        <v>14.444800000000001</v>
      </c>
      <c r="GB55">
        <v>98.351799999999997</v>
      </c>
      <c r="GC55">
        <v>93.073899999999995</v>
      </c>
    </row>
    <row r="56" spans="1:185" x14ac:dyDescent="0.2">
      <c r="A56">
        <v>40</v>
      </c>
      <c r="B56">
        <v>1692982999</v>
      </c>
      <c r="C56">
        <v>4475.5</v>
      </c>
      <c r="D56" t="s">
        <v>447</v>
      </c>
      <c r="E56" t="s">
        <v>448</v>
      </c>
      <c r="F56">
        <v>5</v>
      </c>
      <c r="H56" t="s">
        <v>318</v>
      </c>
      <c r="I56" t="s">
        <v>394</v>
      </c>
      <c r="J56" t="s">
        <v>320</v>
      </c>
      <c r="K56" t="s">
        <v>659</v>
      </c>
      <c r="L56">
        <v>1692982991</v>
      </c>
      <c r="M56">
        <f t="shared" si="50"/>
        <v>1.4803241002417306E-3</v>
      </c>
      <c r="N56">
        <f t="shared" si="51"/>
        <v>1.4803241002417307</v>
      </c>
      <c r="O56">
        <f t="shared" si="52"/>
        <v>-1.2967454718424363</v>
      </c>
      <c r="P56">
        <f t="shared" si="53"/>
        <v>1199.565193548387</v>
      </c>
      <c r="Q56">
        <f t="shared" si="54"/>
        <v>1192.8224565821477</v>
      </c>
      <c r="R56">
        <f t="shared" si="55"/>
        <v>120.36228255740936</v>
      </c>
      <c r="S56">
        <f t="shared" si="56"/>
        <v>121.04266144151104</v>
      </c>
      <c r="T56">
        <f t="shared" si="57"/>
        <v>0.11455785602477543</v>
      </c>
      <c r="U56">
        <f t="shared" si="58"/>
        <v>2.943806662338623</v>
      </c>
      <c r="V56">
        <f t="shared" si="59"/>
        <v>0.11213763249420806</v>
      </c>
      <c r="W56">
        <f t="shared" si="60"/>
        <v>7.0299209109797506E-2</v>
      </c>
      <c r="X56">
        <f t="shared" si="61"/>
        <v>3.9903511277246398E-5</v>
      </c>
      <c r="Y56">
        <f t="shared" si="62"/>
        <v>23.693771443681861</v>
      </c>
      <c r="Z56">
        <f t="shared" si="63"/>
        <v>23.59923548387097</v>
      </c>
      <c r="AA56">
        <f t="shared" si="64"/>
        <v>2.9236280878194605</v>
      </c>
      <c r="AB56">
        <f t="shared" si="65"/>
        <v>53.891082933387558</v>
      </c>
      <c r="AC56">
        <f t="shared" si="66"/>
        <v>1.6215801456268708</v>
      </c>
      <c r="AD56">
        <f t="shared" si="67"/>
        <v>3.0089952870890277</v>
      </c>
      <c r="AE56">
        <f t="shared" si="68"/>
        <v>1.3020479421925897</v>
      </c>
      <c r="AF56">
        <f t="shared" si="69"/>
        <v>-65.282292820660317</v>
      </c>
      <c r="AG56">
        <f t="shared" si="70"/>
        <v>75.947206014834336</v>
      </c>
      <c r="AH56">
        <f t="shared" si="71"/>
        <v>5.3935500576909581</v>
      </c>
      <c r="AI56">
        <f t="shared" si="72"/>
        <v>16.058503155376258</v>
      </c>
      <c r="AJ56">
        <f t="shared" si="73"/>
        <v>-1.2967454718424363</v>
      </c>
      <c r="AK56">
        <f t="shared" si="74"/>
        <v>1.4803241002417307</v>
      </c>
      <c r="AL56">
        <f t="shared" si="75"/>
        <v>-0.97345155133135997</v>
      </c>
      <c r="AM56">
        <v>1217.782986033578</v>
      </c>
      <c r="AN56">
        <v>1218.87006060606</v>
      </c>
      <c r="AO56">
        <v>-2.1726267702736609E-2</v>
      </c>
      <c r="AP56">
        <v>67.147653983092113</v>
      </c>
      <c r="AQ56">
        <f t="shared" si="76"/>
        <v>1.5022300311185357</v>
      </c>
      <c r="AR56">
        <v>14.60940991402598</v>
      </c>
      <c r="AS56">
        <v>16.08742606060606</v>
      </c>
      <c r="AT56">
        <v>8.8954099336663074E-6</v>
      </c>
      <c r="AU56">
        <v>78.55</v>
      </c>
      <c r="AV56">
        <v>4</v>
      </c>
      <c r="AW56">
        <v>1</v>
      </c>
      <c r="AX56">
        <f t="shared" si="77"/>
        <v>1</v>
      </c>
      <c r="AY56">
        <f t="shared" si="78"/>
        <v>0</v>
      </c>
      <c r="AZ56">
        <f t="shared" si="79"/>
        <v>53832.270857588301</v>
      </c>
      <c r="BA56" t="s">
        <v>321</v>
      </c>
      <c r="BB56" t="s">
        <v>321</v>
      </c>
      <c r="BC56">
        <v>0</v>
      </c>
      <c r="BD56">
        <v>0</v>
      </c>
      <c r="BE56" t="e">
        <f t="shared" si="80"/>
        <v>#DIV/0!</v>
      </c>
      <c r="BF56">
        <v>0</v>
      </c>
      <c r="BG56" t="s">
        <v>321</v>
      </c>
      <c r="BH56" t="s">
        <v>321</v>
      </c>
      <c r="BI56">
        <v>0</v>
      </c>
      <c r="BJ56">
        <v>0</v>
      </c>
      <c r="BK56" t="e">
        <f t="shared" si="81"/>
        <v>#DIV/0!</v>
      </c>
      <c r="BL56">
        <v>0.5</v>
      </c>
      <c r="BM56">
        <f t="shared" si="82"/>
        <v>2.1001848040655996E-4</v>
      </c>
      <c r="BN56">
        <f t="shared" si="83"/>
        <v>-1.2967454718424363</v>
      </c>
      <c r="BO56" t="e">
        <f t="shared" si="84"/>
        <v>#DIV/0!</v>
      </c>
      <c r="BP56">
        <f t="shared" si="85"/>
        <v>-6174.4350751046204</v>
      </c>
      <c r="BQ56" t="e">
        <f t="shared" si="86"/>
        <v>#DIV/0!</v>
      </c>
      <c r="BR56" t="e">
        <f t="shared" si="87"/>
        <v>#DIV/0!</v>
      </c>
      <c r="BS56" t="s">
        <v>321</v>
      </c>
      <c r="BT56">
        <v>0</v>
      </c>
      <c r="BU56" t="e">
        <f t="shared" si="88"/>
        <v>#DIV/0!</v>
      </c>
      <c r="BV56" t="e">
        <f t="shared" si="89"/>
        <v>#DIV/0!</v>
      </c>
      <c r="BW56" t="e">
        <f t="shared" si="90"/>
        <v>#DIV/0!</v>
      </c>
      <c r="BX56" t="e">
        <f t="shared" si="91"/>
        <v>#DIV/0!</v>
      </c>
      <c r="BY56" t="e">
        <f t="shared" si="92"/>
        <v>#DIV/0!</v>
      </c>
      <c r="BZ56" t="e">
        <f t="shared" si="93"/>
        <v>#DIV/0!</v>
      </c>
      <c r="CA56" t="e">
        <f t="shared" si="94"/>
        <v>#DIV/0!</v>
      </c>
      <c r="CB56" t="e">
        <f t="shared" si="95"/>
        <v>#DIV/0!</v>
      </c>
      <c r="CC56">
        <f t="shared" si="96"/>
        <v>5.0002199999999997E-3</v>
      </c>
      <c r="CD56">
        <f t="shared" si="97"/>
        <v>2.1001848040655996E-4</v>
      </c>
      <c r="CE56">
        <f t="shared" si="98"/>
        <v>4.2001847999999994E-2</v>
      </c>
      <c r="CF56">
        <f t="shared" si="99"/>
        <v>7.9803511199999996E-3</v>
      </c>
      <c r="CG56">
        <v>6</v>
      </c>
      <c r="CH56">
        <v>0.5</v>
      </c>
      <c r="CI56" t="s">
        <v>322</v>
      </c>
      <c r="CJ56">
        <v>2</v>
      </c>
      <c r="CK56" t="b">
        <v>0</v>
      </c>
      <c r="CL56">
        <v>1692982991</v>
      </c>
      <c r="CM56">
        <v>1199.565193548387</v>
      </c>
      <c r="CN56">
        <v>1200.0441935483871</v>
      </c>
      <c r="CO56">
        <v>16.070293548387099</v>
      </c>
      <c r="CP56">
        <v>14.61375806451613</v>
      </c>
      <c r="CQ56">
        <v>1196.4341935483869</v>
      </c>
      <c r="CR56">
        <v>16.0362935483871</v>
      </c>
      <c r="CS56">
        <v>599.99974193548383</v>
      </c>
      <c r="CT56">
        <v>100.80548387096771</v>
      </c>
      <c r="CU56">
        <v>9.996261290322582E-2</v>
      </c>
      <c r="CV56">
        <v>24.07777419354839</v>
      </c>
      <c r="CW56">
        <v>23.59923548387097</v>
      </c>
      <c r="CX56">
        <v>999.90000000000032</v>
      </c>
      <c r="CY56">
        <v>0</v>
      </c>
      <c r="CZ56">
        <v>0</v>
      </c>
      <c r="DA56">
        <v>10000.94193548387</v>
      </c>
      <c r="DB56">
        <v>0</v>
      </c>
      <c r="DC56">
        <v>249.1963225806451</v>
      </c>
      <c r="DD56">
        <v>5.0002199999999997E-3</v>
      </c>
      <c r="DE56">
        <v>0</v>
      </c>
      <c r="DF56">
        <v>0</v>
      </c>
      <c r="DG56">
        <v>0</v>
      </c>
      <c r="DH56">
        <v>638.9387096774193</v>
      </c>
      <c r="DI56">
        <v>5.0002199999999997E-3</v>
      </c>
      <c r="DJ56">
        <v>847.11290322580635</v>
      </c>
      <c r="DK56">
        <v>0.21935483870967751</v>
      </c>
      <c r="DL56">
        <v>34.741870967741939</v>
      </c>
      <c r="DM56">
        <v>41.257999999999988</v>
      </c>
      <c r="DN56">
        <v>37.429129032258061</v>
      </c>
      <c r="DO56">
        <v>40.447354838709671</v>
      </c>
      <c r="DP56">
        <v>37.311999999999983</v>
      </c>
      <c r="DQ56">
        <v>0</v>
      </c>
      <c r="DR56">
        <v>0</v>
      </c>
      <c r="DS56">
        <v>0</v>
      </c>
      <c r="DT56">
        <v>1692983000.3</v>
      </c>
      <c r="DU56">
        <v>0</v>
      </c>
      <c r="DV56">
        <v>639.34399999999994</v>
      </c>
      <c r="DW56">
        <v>10.20769212431455</v>
      </c>
      <c r="DX56">
        <v>-38.184615546569063</v>
      </c>
      <c r="DY56">
        <v>846.50399999999991</v>
      </c>
      <c r="DZ56">
        <v>15</v>
      </c>
      <c r="EA56">
        <v>1692983031.5</v>
      </c>
      <c r="EB56" t="s">
        <v>449</v>
      </c>
      <c r="EC56">
        <v>1692983031.5</v>
      </c>
      <c r="ED56">
        <v>1692983029</v>
      </c>
      <c r="EE56">
        <v>41</v>
      </c>
      <c r="EF56">
        <v>0.318</v>
      </c>
      <c r="EG56">
        <v>3.0000000000000001E-3</v>
      </c>
      <c r="EH56">
        <v>3.1309999999999998</v>
      </c>
      <c r="EI56">
        <v>3.4000000000000002E-2</v>
      </c>
      <c r="EJ56">
        <v>1200</v>
      </c>
      <c r="EK56">
        <v>15</v>
      </c>
      <c r="EL56">
        <v>1.96</v>
      </c>
      <c r="EM56">
        <v>7.0000000000000007E-2</v>
      </c>
      <c r="EN56">
        <v>100</v>
      </c>
      <c r="EO56">
        <v>100</v>
      </c>
      <c r="EP56">
        <v>3.1309999999999998</v>
      </c>
      <c r="EQ56">
        <v>3.4000000000000002E-2</v>
      </c>
      <c r="ER56">
        <v>8.0202229692249993E-2</v>
      </c>
      <c r="ES56">
        <v>4.3947813741094052E-4</v>
      </c>
      <c r="ET56">
        <v>1.9954388575737439E-6</v>
      </c>
      <c r="EU56">
        <v>-3.8034163071679039E-10</v>
      </c>
      <c r="EV56">
        <v>-7.6975206566172821E-2</v>
      </c>
      <c r="EW56">
        <v>-1.1920631203760169E-2</v>
      </c>
      <c r="EX56">
        <v>1.912794135708796E-3</v>
      </c>
      <c r="EY56">
        <v>-4.0206091563060771E-5</v>
      </c>
      <c r="EZ56">
        <v>23</v>
      </c>
      <c r="FA56">
        <v>2006</v>
      </c>
      <c r="FB56">
        <v>0</v>
      </c>
      <c r="FC56">
        <v>18</v>
      </c>
      <c r="FD56">
        <v>1.3</v>
      </c>
      <c r="FE56">
        <v>1.3</v>
      </c>
      <c r="FF56">
        <v>2.5476100000000002</v>
      </c>
      <c r="FG56">
        <v>2.6257299999999999</v>
      </c>
      <c r="FH56">
        <v>1.39771</v>
      </c>
      <c r="FI56">
        <v>2.2778299999999998</v>
      </c>
      <c r="FJ56">
        <v>1.3952599999999999</v>
      </c>
      <c r="FK56">
        <v>2.5573700000000001</v>
      </c>
      <c r="FL56">
        <v>38.013399999999997</v>
      </c>
      <c r="FM56">
        <v>15.173999999999999</v>
      </c>
      <c r="FN56">
        <v>18</v>
      </c>
      <c r="FO56">
        <v>603.74300000000005</v>
      </c>
      <c r="FP56">
        <v>347.11</v>
      </c>
      <c r="FQ56">
        <v>21.679400000000001</v>
      </c>
      <c r="FR56">
        <v>29.499700000000001</v>
      </c>
      <c r="FS56">
        <v>30.000699999999998</v>
      </c>
      <c r="FT56">
        <v>29.139600000000002</v>
      </c>
      <c r="FU56">
        <v>29.4819</v>
      </c>
      <c r="FV56">
        <v>51.020499999999998</v>
      </c>
      <c r="FW56">
        <v>24.929300000000001</v>
      </c>
      <c r="FX56">
        <v>0</v>
      </c>
      <c r="FY56">
        <v>21.68</v>
      </c>
      <c r="FZ56">
        <v>1200</v>
      </c>
      <c r="GA56">
        <v>14.5511</v>
      </c>
      <c r="GB56">
        <v>98.324799999999996</v>
      </c>
      <c r="GC56">
        <v>93.045000000000002</v>
      </c>
    </row>
    <row r="57" spans="1:185" x14ac:dyDescent="0.2">
      <c r="A57">
        <v>41</v>
      </c>
      <c r="B57">
        <v>1692983107.5</v>
      </c>
      <c r="C57">
        <v>4584</v>
      </c>
      <c r="D57" t="s">
        <v>450</v>
      </c>
      <c r="E57" t="s">
        <v>451</v>
      </c>
      <c r="F57">
        <v>5</v>
      </c>
      <c r="H57" t="s">
        <v>318</v>
      </c>
      <c r="I57" t="s">
        <v>394</v>
      </c>
      <c r="J57" t="s">
        <v>320</v>
      </c>
      <c r="K57" t="s">
        <v>659</v>
      </c>
      <c r="L57">
        <v>1692983099.5</v>
      </c>
      <c r="M57">
        <f t="shared" si="50"/>
        <v>1.442288043056398E-3</v>
      </c>
      <c r="N57">
        <f t="shared" si="51"/>
        <v>1.442288043056398</v>
      </c>
      <c r="O57">
        <f t="shared" si="52"/>
        <v>0.35702246438330665</v>
      </c>
      <c r="P57">
        <f t="shared" si="53"/>
        <v>1497.498419354838</v>
      </c>
      <c r="Q57">
        <f t="shared" si="54"/>
        <v>1460.7627708879893</v>
      </c>
      <c r="R57">
        <f t="shared" si="55"/>
        <v>147.41099227529884</v>
      </c>
      <c r="S57">
        <f t="shared" si="56"/>
        <v>151.11812289246456</v>
      </c>
      <c r="T57">
        <f t="shared" si="57"/>
        <v>0.11039854117743128</v>
      </c>
      <c r="U57">
        <f t="shared" si="58"/>
        <v>2.9433218883743453</v>
      </c>
      <c r="V57">
        <f t="shared" si="59"/>
        <v>0.10814865017990501</v>
      </c>
      <c r="W57">
        <f t="shared" si="60"/>
        <v>6.7791231127801999E-2</v>
      </c>
      <c r="X57">
        <f t="shared" si="61"/>
        <v>3.9903511277246398E-5</v>
      </c>
      <c r="Y57">
        <f t="shared" si="62"/>
        <v>23.772023644907286</v>
      </c>
      <c r="Z57">
        <f t="shared" si="63"/>
        <v>23.686770967741939</v>
      </c>
      <c r="AA57">
        <f t="shared" si="64"/>
        <v>2.9390834778238757</v>
      </c>
      <c r="AB57">
        <f t="shared" si="65"/>
        <v>53.740601091398553</v>
      </c>
      <c r="AC57">
        <f t="shared" si="66"/>
        <v>1.6237068203600244</v>
      </c>
      <c r="AD57">
        <f t="shared" si="67"/>
        <v>3.0213782268615277</v>
      </c>
      <c r="AE57">
        <f t="shared" si="68"/>
        <v>1.3153766574638512</v>
      </c>
      <c r="AF57">
        <f t="shared" si="69"/>
        <v>-63.60490269878715</v>
      </c>
      <c r="AG57">
        <f t="shared" si="70"/>
        <v>72.902368664830519</v>
      </c>
      <c r="AH57">
        <f t="shared" si="71"/>
        <v>5.1822490509379602</v>
      </c>
      <c r="AI57">
        <f t="shared" si="72"/>
        <v>14.47975492049261</v>
      </c>
      <c r="AJ57">
        <f t="shared" si="73"/>
        <v>0.35702246438330665</v>
      </c>
      <c r="AK57">
        <f t="shared" si="74"/>
        <v>1.442288043056398</v>
      </c>
      <c r="AL57">
        <f t="shared" si="75"/>
        <v>-0.56295632429405351</v>
      </c>
      <c r="AM57">
        <v>1522.4120486538509</v>
      </c>
      <c r="AN57">
        <v>1523.2255757575761</v>
      </c>
      <c r="AO57">
        <v>-5.3074818543060787E-2</v>
      </c>
      <c r="AP57">
        <v>67.136270787879127</v>
      </c>
      <c r="AQ57">
        <f t="shared" si="76"/>
        <v>1.4640815109867686</v>
      </c>
      <c r="AR57">
        <v>14.66967968082252</v>
      </c>
      <c r="AS57">
        <v>16.110189090909088</v>
      </c>
      <c r="AT57">
        <v>-1.393257247790229E-5</v>
      </c>
      <c r="AU57">
        <v>78.55</v>
      </c>
      <c r="AV57">
        <v>4</v>
      </c>
      <c r="AW57">
        <v>1</v>
      </c>
      <c r="AX57">
        <f t="shared" si="77"/>
        <v>1</v>
      </c>
      <c r="AY57">
        <f t="shared" si="78"/>
        <v>0</v>
      </c>
      <c r="AZ57">
        <f t="shared" si="79"/>
        <v>53805.824834678395</v>
      </c>
      <c r="BA57" t="s">
        <v>321</v>
      </c>
      <c r="BB57" t="s">
        <v>321</v>
      </c>
      <c r="BC57">
        <v>0</v>
      </c>
      <c r="BD57">
        <v>0</v>
      </c>
      <c r="BE57" t="e">
        <f t="shared" si="80"/>
        <v>#DIV/0!</v>
      </c>
      <c r="BF57">
        <v>0</v>
      </c>
      <c r="BG57" t="s">
        <v>321</v>
      </c>
      <c r="BH57" t="s">
        <v>321</v>
      </c>
      <c r="BI57">
        <v>0</v>
      </c>
      <c r="BJ57">
        <v>0</v>
      </c>
      <c r="BK57" t="e">
        <f t="shared" si="81"/>
        <v>#DIV/0!</v>
      </c>
      <c r="BL57">
        <v>0.5</v>
      </c>
      <c r="BM57">
        <f t="shared" si="82"/>
        <v>2.1001848040655996E-4</v>
      </c>
      <c r="BN57">
        <f t="shared" si="83"/>
        <v>0.35702246438330665</v>
      </c>
      <c r="BO57" t="e">
        <f t="shared" si="84"/>
        <v>#DIV/0!</v>
      </c>
      <c r="BP57">
        <f t="shared" si="85"/>
        <v>1699.9573737138371</v>
      </c>
      <c r="BQ57" t="e">
        <f t="shared" si="86"/>
        <v>#DIV/0!</v>
      </c>
      <c r="BR57" t="e">
        <f t="shared" si="87"/>
        <v>#DIV/0!</v>
      </c>
      <c r="BS57" t="s">
        <v>321</v>
      </c>
      <c r="BT57">
        <v>0</v>
      </c>
      <c r="BU57" t="e">
        <f t="shared" si="88"/>
        <v>#DIV/0!</v>
      </c>
      <c r="BV57" t="e">
        <f t="shared" si="89"/>
        <v>#DIV/0!</v>
      </c>
      <c r="BW57" t="e">
        <f t="shared" si="90"/>
        <v>#DIV/0!</v>
      </c>
      <c r="BX57" t="e">
        <f t="shared" si="91"/>
        <v>#DIV/0!</v>
      </c>
      <c r="BY57" t="e">
        <f t="shared" si="92"/>
        <v>#DIV/0!</v>
      </c>
      <c r="BZ57" t="e">
        <f t="shared" si="93"/>
        <v>#DIV/0!</v>
      </c>
      <c r="CA57" t="e">
        <f t="shared" si="94"/>
        <v>#DIV/0!</v>
      </c>
      <c r="CB57" t="e">
        <f t="shared" si="95"/>
        <v>#DIV/0!</v>
      </c>
      <c r="CC57">
        <f t="shared" si="96"/>
        <v>5.0002199999999997E-3</v>
      </c>
      <c r="CD57">
        <f t="shared" si="97"/>
        <v>2.1001848040655996E-4</v>
      </c>
      <c r="CE57">
        <f t="shared" si="98"/>
        <v>4.2001847999999994E-2</v>
      </c>
      <c r="CF57">
        <f t="shared" si="99"/>
        <v>7.9803511199999996E-3</v>
      </c>
      <c r="CG57">
        <v>6</v>
      </c>
      <c r="CH57">
        <v>0.5</v>
      </c>
      <c r="CI57" t="s">
        <v>322</v>
      </c>
      <c r="CJ57">
        <v>2</v>
      </c>
      <c r="CK57" t="b">
        <v>0</v>
      </c>
      <c r="CL57">
        <v>1692983099.5</v>
      </c>
      <c r="CM57">
        <v>1497.498419354838</v>
      </c>
      <c r="CN57">
        <v>1500.015161290323</v>
      </c>
      <c r="CO57">
        <v>16.090051612903221</v>
      </c>
      <c r="CP57">
        <v>14.67102903225806</v>
      </c>
      <c r="CQ57">
        <v>1494.3674193548379</v>
      </c>
      <c r="CR57">
        <v>16.056051612903229</v>
      </c>
      <c r="CS57">
        <v>600.02493548387088</v>
      </c>
      <c r="CT57">
        <v>100.8136451612903</v>
      </c>
      <c r="CU57">
        <v>0.1000659580645161</v>
      </c>
      <c r="CV57">
        <v>24.1462</v>
      </c>
      <c r="CW57">
        <v>23.686770967741939</v>
      </c>
      <c r="CX57">
        <v>999.90000000000032</v>
      </c>
      <c r="CY57">
        <v>0</v>
      </c>
      <c r="CZ57">
        <v>0</v>
      </c>
      <c r="DA57">
        <v>9997.37612903226</v>
      </c>
      <c r="DB57">
        <v>0</v>
      </c>
      <c r="DC57">
        <v>254.63922580645161</v>
      </c>
      <c r="DD57">
        <v>5.0002199999999997E-3</v>
      </c>
      <c r="DE57">
        <v>0</v>
      </c>
      <c r="DF57">
        <v>0</v>
      </c>
      <c r="DG57">
        <v>0</v>
      </c>
      <c r="DH57">
        <v>638.19032258064533</v>
      </c>
      <c r="DI57">
        <v>5.0002199999999997E-3</v>
      </c>
      <c r="DJ57">
        <v>849.6258064516129</v>
      </c>
      <c r="DK57">
        <v>0.4419354838709677</v>
      </c>
      <c r="DL57">
        <v>35.174999999999997</v>
      </c>
      <c r="DM57">
        <v>41.604677419354843</v>
      </c>
      <c r="DN57">
        <v>38.162999999999982</v>
      </c>
      <c r="DO57">
        <v>39.878870967741932</v>
      </c>
      <c r="DP57">
        <v>37.561999999999983</v>
      </c>
      <c r="DQ57">
        <v>0</v>
      </c>
      <c r="DR57">
        <v>0</v>
      </c>
      <c r="DS57">
        <v>0</v>
      </c>
      <c r="DT57">
        <v>1692983108.9000001</v>
      </c>
      <c r="DU57">
        <v>0</v>
      </c>
      <c r="DV57">
        <v>638.75384615384621</v>
      </c>
      <c r="DW57">
        <v>19.302564029707639</v>
      </c>
      <c r="DX57">
        <v>29.767521224314599</v>
      </c>
      <c r="DY57">
        <v>848.72692307692319</v>
      </c>
      <c r="DZ57">
        <v>15</v>
      </c>
      <c r="EA57">
        <v>1692983148</v>
      </c>
      <c r="EB57" t="s">
        <v>452</v>
      </c>
      <c r="EC57">
        <v>1692983031.5</v>
      </c>
      <c r="ED57">
        <v>1692983135.5</v>
      </c>
      <c r="EE57">
        <v>42</v>
      </c>
      <c r="EF57">
        <v>0.318</v>
      </c>
      <c r="EG57">
        <v>-2E-3</v>
      </c>
      <c r="EH57">
        <v>3.1309999999999998</v>
      </c>
      <c r="EI57">
        <v>3.4000000000000002E-2</v>
      </c>
      <c r="EJ57">
        <v>1200</v>
      </c>
      <c r="EK57">
        <v>15</v>
      </c>
      <c r="EL57">
        <v>1.96</v>
      </c>
      <c r="EM57">
        <v>0.14000000000000001</v>
      </c>
      <c r="EN57">
        <v>100</v>
      </c>
      <c r="EO57">
        <v>100</v>
      </c>
      <c r="EP57">
        <v>3.1309999999999998</v>
      </c>
      <c r="EQ57">
        <v>3.4000000000000002E-2</v>
      </c>
      <c r="ER57">
        <v>0.39787731310350688</v>
      </c>
      <c r="ES57">
        <v>4.3947813741094052E-4</v>
      </c>
      <c r="ET57">
        <v>1.9954388575737439E-6</v>
      </c>
      <c r="EU57">
        <v>-3.8034163071679039E-10</v>
      </c>
      <c r="EV57">
        <v>-7.3880790586032197E-2</v>
      </c>
      <c r="EW57">
        <v>-1.1920631203760169E-2</v>
      </c>
      <c r="EX57">
        <v>1.912794135708796E-3</v>
      </c>
      <c r="EY57">
        <v>-4.0206091563060771E-5</v>
      </c>
      <c r="EZ57">
        <v>23</v>
      </c>
      <c r="FA57">
        <v>2006</v>
      </c>
      <c r="FB57">
        <v>0</v>
      </c>
      <c r="FC57">
        <v>18</v>
      </c>
      <c r="FD57">
        <v>1.3</v>
      </c>
      <c r="FE57">
        <v>1.3</v>
      </c>
      <c r="FF57">
        <v>3.0541999999999998</v>
      </c>
      <c r="FG57">
        <v>2.6147499999999999</v>
      </c>
      <c r="FH57">
        <v>1.39771</v>
      </c>
      <c r="FI57">
        <v>2.2778299999999998</v>
      </c>
      <c r="FJ57">
        <v>1.3952599999999999</v>
      </c>
      <c r="FK57">
        <v>2.63794</v>
      </c>
      <c r="FL57">
        <v>38.207999999999998</v>
      </c>
      <c r="FM57">
        <v>15.173999999999999</v>
      </c>
      <c r="FN57">
        <v>18</v>
      </c>
      <c r="FO57">
        <v>603.82500000000005</v>
      </c>
      <c r="FP57">
        <v>346.86700000000002</v>
      </c>
      <c r="FQ57">
        <v>21.6798</v>
      </c>
      <c r="FR57">
        <v>29.651499999999999</v>
      </c>
      <c r="FS57">
        <v>30.000499999999999</v>
      </c>
      <c r="FT57">
        <v>29.287299999999998</v>
      </c>
      <c r="FU57">
        <v>29.629300000000001</v>
      </c>
      <c r="FV57">
        <v>61.154899999999998</v>
      </c>
      <c r="FW57">
        <v>24.4483</v>
      </c>
      <c r="FX57">
        <v>0</v>
      </c>
      <c r="FY57">
        <v>21.68</v>
      </c>
      <c r="FZ57">
        <v>1500</v>
      </c>
      <c r="GA57">
        <v>14.810700000000001</v>
      </c>
      <c r="GB57">
        <v>98.296400000000006</v>
      </c>
      <c r="GC57">
        <v>93.023899999999998</v>
      </c>
    </row>
    <row r="58" spans="1:185" x14ac:dyDescent="0.2">
      <c r="A58">
        <v>42</v>
      </c>
      <c r="B58">
        <v>1692983224</v>
      </c>
      <c r="C58">
        <v>4700.5</v>
      </c>
      <c r="D58" t="s">
        <v>453</v>
      </c>
      <c r="E58" t="s">
        <v>454</v>
      </c>
      <c r="F58">
        <v>5</v>
      </c>
      <c r="H58" t="s">
        <v>318</v>
      </c>
      <c r="I58" t="s">
        <v>394</v>
      </c>
      <c r="J58" t="s">
        <v>320</v>
      </c>
      <c r="K58" t="s">
        <v>659</v>
      </c>
      <c r="L58">
        <v>1692983216</v>
      </c>
      <c r="M58">
        <f t="shared" si="50"/>
        <v>1.3680445169239907E-3</v>
      </c>
      <c r="N58">
        <f t="shared" si="51"/>
        <v>1.3680445169239908</v>
      </c>
      <c r="O58">
        <f t="shared" si="52"/>
        <v>-1.3021761232782094</v>
      </c>
      <c r="P58">
        <f t="shared" si="53"/>
        <v>1998.6099354838709</v>
      </c>
      <c r="Q58">
        <f t="shared" si="54"/>
        <v>1976.5691573008955</v>
      </c>
      <c r="R58">
        <f t="shared" si="55"/>
        <v>199.46796422533723</v>
      </c>
      <c r="S58">
        <f t="shared" si="56"/>
        <v>201.69223709626669</v>
      </c>
      <c r="T58">
        <f t="shared" si="57"/>
        <v>0.1045953159292579</v>
      </c>
      <c r="U58">
        <f t="shared" si="58"/>
        <v>2.9438316402110014</v>
      </c>
      <c r="V58">
        <f t="shared" si="59"/>
        <v>0.10257375266476397</v>
      </c>
      <c r="W58">
        <f t="shared" si="60"/>
        <v>6.4286970532364443E-2</v>
      </c>
      <c r="X58">
        <f t="shared" si="61"/>
        <v>3.9903511277246398E-5</v>
      </c>
      <c r="Y58">
        <f t="shared" si="62"/>
        <v>23.874107088130916</v>
      </c>
      <c r="Z58">
        <f t="shared" si="63"/>
        <v>23.770935483870971</v>
      </c>
      <c r="AA58">
        <f t="shared" si="64"/>
        <v>2.954011011499444</v>
      </c>
      <c r="AB58">
        <f t="shared" si="65"/>
        <v>53.968291594913445</v>
      </c>
      <c r="AC58">
        <f t="shared" si="66"/>
        <v>1.6386996925961737</v>
      </c>
      <c r="AD58">
        <f t="shared" si="67"/>
        <v>3.0364120192950899</v>
      </c>
      <c r="AE58">
        <f t="shared" si="68"/>
        <v>1.3153113189032704</v>
      </c>
      <c r="AF58">
        <f t="shared" si="69"/>
        <v>-60.330763196347988</v>
      </c>
      <c r="AG58">
        <f t="shared" si="70"/>
        <v>72.689731817704796</v>
      </c>
      <c r="AH58">
        <f t="shared" si="71"/>
        <v>5.1705965249406329</v>
      </c>
      <c r="AI58">
        <f t="shared" si="72"/>
        <v>17.529605049808723</v>
      </c>
      <c r="AJ58">
        <f t="shared" si="73"/>
        <v>-1.3021761232782094</v>
      </c>
      <c r="AK58">
        <f t="shared" si="74"/>
        <v>1.3680445169239908</v>
      </c>
      <c r="AL58">
        <f t="shared" si="75"/>
        <v>-0.62205946356220032</v>
      </c>
      <c r="AM58">
        <v>2030.2050884568721</v>
      </c>
      <c r="AN58">
        <v>2030.8269696969689</v>
      </c>
      <c r="AO58">
        <v>2.0987524813480258E-3</v>
      </c>
      <c r="AP58">
        <v>67.146719393629155</v>
      </c>
      <c r="AQ58">
        <f t="shared" si="76"/>
        <v>1.3946293361089761</v>
      </c>
      <c r="AR58">
        <v>14.900712819610391</v>
      </c>
      <c r="AS58">
        <v>16.272656969696971</v>
      </c>
      <c r="AT58">
        <v>-3.7292176423307588E-6</v>
      </c>
      <c r="AU58">
        <v>78.55</v>
      </c>
      <c r="AV58">
        <v>3</v>
      </c>
      <c r="AW58">
        <v>1</v>
      </c>
      <c r="AX58">
        <f t="shared" si="77"/>
        <v>1</v>
      </c>
      <c r="AY58">
        <f t="shared" si="78"/>
        <v>0</v>
      </c>
      <c r="AZ58">
        <f t="shared" si="79"/>
        <v>53805.859728535092</v>
      </c>
      <c r="BA58" t="s">
        <v>321</v>
      </c>
      <c r="BB58" t="s">
        <v>321</v>
      </c>
      <c r="BC58">
        <v>0</v>
      </c>
      <c r="BD58">
        <v>0</v>
      </c>
      <c r="BE58" t="e">
        <f t="shared" si="80"/>
        <v>#DIV/0!</v>
      </c>
      <c r="BF58">
        <v>0</v>
      </c>
      <c r="BG58" t="s">
        <v>321</v>
      </c>
      <c r="BH58" t="s">
        <v>321</v>
      </c>
      <c r="BI58">
        <v>0</v>
      </c>
      <c r="BJ58">
        <v>0</v>
      </c>
      <c r="BK58" t="e">
        <f t="shared" si="81"/>
        <v>#DIV/0!</v>
      </c>
      <c r="BL58">
        <v>0.5</v>
      </c>
      <c r="BM58">
        <f t="shared" si="82"/>
        <v>2.1001848040655996E-4</v>
      </c>
      <c r="BN58">
        <f t="shared" si="83"/>
        <v>-1.3021761232782094</v>
      </c>
      <c r="BO58" t="e">
        <f t="shared" si="84"/>
        <v>#DIV/0!</v>
      </c>
      <c r="BP58">
        <f t="shared" si="85"/>
        <v>-6200.2930444855065</v>
      </c>
      <c r="BQ58" t="e">
        <f t="shared" si="86"/>
        <v>#DIV/0!</v>
      </c>
      <c r="BR58" t="e">
        <f t="shared" si="87"/>
        <v>#DIV/0!</v>
      </c>
      <c r="BS58" t="s">
        <v>321</v>
      </c>
      <c r="BT58">
        <v>0</v>
      </c>
      <c r="BU58" t="e">
        <f t="shared" si="88"/>
        <v>#DIV/0!</v>
      </c>
      <c r="BV58" t="e">
        <f t="shared" si="89"/>
        <v>#DIV/0!</v>
      </c>
      <c r="BW58" t="e">
        <f t="shared" si="90"/>
        <v>#DIV/0!</v>
      </c>
      <c r="BX58" t="e">
        <f t="shared" si="91"/>
        <v>#DIV/0!</v>
      </c>
      <c r="BY58" t="e">
        <f t="shared" si="92"/>
        <v>#DIV/0!</v>
      </c>
      <c r="BZ58" t="e">
        <f t="shared" si="93"/>
        <v>#DIV/0!</v>
      </c>
      <c r="CA58" t="e">
        <f t="shared" si="94"/>
        <v>#DIV/0!</v>
      </c>
      <c r="CB58" t="e">
        <f t="shared" si="95"/>
        <v>#DIV/0!</v>
      </c>
      <c r="CC58">
        <f t="shared" si="96"/>
        <v>5.0002199999999997E-3</v>
      </c>
      <c r="CD58">
        <f t="shared" si="97"/>
        <v>2.1001848040655996E-4</v>
      </c>
      <c r="CE58">
        <f t="shared" si="98"/>
        <v>4.2001847999999994E-2</v>
      </c>
      <c r="CF58">
        <f t="shared" si="99"/>
        <v>7.9803511199999996E-3</v>
      </c>
      <c r="CG58">
        <v>6</v>
      </c>
      <c r="CH58">
        <v>0.5</v>
      </c>
      <c r="CI58" t="s">
        <v>322</v>
      </c>
      <c r="CJ58">
        <v>2</v>
      </c>
      <c r="CK58" t="b">
        <v>0</v>
      </c>
      <c r="CL58">
        <v>1692983216</v>
      </c>
      <c r="CM58">
        <v>1998.6099354838709</v>
      </c>
      <c r="CN58">
        <v>2000.0419354838709</v>
      </c>
      <c r="CO58">
        <v>16.238212903225811</v>
      </c>
      <c r="CP58">
        <v>14.8923935483871</v>
      </c>
      <c r="CQ58">
        <v>1991.6219354838711</v>
      </c>
      <c r="CR58">
        <v>16.201212903225809</v>
      </c>
      <c r="CS58">
        <v>600.00470967741933</v>
      </c>
      <c r="CT58">
        <v>100.81625806451611</v>
      </c>
      <c r="CU58">
        <v>0.1000005387096774</v>
      </c>
      <c r="CV58">
        <v>24.22894516129033</v>
      </c>
      <c r="CW58">
        <v>23.770935483870971</v>
      </c>
      <c r="CX58">
        <v>999.90000000000032</v>
      </c>
      <c r="CY58">
        <v>0</v>
      </c>
      <c r="CZ58">
        <v>0</v>
      </c>
      <c r="DA58">
        <v>10000.015161290319</v>
      </c>
      <c r="DB58">
        <v>0</v>
      </c>
      <c r="DC58">
        <v>260.35283870967743</v>
      </c>
      <c r="DD58">
        <v>5.0002199999999997E-3</v>
      </c>
      <c r="DE58">
        <v>0</v>
      </c>
      <c r="DF58">
        <v>0</v>
      </c>
      <c r="DG58">
        <v>0</v>
      </c>
      <c r="DH58">
        <v>641.20000000000005</v>
      </c>
      <c r="DI58">
        <v>5.0002199999999997E-3</v>
      </c>
      <c r="DJ58">
        <v>845.82258064516122</v>
      </c>
      <c r="DK58">
        <v>0.79032258064516137</v>
      </c>
      <c r="DL58">
        <v>35.743838709677419</v>
      </c>
      <c r="DM58">
        <v>41.973580645161292</v>
      </c>
      <c r="DN58">
        <v>38.686999999999983</v>
      </c>
      <c r="DO58">
        <v>41.112709677419353</v>
      </c>
      <c r="DP58">
        <v>38.02196774193547</v>
      </c>
      <c r="DQ58">
        <v>0</v>
      </c>
      <c r="DR58">
        <v>0</v>
      </c>
      <c r="DS58">
        <v>0</v>
      </c>
      <c r="DT58">
        <v>1692983225.3</v>
      </c>
      <c r="DU58">
        <v>0</v>
      </c>
      <c r="DV58">
        <v>640.76538461538462</v>
      </c>
      <c r="DW58">
        <v>0.69401690512178271</v>
      </c>
      <c r="DX58">
        <v>17.411965636166709</v>
      </c>
      <c r="DY58">
        <v>845.89615384615365</v>
      </c>
      <c r="DZ58">
        <v>15</v>
      </c>
      <c r="EA58">
        <v>1692983245.5</v>
      </c>
      <c r="EB58" t="s">
        <v>455</v>
      </c>
      <c r="EC58">
        <v>1692983245.5</v>
      </c>
      <c r="ED58">
        <v>1692983243</v>
      </c>
      <c r="EE58">
        <v>43</v>
      </c>
      <c r="EF58">
        <v>0.79700000000000004</v>
      </c>
      <c r="EG58">
        <v>-1E-3</v>
      </c>
      <c r="EH58">
        <v>6.9880000000000004</v>
      </c>
      <c r="EI58">
        <v>3.6999999999999998E-2</v>
      </c>
      <c r="EJ58">
        <v>2001</v>
      </c>
      <c r="EK58">
        <v>15</v>
      </c>
      <c r="EL58">
        <v>1.73</v>
      </c>
      <c r="EM58">
        <v>0.12</v>
      </c>
      <c r="EN58">
        <v>100</v>
      </c>
      <c r="EO58">
        <v>100</v>
      </c>
      <c r="EP58">
        <v>6.9880000000000004</v>
      </c>
      <c r="EQ58">
        <v>3.6999999999999998E-2</v>
      </c>
      <c r="ER58">
        <v>0.39787731310350688</v>
      </c>
      <c r="ES58">
        <v>4.3947813741094052E-4</v>
      </c>
      <c r="ET58">
        <v>1.9954388575737439E-6</v>
      </c>
      <c r="EU58">
        <v>-3.8034163071679039E-10</v>
      </c>
      <c r="EV58">
        <v>-7.5810046032121603E-2</v>
      </c>
      <c r="EW58">
        <v>-1.1920631203760169E-2</v>
      </c>
      <c r="EX58">
        <v>1.912794135708796E-3</v>
      </c>
      <c r="EY58">
        <v>-4.0206091563060771E-5</v>
      </c>
      <c r="EZ58">
        <v>23</v>
      </c>
      <c r="FA58">
        <v>2006</v>
      </c>
      <c r="FB58">
        <v>0</v>
      </c>
      <c r="FC58">
        <v>18</v>
      </c>
      <c r="FD58">
        <v>3.2</v>
      </c>
      <c r="FE58">
        <v>1.5</v>
      </c>
      <c r="FF58">
        <v>3.8391099999999998</v>
      </c>
      <c r="FG58">
        <v>2.6122999999999998</v>
      </c>
      <c r="FH58">
        <v>1.39771</v>
      </c>
      <c r="FI58">
        <v>2.2778299999999998</v>
      </c>
      <c r="FJ58">
        <v>1.3952599999999999</v>
      </c>
      <c r="FK58">
        <v>2.4645999999999999</v>
      </c>
      <c r="FL58">
        <v>38.427900000000001</v>
      </c>
      <c r="FM58">
        <v>15.1477</v>
      </c>
      <c r="FN58">
        <v>18</v>
      </c>
      <c r="FO58">
        <v>604.26300000000003</v>
      </c>
      <c r="FP58">
        <v>347.09</v>
      </c>
      <c r="FQ58">
        <v>21.6829</v>
      </c>
      <c r="FR58">
        <v>29.775099999999998</v>
      </c>
      <c r="FS58">
        <v>30.000399999999999</v>
      </c>
      <c r="FT58">
        <v>29.416399999999999</v>
      </c>
      <c r="FU58">
        <v>29.758600000000001</v>
      </c>
      <c r="FV58">
        <v>76.879199999999997</v>
      </c>
      <c r="FW58">
        <v>23.518999999999998</v>
      </c>
      <c r="FX58">
        <v>0</v>
      </c>
      <c r="FY58">
        <v>21.68</v>
      </c>
      <c r="FZ58">
        <v>2000</v>
      </c>
      <c r="GA58">
        <v>14.976800000000001</v>
      </c>
      <c r="GB58">
        <v>98.284899999999993</v>
      </c>
      <c r="GC58">
        <v>93.014399999999995</v>
      </c>
    </row>
    <row r="59" spans="1:185" x14ac:dyDescent="0.2">
      <c r="A59">
        <v>43</v>
      </c>
      <c r="B59">
        <v>1692983577.5999999</v>
      </c>
      <c r="C59">
        <v>5054.0999999046326</v>
      </c>
      <c r="D59" t="s">
        <v>456</v>
      </c>
      <c r="E59" t="s">
        <v>457</v>
      </c>
      <c r="F59">
        <v>5</v>
      </c>
      <c r="H59" t="s">
        <v>318</v>
      </c>
      <c r="I59" t="s">
        <v>458</v>
      </c>
      <c r="J59" t="s">
        <v>459</v>
      </c>
      <c r="K59" t="s">
        <v>658</v>
      </c>
      <c r="L59">
        <v>1692983569.849999</v>
      </c>
      <c r="M59">
        <f t="shared" si="50"/>
        <v>8.4197536823030276E-5</v>
      </c>
      <c r="N59">
        <f t="shared" si="51"/>
        <v>8.4197536823030272E-2</v>
      </c>
      <c r="O59">
        <f t="shared" si="52"/>
        <v>2.2534031184805574</v>
      </c>
      <c r="P59">
        <f t="shared" si="53"/>
        <v>406.51136666666667</v>
      </c>
      <c r="Q59">
        <f t="shared" si="54"/>
        <v>-171.5591365906869</v>
      </c>
      <c r="R59">
        <f t="shared" si="55"/>
        <v>-17.315189296439328</v>
      </c>
      <c r="S59">
        <f t="shared" si="56"/>
        <v>41.028542139268922</v>
      </c>
      <c r="T59">
        <f t="shared" si="57"/>
        <v>6.2707577340425464E-3</v>
      </c>
      <c r="U59">
        <f t="shared" si="58"/>
        <v>2.9437848576165728</v>
      </c>
      <c r="V59">
        <f t="shared" si="59"/>
        <v>6.2633462224894812E-3</v>
      </c>
      <c r="W59">
        <f t="shared" si="60"/>
        <v>3.9152565392091797E-3</v>
      </c>
      <c r="X59">
        <f t="shared" si="61"/>
        <v>241.73118515725773</v>
      </c>
      <c r="Y59">
        <f t="shared" si="62"/>
        <v>26.317179858150539</v>
      </c>
      <c r="Z59">
        <f t="shared" si="63"/>
        <v>25.659103333333331</v>
      </c>
      <c r="AA59">
        <f t="shared" si="64"/>
        <v>3.3067896003807129</v>
      </c>
      <c r="AB59">
        <f t="shared" si="65"/>
        <v>62.752847944728394</v>
      </c>
      <c r="AC59">
        <f t="shared" si="66"/>
        <v>1.9855916793443047</v>
      </c>
      <c r="AD59">
        <f t="shared" si="67"/>
        <v>3.1641459222586659</v>
      </c>
      <c r="AE59">
        <f t="shared" si="68"/>
        <v>1.3211979210364082</v>
      </c>
      <c r="AF59">
        <f t="shared" si="69"/>
        <v>-3.7131113738956354</v>
      </c>
      <c r="AG59">
        <f t="shared" si="70"/>
        <v>-117.63397708881568</v>
      </c>
      <c r="AH59">
        <f t="shared" si="71"/>
        <v>-8.4771157819266225</v>
      </c>
      <c r="AI59">
        <f t="shared" si="72"/>
        <v>111.9069809126198</v>
      </c>
      <c r="AJ59">
        <f t="shared" si="73"/>
        <v>2.2534031184805574</v>
      </c>
      <c r="AK59">
        <f t="shared" si="74"/>
        <v>8.4197536823030272E-2</v>
      </c>
      <c r="AL59">
        <f t="shared" si="75"/>
        <v>0.11914601669058747</v>
      </c>
      <c r="AM59">
        <v>417.45970106079619</v>
      </c>
      <c r="AN59">
        <v>416.98844848484867</v>
      </c>
      <c r="AO59">
        <v>7.6808496141688526E-2</v>
      </c>
      <c r="AP59">
        <v>67.145912558604365</v>
      </c>
      <c r="AQ59">
        <f t="shared" si="76"/>
        <v>0.10861677702890754</v>
      </c>
      <c r="AR59">
        <v>19.6658493148052</v>
      </c>
      <c r="AS59">
        <v>19.70378969696969</v>
      </c>
      <c r="AT59">
        <v>1.286661471861489E-2</v>
      </c>
      <c r="AU59">
        <v>78.55</v>
      </c>
      <c r="AV59">
        <v>3</v>
      </c>
      <c r="AW59">
        <v>0</v>
      </c>
      <c r="AX59">
        <f t="shared" si="77"/>
        <v>1</v>
      </c>
      <c r="AY59">
        <f t="shared" si="78"/>
        <v>0</v>
      </c>
      <c r="AZ59">
        <f t="shared" si="79"/>
        <v>53680.326568468437</v>
      </c>
      <c r="BA59" t="s">
        <v>321</v>
      </c>
      <c r="BB59" t="s">
        <v>321</v>
      </c>
      <c r="BC59">
        <v>0</v>
      </c>
      <c r="BD59">
        <v>0</v>
      </c>
      <c r="BE59" t="e">
        <f t="shared" si="80"/>
        <v>#DIV/0!</v>
      </c>
      <c r="BF59">
        <v>0</v>
      </c>
      <c r="BG59" t="s">
        <v>321</v>
      </c>
      <c r="BH59" t="s">
        <v>321</v>
      </c>
      <c r="BI59">
        <v>0</v>
      </c>
      <c r="BJ59">
        <v>0</v>
      </c>
      <c r="BK59" t="e">
        <f t="shared" si="81"/>
        <v>#DIV/0!</v>
      </c>
      <c r="BL59">
        <v>0.5</v>
      </c>
      <c r="BM59">
        <f t="shared" si="82"/>
        <v>1261.1811098224134</v>
      </c>
      <c r="BN59">
        <f t="shared" si="83"/>
        <v>2.2534031184805574</v>
      </c>
      <c r="BO59" t="e">
        <f t="shared" si="84"/>
        <v>#DIV/0!</v>
      </c>
      <c r="BP59">
        <f t="shared" si="85"/>
        <v>1.7867403031415993E-3</v>
      </c>
      <c r="BQ59" t="e">
        <f t="shared" si="86"/>
        <v>#DIV/0!</v>
      </c>
      <c r="BR59" t="e">
        <f t="shared" si="87"/>
        <v>#DIV/0!</v>
      </c>
      <c r="BS59" t="s">
        <v>321</v>
      </c>
      <c r="BT59">
        <v>0</v>
      </c>
      <c r="BU59" t="e">
        <f t="shared" si="88"/>
        <v>#DIV/0!</v>
      </c>
      <c r="BV59" t="e">
        <f t="shared" si="89"/>
        <v>#DIV/0!</v>
      </c>
      <c r="BW59" t="e">
        <f t="shared" si="90"/>
        <v>#DIV/0!</v>
      </c>
      <c r="BX59" t="e">
        <f t="shared" si="91"/>
        <v>#DIV/0!</v>
      </c>
      <c r="BY59" t="e">
        <f t="shared" si="92"/>
        <v>#DIV/0!</v>
      </c>
      <c r="BZ59" t="e">
        <f t="shared" si="93"/>
        <v>#DIV/0!</v>
      </c>
      <c r="CA59" t="e">
        <f t="shared" si="94"/>
        <v>#DIV/0!</v>
      </c>
      <c r="CB59" t="e">
        <f t="shared" si="95"/>
        <v>#DIV/0!</v>
      </c>
      <c r="CC59">
        <f t="shared" si="96"/>
        <v>1499.964666666667</v>
      </c>
      <c r="CD59">
        <f t="shared" si="97"/>
        <v>1261.1811098224134</v>
      </c>
      <c r="CE59">
        <f t="shared" si="98"/>
        <v>0.84080721222927468</v>
      </c>
      <c r="CF59">
        <f t="shared" si="99"/>
        <v>0.1611579196025002</v>
      </c>
      <c r="CG59">
        <v>6</v>
      </c>
      <c r="CH59">
        <v>0.5</v>
      </c>
      <c r="CI59" t="s">
        <v>322</v>
      </c>
      <c r="CJ59">
        <v>2</v>
      </c>
      <c r="CK59" t="b">
        <v>0</v>
      </c>
      <c r="CL59">
        <v>1692983569.849999</v>
      </c>
      <c r="CM59">
        <v>406.51136666666667</v>
      </c>
      <c r="CN59">
        <v>408.79896666666667</v>
      </c>
      <c r="CO59">
        <v>19.673269999999999</v>
      </c>
      <c r="CP59">
        <v>19.590730000000001</v>
      </c>
      <c r="CQ59">
        <v>406.59836666666672</v>
      </c>
      <c r="CR59">
        <v>19.54327</v>
      </c>
      <c r="CS59">
        <v>600.00796666666668</v>
      </c>
      <c r="CT59">
        <v>100.82843333333329</v>
      </c>
      <c r="CU59">
        <v>9.9967453333333331E-2</v>
      </c>
      <c r="CV59">
        <v>24.917893333333328</v>
      </c>
      <c r="CW59">
        <v>25.659103333333331</v>
      </c>
      <c r="CX59">
        <v>999.9000000000002</v>
      </c>
      <c r="CY59">
        <v>0</v>
      </c>
      <c r="CZ59">
        <v>0</v>
      </c>
      <c r="DA59">
        <v>9998.5416666666661</v>
      </c>
      <c r="DB59">
        <v>0</v>
      </c>
      <c r="DC59">
        <v>1051.288666666667</v>
      </c>
      <c r="DD59">
        <v>1499.964666666667</v>
      </c>
      <c r="DE59">
        <v>0.97300333333333311</v>
      </c>
      <c r="DF59">
        <v>2.699698E-2</v>
      </c>
      <c r="DG59">
        <v>0</v>
      </c>
      <c r="DH59">
        <v>584.36453333333327</v>
      </c>
      <c r="DI59">
        <v>5.0002200000000014</v>
      </c>
      <c r="DJ59">
        <v>10105.67666666667</v>
      </c>
      <c r="DK59">
        <v>14098.89</v>
      </c>
      <c r="DL59">
        <v>34.933100000000003</v>
      </c>
      <c r="DM59">
        <v>40.378833333333318</v>
      </c>
      <c r="DN59">
        <v>36.226899999999993</v>
      </c>
      <c r="DO59">
        <v>39.1873</v>
      </c>
      <c r="DP59">
        <v>37.030999999999992</v>
      </c>
      <c r="DQ59">
        <v>1454.605</v>
      </c>
      <c r="DR59">
        <v>40.359666666666648</v>
      </c>
      <c r="DS59">
        <v>0</v>
      </c>
      <c r="DT59">
        <v>1692983579.3</v>
      </c>
      <c r="DU59">
        <v>0</v>
      </c>
      <c r="DV59">
        <v>584.28196153846147</v>
      </c>
      <c r="DW59">
        <v>-17.424170971490909</v>
      </c>
      <c r="DX59">
        <v>-249.5213676504261</v>
      </c>
      <c r="DY59">
        <v>10104.03461538462</v>
      </c>
      <c r="DZ59">
        <v>15</v>
      </c>
      <c r="EA59">
        <v>1692983601.0999999</v>
      </c>
      <c r="EB59" t="s">
        <v>460</v>
      </c>
      <c r="EC59">
        <v>1692983601.0999999</v>
      </c>
      <c r="ED59">
        <v>1692983594.5999999</v>
      </c>
      <c r="EE59">
        <v>44</v>
      </c>
      <c r="EF59">
        <v>-1.7709999999999999</v>
      </c>
      <c r="EG59">
        <v>4.2999999999999997E-2</v>
      </c>
      <c r="EH59">
        <v>-8.6999999999999994E-2</v>
      </c>
      <c r="EI59">
        <v>0.13</v>
      </c>
      <c r="EJ59">
        <v>410</v>
      </c>
      <c r="EK59">
        <v>20</v>
      </c>
      <c r="EL59">
        <v>1.05</v>
      </c>
      <c r="EM59">
        <v>0.39</v>
      </c>
      <c r="EN59">
        <v>100</v>
      </c>
      <c r="EO59">
        <v>100</v>
      </c>
      <c r="EP59">
        <v>-8.6999999999999994E-2</v>
      </c>
      <c r="EQ59">
        <v>0.13</v>
      </c>
      <c r="ER59">
        <v>1.194942544319737</v>
      </c>
      <c r="ES59">
        <v>4.3947813741094052E-4</v>
      </c>
      <c r="ET59">
        <v>1.9954388575737439E-6</v>
      </c>
      <c r="EU59">
        <v>-3.8034163071679039E-10</v>
      </c>
      <c r="EV59">
        <v>8.6977788862459465E-2</v>
      </c>
      <c r="EW59">
        <v>0</v>
      </c>
      <c r="EX59">
        <v>0</v>
      </c>
      <c r="EY59">
        <v>0</v>
      </c>
      <c r="EZ59">
        <v>23</v>
      </c>
      <c r="FA59">
        <v>2006</v>
      </c>
      <c r="FB59">
        <v>0</v>
      </c>
      <c r="FC59">
        <v>18</v>
      </c>
      <c r="FD59">
        <v>5.5</v>
      </c>
      <c r="FE59">
        <v>5.6</v>
      </c>
      <c r="FF59">
        <v>1.0790999999999999</v>
      </c>
      <c r="FG59">
        <v>2.63306</v>
      </c>
      <c r="FH59">
        <v>1.39771</v>
      </c>
      <c r="FI59">
        <v>2.2778299999999998</v>
      </c>
      <c r="FJ59">
        <v>1.3952599999999999</v>
      </c>
      <c r="FK59">
        <v>2.47925</v>
      </c>
      <c r="FL59">
        <v>39.192399999999999</v>
      </c>
      <c r="FM59">
        <v>15.0602</v>
      </c>
      <c r="FN59">
        <v>18</v>
      </c>
      <c r="FO59">
        <v>604.30999999999995</v>
      </c>
      <c r="FP59">
        <v>343.43400000000003</v>
      </c>
      <c r="FQ59">
        <v>21.6812</v>
      </c>
      <c r="FR59">
        <v>30.1478</v>
      </c>
      <c r="FS59">
        <v>30.000399999999999</v>
      </c>
      <c r="FT59">
        <v>29.821200000000001</v>
      </c>
      <c r="FU59">
        <v>30.170500000000001</v>
      </c>
      <c r="FV59">
        <v>21.6205</v>
      </c>
      <c r="FW59">
        <v>10.579700000000001</v>
      </c>
      <c r="FX59">
        <v>0</v>
      </c>
      <c r="FY59">
        <v>21.68</v>
      </c>
      <c r="FZ59">
        <v>409.49700000000001</v>
      </c>
      <c r="GA59">
        <v>19.761299999999999</v>
      </c>
      <c r="GB59">
        <v>98.256600000000006</v>
      </c>
      <c r="GC59">
        <v>92.953299999999999</v>
      </c>
    </row>
    <row r="60" spans="1:185" x14ac:dyDescent="0.2">
      <c r="A60">
        <v>44</v>
      </c>
      <c r="B60">
        <v>1692983700.5999999</v>
      </c>
      <c r="C60">
        <v>5177.0999999046326</v>
      </c>
      <c r="D60" t="s">
        <v>461</v>
      </c>
      <c r="E60" t="s">
        <v>462</v>
      </c>
      <c r="F60">
        <v>5</v>
      </c>
      <c r="H60" t="s">
        <v>318</v>
      </c>
      <c r="I60" t="s">
        <v>458</v>
      </c>
      <c r="J60" t="s">
        <v>459</v>
      </c>
      <c r="K60" t="s">
        <v>658</v>
      </c>
      <c r="L60">
        <v>1692983692.849999</v>
      </c>
      <c r="M60">
        <f t="shared" si="50"/>
        <v>8.8912917331189517E-5</v>
      </c>
      <c r="N60">
        <f t="shared" si="51"/>
        <v>8.8912917331189514E-2</v>
      </c>
      <c r="O60">
        <f t="shared" si="52"/>
        <v>1.9538662089443357</v>
      </c>
      <c r="P60">
        <f t="shared" si="53"/>
        <v>409.86073333333331</v>
      </c>
      <c r="Q60">
        <f t="shared" si="54"/>
        <v>-70.854167218905573</v>
      </c>
      <c r="R60">
        <f t="shared" si="55"/>
        <v>-7.1515289314558368</v>
      </c>
      <c r="S60">
        <f t="shared" si="56"/>
        <v>41.368503891171891</v>
      </c>
      <c r="T60">
        <f t="shared" si="57"/>
        <v>6.5603091904932413E-3</v>
      </c>
      <c r="U60">
        <f t="shared" si="58"/>
        <v>2.9442699105926673</v>
      </c>
      <c r="V60">
        <f t="shared" si="59"/>
        <v>6.5521992380034848E-3</v>
      </c>
      <c r="W60">
        <f t="shared" si="60"/>
        <v>4.0958523192775554E-3</v>
      </c>
      <c r="X60">
        <f t="shared" si="61"/>
        <v>161.89973601760082</v>
      </c>
      <c r="Y60">
        <f t="shared" si="62"/>
        <v>26.092798335183659</v>
      </c>
      <c r="Z60">
        <f t="shared" si="63"/>
        <v>25.67446</v>
      </c>
      <c r="AA60">
        <f t="shared" si="64"/>
        <v>3.3098033827781719</v>
      </c>
      <c r="AB60">
        <f t="shared" si="65"/>
        <v>61.539461422863617</v>
      </c>
      <c r="AC60">
        <f t="shared" si="66"/>
        <v>1.9760122174122798</v>
      </c>
      <c r="AD60">
        <f t="shared" si="67"/>
        <v>3.2109676811018311</v>
      </c>
      <c r="AE60">
        <f t="shared" si="68"/>
        <v>1.333791165365892</v>
      </c>
      <c r="AF60">
        <f t="shared" si="69"/>
        <v>-3.9210596543054579</v>
      </c>
      <c r="AG60">
        <f t="shared" si="70"/>
        <v>-80.969985861939819</v>
      </c>
      <c r="AH60">
        <f t="shared" si="71"/>
        <v>-5.8416987280610115</v>
      </c>
      <c r="AI60">
        <f t="shared" si="72"/>
        <v>71.166991773294541</v>
      </c>
      <c r="AJ60">
        <f t="shared" si="73"/>
        <v>1.9538662089443357</v>
      </c>
      <c r="AK60">
        <f t="shared" si="74"/>
        <v>8.8912917331189514E-2</v>
      </c>
      <c r="AL60">
        <f t="shared" si="75"/>
        <v>1.8539751006692169</v>
      </c>
      <c r="AM60">
        <v>420.02881910261721</v>
      </c>
      <c r="AN60">
        <v>418.15460606060611</v>
      </c>
      <c r="AO60">
        <v>-3.657701860535554E-3</v>
      </c>
      <c r="AP60">
        <v>67.133555878858417</v>
      </c>
      <c r="AQ60">
        <f t="shared" si="76"/>
        <v>0.20392488173387019</v>
      </c>
      <c r="AR60">
        <v>19.56753370324676</v>
      </c>
      <c r="AS60">
        <v>19.68513575757575</v>
      </c>
      <c r="AT60">
        <v>1.5464606060605851E-2</v>
      </c>
      <c r="AU60">
        <v>78.55</v>
      </c>
      <c r="AV60">
        <v>4</v>
      </c>
      <c r="AW60">
        <v>1</v>
      </c>
      <c r="AX60">
        <f t="shared" si="77"/>
        <v>1</v>
      </c>
      <c r="AY60">
        <f t="shared" si="78"/>
        <v>0</v>
      </c>
      <c r="AZ60">
        <f t="shared" si="79"/>
        <v>53650.245970451288</v>
      </c>
      <c r="BA60" t="s">
        <v>321</v>
      </c>
      <c r="BB60" t="s">
        <v>321</v>
      </c>
      <c r="BC60">
        <v>0</v>
      </c>
      <c r="BD60">
        <v>0</v>
      </c>
      <c r="BE60" t="e">
        <f t="shared" si="80"/>
        <v>#DIV/0!</v>
      </c>
      <c r="BF60">
        <v>0</v>
      </c>
      <c r="BG60" t="s">
        <v>321</v>
      </c>
      <c r="BH60" t="s">
        <v>321</v>
      </c>
      <c r="BI60">
        <v>0</v>
      </c>
      <c r="BJ60">
        <v>0</v>
      </c>
      <c r="BK60" t="e">
        <f t="shared" si="81"/>
        <v>#DIV/0!</v>
      </c>
      <c r="BL60">
        <v>0.5</v>
      </c>
      <c r="BM60">
        <f t="shared" si="82"/>
        <v>841.17064618528525</v>
      </c>
      <c r="BN60">
        <f t="shared" si="83"/>
        <v>1.9538662089443357</v>
      </c>
      <c r="BO60" t="e">
        <f t="shared" si="84"/>
        <v>#DIV/0!</v>
      </c>
      <c r="BP60">
        <f t="shared" si="85"/>
        <v>2.3227940939274721E-3</v>
      </c>
      <c r="BQ60" t="e">
        <f t="shared" si="86"/>
        <v>#DIV/0!</v>
      </c>
      <c r="BR60" t="e">
        <f t="shared" si="87"/>
        <v>#DIV/0!</v>
      </c>
      <c r="BS60" t="s">
        <v>321</v>
      </c>
      <c r="BT60">
        <v>0</v>
      </c>
      <c r="BU60" t="e">
        <f t="shared" si="88"/>
        <v>#DIV/0!</v>
      </c>
      <c r="BV60" t="e">
        <f t="shared" si="89"/>
        <v>#DIV/0!</v>
      </c>
      <c r="BW60" t="e">
        <f t="shared" si="90"/>
        <v>#DIV/0!</v>
      </c>
      <c r="BX60" t="e">
        <f t="shared" si="91"/>
        <v>#DIV/0!</v>
      </c>
      <c r="BY60" t="e">
        <f t="shared" si="92"/>
        <v>#DIV/0!</v>
      </c>
      <c r="BZ60" t="e">
        <f t="shared" si="93"/>
        <v>#DIV/0!</v>
      </c>
      <c r="CA60" t="e">
        <f t="shared" si="94"/>
        <v>#DIV/0!</v>
      </c>
      <c r="CB60" t="e">
        <f t="shared" si="95"/>
        <v>#DIV/0!</v>
      </c>
      <c r="CC60">
        <f t="shared" si="96"/>
        <v>999.97236666666652</v>
      </c>
      <c r="CD60">
        <f t="shared" si="97"/>
        <v>841.17064618528525</v>
      </c>
      <c r="CE60">
        <f t="shared" si="98"/>
        <v>0.84119389117647825</v>
      </c>
      <c r="CF60">
        <f t="shared" si="99"/>
        <v>0.16190420997060304</v>
      </c>
      <c r="CG60">
        <v>6</v>
      </c>
      <c r="CH60">
        <v>0.5</v>
      </c>
      <c r="CI60" t="s">
        <v>322</v>
      </c>
      <c r="CJ60">
        <v>2</v>
      </c>
      <c r="CK60" t="b">
        <v>0</v>
      </c>
      <c r="CL60">
        <v>1692983692.849999</v>
      </c>
      <c r="CM60">
        <v>409.86073333333331</v>
      </c>
      <c r="CN60">
        <v>411.85106666666672</v>
      </c>
      <c r="CO60">
        <v>19.577449999999999</v>
      </c>
      <c r="CP60">
        <v>19.490276666666659</v>
      </c>
      <c r="CQ60">
        <v>409.97046666666671</v>
      </c>
      <c r="CR60">
        <v>19.466696666666671</v>
      </c>
      <c r="CS60">
        <v>599.9924000000002</v>
      </c>
      <c r="CT60">
        <v>100.8331</v>
      </c>
      <c r="CU60">
        <v>9.9974399999999991E-2</v>
      </c>
      <c r="CV60">
        <v>25.164353333333331</v>
      </c>
      <c r="CW60">
        <v>25.67446</v>
      </c>
      <c r="CX60">
        <v>999.9000000000002</v>
      </c>
      <c r="CY60">
        <v>0</v>
      </c>
      <c r="CZ60">
        <v>0</v>
      </c>
      <c r="DA60">
        <v>10000.83666666667</v>
      </c>
      <c r="DB60">
        <v>0</v>
      </c>
      <c r="DC60">
        <v>1054.192</v>
      </c>
      <c r="DD60">
        <v>999.97236666666652</v>
      </c>
      <c r="DE60">
        <v>0.96000426666666683</v>
      </c>
      <c r="DF60">
        <v>3.9995433333333337E-2</v>
      </c>
      <c r="DG60">
        <v>0</v>
      </c>
      <c r="DH60">
        <v>546.40413333333345</v>
      </c>
      <c r="DI60">
        <v>5.0002200000000014</v>
      </c>
      <c r="DJ60">
        <v>6700.5959999999995</v>
      </c>
      <c r="DK60">
        <v>9345.9846666666672</v>
      </c>
      <c r="DL60">
        <v>36.887333333333331</v>
      </c>
      <c r="DM60">
        <v>41.768466666666647</v>
      </c>
      <c r="DN60">
        <v>38.339366666666663</v>
      </c>
      <c r="DO60">
        <v>40.918533333333322</v>
      </c>
      <c r="DP60">
        <v>38.887266666666662</v>
      </c>
      <c r="DQ60">
        <v>955.17833333333317</v>
      </c>
      <c r="DR60">
        <v>39.795333333333318</v>
      </c>
      <c r="DS60">
        <v>0</v>
      </c>
      <c r="DT60">
        <v>1692983702.3</v>
      </c>
      <c r="DU60">
        <v>0</v>
      </c>
      <c r="DV60">
        <v>546.34987999999998</v>
      </c>
      <c r="DW60">
        <v>-5.0853076980454404</v>
      </c>
      <c r="DX60">
        <v>-21.569230805140101</v>
      </c>
      <c r="DY60">
        <v>6700.2908000000007</v>
      </c>
      <c r="DZ60">
        <v>15</v>
      </c>
      <c r="EA60">
        <v>1692983672.5999999</v>
      </c>
      <c r="EB60" t="s">
        <v>463</v>
      </c>
      <c r="EC60">
        <v>1692983672.5999999</v>
      </c>
      <c r="ED60">
        <v>1692983668.0999999</v>
      </c>
      <c r="EE60">
        <v>45</v>
      </c>
      <c r="EF60">
        <v>-2.3E-2</v>
      </c>
      <c r="EG60">
        <v>-1.9E-2</v>
      </c>
      <c r="EH60">
        <v>-0.106</v>
      </c>
      <c r="EI60">
        <v>0.111</v>
      </c>
      <c r="EJ60">
        <v>412</v>
      </c>
      <c r="EK60">
        <v>19</v>
      </c>
      <c r="EL60">
        <v>0.68</v>
      </c>
      <c r="EM60">
        <v>0.25</v>
      </c>
      <c r="EN60">
        <v>100</v>
      </c>
      <c r="EO60">
        <v>100</v>
      </c>
      <c r="EP60">
        <v>-0.109</v>
      </c>
      <c r="EQ60">
        <v>0.1108</v>
      </c>
      <c r="ER60">
        <v>-0.59898521128405302</v>
      </c>
      <c r="ES60">
        <v>4.3947813741094052E-4</v>
      </c>
      <c r="ET60">
        <v>1.9954388575737439E-6</v>
      </c>
      <c r="EU60">
        <v>-3.8034163071679039E-10</v>
      </c>
      <c r="EV60">
        <v>0.1107599999999991</v>
      </c>
      <c r="EW60">
        <v>0</v>
      </c>
      <c r="EX60">
        <v>0</v>
      </c>
      <c r="EY60">
        <v>0</v>
      </c>
      <c r="EZ60">
        <v>23</v>
      </c>
      <c r="FA60">
        <v>2006</v>
      </c>
      <c r="FB60">
        <v>0</v>
      </c>
      <c r="FC60">
        <v>18</v>
      </c>
      <c r="FD60">
        <v>0.5</v>
      </c>
      <c r="FE60">
        <v>0.5</v>
      </c>
      <c r="FF60">
        <v>1.0803199999999999</v>
      </c>
      <c r="FG60">
        <v>2.6232899999999999</v>
      </c>
      <c r="FH60">
        <v>1.39771</v>
      </c>
      <c r="FI60">
        <v>2.2778299999999998</v>
      </c>
      <c r="FJ60">
        <v>1.3952599999999999</v>
      </c>
      <c r="FK60">
        <v>2.64893</v>
      </c>
      <c r="FL60">
        <v>39.441600000000001</v>
      </c>
      <c r="FM60">
        <v>15.0602</v>
      </c>
      <c r="FN60">
        <v>18</v>
      </c>
      <c r="FO60">
        <v>604.06700000000001</v>
      </c>
      <c r="FP60">
        <v>342.69499999999999</v>
      </c>
      <c r="FQ60">
        <v>21.682099999999998</v>
      </c>
      <c r="FR60">
        <v>30.199300000000001</v>
      </c>
      <c r="FS60">
        <v>29.9999</v>
      </c>
      <c r="FT60">
        <v>29.891999999999999</v>
      </c>
      <c r="FU60">
        <v>30.240500000000001</v>
      </c>
      <c r="FV60">
        <v>21.6662</v>
      </c>
      <c r="FW60">
        <v>11.376799999999999</v>
      </c>
      <c r="FX60">
        <v>0</v>
      </c>
      <c r="FY60">
        <v>21.68</v>
      </c>
      <c r="FZ60">
        <v>411.96100000000001</v>
      </c>
      <c r="GA60">
        <v>19.78</v>
      </c>
      <c r="GB60">
        <v>98.259799999999998</v>
      </c>
      <c r="GC60">
        <v>92.95</v>
      </c>
    </row>
    <row r="61" spans="1:185" x14ac:dyDescent="0.2">
      <c r="A61">
        <v>45</v>
      </c>
      <c r="B61">
        <v>1692983761.0999999</v>
      </c>
      <c r="C61">
        <v>5237.5999999046326</v>
      </c>
      <c r="D61" t="s">
        <v>464</v>
      </c>
      <c r="E61" t="s">
        <v>465</v>
      </c>
      <c r="F61">
        <v>5</v>
      </c>
      <c r="H61" t="s">
        <v>318</v>
      </c>
      <c r="I61" t="s">
        <v>458</v>
      </c>
      <c r="J61" t="s">
        <v>459</v>
      </c>
      <c r="K61" t="s">
        <v>658</v>
      </c>
      <c r="L61">
        <v>1692983753.349999</v>
      </c>
      <c r="M61">
        <f t="shared" si="50"/>
        <v>4.6274959193217242E-4</v>
      </c>
      <c r="N61">
        <f t="shared" si="51"/>
        <v>0.46274959193217241</v>
      </c>
      <c r="O61">
        <f t="shared" si="52"/>
        <v>1.8596704435927911</v>
      </c>
      <c r="P61">
        <f t="shared" si="53"/>
        <v>409.90163333333328</v>
      </c>
      <c r="Q61">
        <f t="shared" si="54"/>
        <v>317.38884932984371</v>
      </c>
      <c r="R61">
        <f t="shared" si="55"/>
        <v>32.035455452098631</v>
      </c>
      <c r="S61">
        <f t="shared" si="56"/>
        <v>41.373178491049586</v>
      </c>
      <c r="T61">
        <f t="shared" si="57"/>
        <v>3.527296538004495E-2</v>
      </c>
      <c r="U61">
        <f t="shared" si="58"/>
        <v>2.9439762962344753</v>
      </c>
      <c r="V61">
        <f t="shared" si="59"/>
        <v>3.5039851936537594E-2</v>
      </c>
      <c r="W61">
        <f t="shared" si="60"/>
        <v>2.192072320027217E-2</v>
      </c>
      <c r="X61">
        <f t="shared" si="61"/>
        <v>82.096533035538641</v>
      </c>
      <c r="Y61">
        <f t="shared" si="62"/>
        <v>25.500456446903886</v>
      </c>
      <c r="Z61">
        <f t="shared" si="63"/>
        <v>25.317229999999999</v>
      </c>
      <c r="AA61">
        <f t="shared" si="64"/>
        <v>3.2403139976122137</v>
      </c>
      <c r="AB61">
        <f t="shared" si="65"/>
        <v>60.561730479186473</v>
      </c>
      <c r="AC61">
        <f t="shared" si="66"/>
        <v>1.9415527298681623</v>
      </c>
      <c r="AD61">
        <f t="shared" si="67"/>
        <v>3.205906955606932</v>
      </c>
      <c r="AE61">
        <f t="shared" si="68"/>
        <v>1.2987612677440514</v>
      </c>
      <c r="AF61">
        <f t="shared" si="69"/>
        <v>-20.407257004208805</v>
      </c>
      <c r="AG61">
        <f t="shared" si="70"/>
        <v>-28.467768050981604</v>
      </c>
      <c r="AH61">
        <f t="shared" si="71"/>
        <v>-2.0500933253546272</v>
      </c>
      <c r="AI61">
        <f t="shared" si="72"/>
        <v>31.171414654993612</v>
      </c>
      <c r="AJ61">
        <f t="shared" si="73"/>
        <v>1.8596704435927911</v>
      </c>
      <c r="AK61">
        <f t="shared" si="74"/>
        <v>0.46274959193217241</v>
      </c>
      <c r="AL61">
        <f t="shared" si="75"/>
        <v>2.2766288649988748</v>
      </c>
      <c r="AM61">
        <v>419.92727364240909</v>
      </c>
      <c r="AN61">
        <v>417.81633939393942</v>
      </c>
      <c r="AO61">
        <v>-4.5988509441513802E-2</v>
      </c>
      <c r="AP61">
        <v>67.133555878858417</v>
      </c>
      <c r="AQ61">
        <f t="shared" si="76"/>
        <v>0.38459992792773046</v>
      </c>
      <c r="AR61">
        <v>18.762886049350659</v>
      </c>
      <c r="AS61">
        <v>19.179467878787872</v>
      </c>
      <c r="AT61">
        <v>-7.395982683984669E-3</v>
      </c>
      <c r="AU61">
        <v>78.55</v>
      </c>
      <c r="AV61">
        <v>3</v>
      </c>
      <c r="AW61">
        <v>0</v>
      </c>
      <c r="AX61">
        <f t="shared" si="77"/>
        <v>1</v>
      </c>
      <c r="AY61">
        <f t="shared" si="78"/>
        <v>0</v>
      </c>
      <c r="AZ61">
        <f t="shared" si="79"/>
        <v>53646.449473255925</v>
      </c>
      <c r="BA61" t="s">
        <v>321</v>
      </c>
      <c r="BB61" t="s">
        <v>321</v>
      </c>
      <c r="BC61">
        <v>0</v>
      </c>
      <c r="BD61">
        <v>0</v>
      </c>
      <c r="BE61" t="e">
        <f t="shared" si="80"/>
        <v>#DIV/0!</v>
      </c>
      <c r="BF61">
        <v>0</v>
      </c>
      <c r="BG61" t="s">
        <v>321</v>
      </c>
      <c r="BH61" t="s">
        <v>321</v>
      </c>
      <c r="BI61">
        <v>0</v>
      </c>
      <c r="BJ61">
        <v>0</v>
      </c>
      <c r="BK61" t="e">
        <f t="shared" si="81"/>
        <v>#DIV/0!</v>
      </c>
      <c r="BL61">
        <v>0.5</v>
      </c>
      <c r="BM61">
        <f t="shared" si="82"/>
        <v>421.20735676452767</v>
      </c>
      <c r="BN61">
        <f t="shared" si="83"/>
        <v>1.8596704435927911</v>
      </c>
      <c r="BO61" t="e">
        <f t="shared" si="84"/>
        <v>#DIV/0!</v>
      </c>
      <c r="BP61">
        <f t="shared" si="85"/>
        <v>4.4150948783936456E-3</v>
      </c>
      <c r="BQ61" t="e">
        <f t="shared" si="86"/>
        <v>#DIV/0!</v>
      </c>
      <c r="BR61" t="e">
        <f t="shared" si="87"/>
        <v>#DIV/0!</v>
      </c>
      <c r="BS61" t="s">
        <v>321</v>
      </c>
      <c r="BT61">
        <v>0</v>
      </c>
      <c r="BU61" t="e">
        <f t="shared" si="88"/>
        <v>#DIV/0!</v>
      </c>
      <c r="BV61" t="e">
        <f t="shared" si="89"/>
        <v>#DIV/0!</v>
      </c>
      <c r="BW61" t="e">
        <f t="shared" si="90"/>
        <v>#DIV/0!</v>
      </c>
      <c r="BX61" t="e">
        <f t="shared" si="91"/>
        <v>#DIV/0!</v>
      </c>
      <c r="BY61" t="e">
        <f t="shared" si="92"/>
        <v>#DIV/0!</v>
      </c>
      <c r="BZ61" t="e">
        <f t="shared" si="93"/>
        <v>#DIV/0!</v>
      </c>
      <c r="CA61" t="e">
        <f t="shared" si="94"/>
        <v>#DIV/0!</v>
      </c>
      <c r="CB61" t="e">
        <f t="shared" si="95"/>
        <v>#DIV/0!</v>
      </c>
      <c r="CC61">
        <f t="shared" si="96"/>
        <v>500.02303333333327</v>
      </c>
      <c r="CD61">
        <f t="shared" si="97"/>
        <v>421.20735676452767</v>
      </c>
      <c r="CE61">
        <f t="shared" si="98"/>
        <v>0.84237590807888996</v>
      </c>
      <c r="CF61">
        <f t="shared" si="99"/>
        <v>0.16418550259225789</v>
      </c>
      <c r="CG61">
        <v>6</v>
      </c>
      <c r="CH61">
        <v>0.5</v>
      </c>
      <c r="CI61" t="s">
        <v>322</v>
      </c>
      <c r="CJ61">
        <v>2</v>
      </c>
      <c r="CK61" t="b">
        <v>0</v>
      </c>
      <c r="CL61">
        <v>1692983753.349999</v>
      </c>
      <c r="CM61">
        <v>409.90163333333328</v>
      </c>
      <c r="CN61">
        <v>411.95093333333341</v>
      </c>
      <c r="CO61">
        <v>19.235786666666669</v>
      </c>
      <c r="CP61">
        <v>18.781949999999991</v>
      </c>
      <c r="CQ61">
        <v>410.01663333333329</v>
      </c>
      <c r="CR61">
        <v>19.136786666666669</v>
      </c>
      <c r="CS61">
        <v>600.01529999999991</v>
      </c>
      <c r="CT61">
        <v>100.8343666666667</v>
      </c>
      <c r="CU61">
        <v>0.10004082666666669</v>
      </c>
      <c r="CV61">
        <v>25.13786666666666</v>
      </c>
      <c r="CW61">
        <v>25.317229999999999</v>
      </c>
      <c r="CX61">
        <v>999.9000000000002</v>
      </c>
      <c r="CY61">
        <v>0</v>
      </c>
      <c r="CZ61">
        <v>0</v>
      </c>
      <c r="DA61">
        <v>9999.0416666666661</v>
      </c>
      <c r="DB61">
        <v>0</v>
      </c>
      <c r="DC61">
        <v>1064.6963333333331</v>
      </c>
      <c r="DD61">
        <v>500.02303333333327</v>
      </c>
      <c r="DE61">
        <v>0.92000153333333334</v>
      </c>
      <c r="DF61">
        <v>7.9998460000000007E-2</v>
      </c>
      <c r="DG61">
        <v>0</v>
      </c>
      <c r="DH61">
        <v>566.1504666666666</v>
      </c>
      <c r="DI61">
        <v>5.0002200000000014</v>
      </c>
      <c r="DJ61">
        <v>3920.0483333333332</v>
      </c>
      <c r="DK61">
        <v>4592.4210000000003</v>
      </c>
      <c r="DL61">
        <v>36.303933333333333</v>
      </c>
      <c r="DM61">
        <v>41.362266666666663</v>
      </c>
      <c r="DN61">
        <v>37.79966666666666</v>
      </c>
      <c r="DO61">
        <v>39.633066666666657</v>
      </c>
      <c r="DP61">
        <v>38.587199999999989</v>
      </c>
      <c r="DQ61">
        <v>455.42299999999989</v>
      </c>
      <c r="DR61">
        <v>39.600333333333317</v>
      </c>
      <c r="DS61">
        <v>0</v>
      </c>
      <c r="DT61">
        <v>1692983762.9000001</v>
      </c>
      <c r="DU61">
        <v>0</v>
      </c>
      <c r="DV61">
        <v>566.20973076923087</v>
      </c>
      <c r="DW61">
        <v>6.8185641091323692</v>
      </c>
      <c r="DX61">
        <v>-1.813675308940955</v>
      </c>
      <c r="DY61">
        <v>3919.830384615384</v>
      </c>
      <c r="DZ61">
        <v>15</v>
      </c>
      <c r="EA61">
        <v>1692983790.5999999</v>
      </c>
      <c r="EB61" t="s">
        <v>466</v>
      </c>
      <c r="EC61">
        <v>1692983790.5999999</v>
      </c>
      <c r="ED61">
        <v>1692983779.5999999</v>
      </c>
      <c r="EE61">
        <v>46</v>
      </c>
      <c r="EF61">
        <v>-8.9999999999999993E-3</v>
      </c>
      <c r="EG61">
        <v>-1.0999999999999999E-2</v>
      </c>
      <c r="EH61">
        <v>-0.115</v>
      </c>
      <c r="EI61">
        <v>9.9000000000000005E-2</v>
      </c>
      <c r="EJ61">
        <v>412</v>
      </c>
      <c r="EK61">
        <v>19</v>
      </c>
      <c r="EL61">
        <v>1.36</v>
      </c>
      <c r="EM61">
        <v>0.32</v>
      </c>
      <c r="EN61">
        <v>100</v>
      </c>
      <c r="EO61">
        <v>100</v>
      </c>
      <c r="EP61">
        <v>-0.115</v>
      </c>
      <c r="EQ61">
        <v>9.9000000000000005E-2</v>
      </c>
      <c r="ER61">
        <v>-0.59898521128405302</v>
      </c>
      <c r="ES61">
        <v>4.3947813741094052E-4</v>
      </c>
      <c r="ET61">
        <v>1.9954388575737439E-6</v>
      </c>
      <c r="EU61">
        <v>-3.8034163071679039E-10</v>
      </c>
      <c r="EV61">
        <v>0.1107599999999991</v>
      </c>
      <c r="EW61">
        <v>0</v>
      </c>
      <c r="EX61">
        <v>0</v>
      </c>
      <c r="EY61">
        <v>0</v>
      </c>
      <c r="EZ61">
        <v>23</v>
      </c>
      <c r="FA61">
        <v>2006</v>
      </c>
      <c r="FB61">
        <v>0</v>
      </c>
      <c r="FC61">
        <v>18</v>
      </c>
      <c r="FD61">
        <v>1.5</v>
      </c>
      <c r="FE61">
        <v>1.6</v>
      </c>
      <c r="FF61">
        <v>1.0803199999999999</v>
      </c>
      <c r="FG61">
        <v>2.6208499999999999</v>
      </c>
      <c r="FH61">
        <v>1.39771</v>
      </c>
      <c r="FI61">
        <v>2.2790499999999998</v>
      </c>
      <c r="FJ61">
        <v>1.3952599999999999</v>
      </c>
      <c r="FK61">
        <v>2.63672</v>
      </c>
      <c r="FL61">
        <v>39.541600000000003</v>
      </c>
      <c r="FM61">
        <v>15.0602</v>
      </c>
      <c r="FN61">
        <v>18</v>
      </c>
      <c r="FO61">
        <v>605.07100000000003</v>
      </c>
      <c r="FP61">
        <v>341.86099999999999</v>
      </c>
      <c r="FQ61">
        <v>21.680399999999999</v>
      </c>
      <c r="FR61">
        <v>30.2088</v>
      </c>
      <c r="FS61">
        <v>30.0002</v>
      </c>
      <c r="FT61">
        <v>29.912600000000001</v>
      </c>
      <c r="FU61">
        <v>30.261900000000001</v>
      </c>
      <c r="FV61">
        <v>21.648800000000001</v>
      </c>
      <c r="FW61">
        <v>15.9694</v>
      </c>
      <c r="FX61">
        <v>0</v>
      </c>
      <c r="FY61">
        <v>21.68</v>
      </c>
      <c r="FZ61">
        <v>412.13299999999998</v>
      </c>
      <c r="GA61">
        <v>18.854199999999999</v>
      </c>
      <c r="GB61">
        <v>98.266800000000003</v>
      </c>
      <c r="GC61">
        <v>92.954800000000006</v>
      </c>
    </row>
    <row r="62" spans="1:185" x14ac:dyDescent="0.2">
      <c r="A62">
        <v>46</v>
      </c>
      <c r="B62">
        <v>1692983852.0999999</v>
      </c>
      <c r="C62">
        <v>5328.5999999046326</v>
      </c>
      <c r="D62" t="s">
        <v>467</v>
      </c>
      <c r="E62" t="s">
        <v>468</v>
      </c>
      <c r="F62">
        <v>5</v>
      </c>
      <c r="H62" t="s">
        <v>318</v>
      </c>
      <c r="I62" t="s">
        <v>458</v>
      </c>
      <c r="J62" t="s">
        <v>459</v>
      </c>
      <c r="K62" t="s">
        <v>658</v>
      </c>
      <c r="L62">
        <v>1692983844.349999</v>
      </c>
      <c r="M62">
        <f t="shared" si="50"/>
        <v>3.8666364030883041E-4</v>
      </c>
      <c r="N62">
        <f t="shared" si="51"/>
        <v>0.38666364030883038</v>
      </c>
      <c r="O62">
        <f t="shared" si="52"/>
        <v>1.4752692615940284</v>
      </c>
      <c r="P62">
        <f t="shared" si="53"/>
        <v>410.09010000000012</v>
      </c>
      <c r="Q62">
        <f t="shared" si="54"/>
        <v>322.33864341527089</v>
      </c>
      <c r="R62">
        <f t="shared" si="55"/>
        <v>32.535710870854324</v>
      </c>
      <c r="S62">
        <f t="shared" si="56"/>
        <v>41.39302934091716</v>
      </c>
      <c r="T62">
        <f t="shared" si="57"/>
        <v>2.9621960575889613E-2</v>
      </c>
      <c r="U62">
        <f t="shared" si="58"/>
        <v>2.9442393002791598</v>
      </c>
      <c r="V62">
        <f t="shared" si="59"/>
        <v>2.9457383635467269E-2</v>
      </c>
      <c r="W62">
        <f t="shared" si="60"/>
        <v>1.8425574988954505E-2</v>
      </c>
      <c r="X62">
        <f t="shared" si="61"/>
        <v>41.319514082152516</v>
      </c>
      <c r="Y62">
        <f t="shared" si="62"/>
        <v>25.178962007406092</v>
      </c>
      <c r="Z62">
        <f t="shared" si="63"/>
        <v>25.097043333333339</v>
      </c>
      <c r="AA62">
        <f t="shared" si="64"/>
        <v>3.1981206166284291</v>
      </c>
      <c r="AB62">
        <f t="shared" si="65"/>
        <v>59.835862967828668</v>
      </c>
      <c r="AC62">
        <f t="shared" si="66"/>
        <v>1.9067119802938646</v>
      </c>
      <c r="AD62">
        <f t="shared" si="67"/>
        <v>3.1865705376707387</v>
      </c>
      <c r="AE62">
        <f t="shared" si="68"/>
        <v>1.2914086363345645</v>
      </c>
      <c r="AF62">
        <f t="shared" si="69"/>
        <v>-17.051866537619421</v>
      </c>
      <c r="AG62">
        <f t="shared" si="70"/>
        <v>-9.6375461269614604</v>
      </c>
      <c r="AH62">
        <f t="shared" si="71"/>
        <v>-0.69285904217543748</v>
      </c>
      <c r="AI62">
        <f t="shared" si="72"/>
        <v>13.937242375396199</v>
      </c>
      <c r="AJ62">
        <f t="shared" si="73"/>
        <v>1.4752692615940284</v>
      </c>
      <c r="AK62">
        <f t="shared" si="74"/>
        <v>0.38666364030883038</v>
      </c>
      <c r="AL62">
        <f t="shared" si="75"/>
        <v>1.9023835142926304</v>
      </c>
      <c r="AM62">
        <v>419.50214386175639</v>
      </c>
      <c r="AN62">
        <v>417.69410909090902</v>
      </c>
      <c r="AO62">
        <v>-2.8599920661417751E-2</v>
      </c>
      <c r="AP62">
        <v>67.129516034031397</v>
      </c>
      <c r="AQ62">
        <f t="shared" si="76"/>
        <v>0.35255090656023619</v>
      </c>
      <c r="AR62">
        <v>18.469931229004342</v>
      </c>
      <c r="AS62">
        <v>18.85135151515151</v>
      </c>
      <c r="AT62">
        <v>-6.6726926406876202E-3</v>
      </c>
      <c r="AU62">
        <v>78.55</v>
      </c>
      <c r="AV62">
        <v>3</v>
      </c>
      <c r="AW62">
        <v>0</v>
      </c>
      <c r="AX62">
        <f t="shared" si="77"/>
        <v>1</v>
      </c>
      <c r="AY62">
        <f t="shared" si="78"/>
        <v>0</v>
      </c>
      <c r="AZ62">
        <f t="shared" si="79"/>
        <v>53672.468274360872</v>
      </c>
      <c r="BA62" t="s">
        <v>321</v>
      </c>
      <c r="BB62" t="s">
        <v>321</v>
      </c>
      <c r="BC62">
        <v>0</v>
      </c>
      <c r="BD62">
        <v>0</v>
      </c>
      <c r="BE62" t="e">
        <f t="shared" si="80"/>
        <v>#DIV/0!</v>
      </c>
      <c r="BF62">
        <v>0</v>
      </c>
      <c r="BG62" t="s">
        <v>321</v>
      </c>
      <c r="BH62" t="s">
        <v>321</v>
      </c>
      <c r="BI62">
        <v>0</v>
      </c>
      <c r="BJ62">
        <v>0</v>
      </c>
      <c r="BK62" t="e">
        <f t="shared" si="81"/>
        <v>#DIV/0!</v>
      </c>
      <c r="BL62">
        <v>0.5</v>
      </c>
      <c r="BM62">
        <f t="shared" si="82"/>
        <v>210.74001811510493</v>
      </c>
      <c r="BN62">
        <f t="shared" si="83"/>
        <v>1.4752692615940284</v>
      </c>
      <c r="BO62" t="e">
        <f t="shared" si="84"/>
        <v>#DIV/0!</v>
      </c>
      <c r="BP62">
        <f t="shared" si="85"/>
        <v>7.0004229609026856E-3</v>
      </c>
      <c r="BQ62" t="e">
        <f t="shared" si="86"/>
        <v>#DIV/0!</v>
      </c>
      <c r="BR62" t="e">
        <f t="shared" si="87"/>
        <v>#DIV/0!</v>
      </c>
      <c r="BS62" t="s">
        <v>321</v>
      </c>
      <c r="BT62">
        <v>0</v>
      </c>
      <c r="BU62" t="e">
        <f t="shared" si="88"/>
        <v>#DIV/0!</v>
      </c>
      <c r="BV62" t="e">
        <f t="shared" si="89"/>
        <v>#DIV/0!</v>
      </c>
      <c r="BW62" t="e">
        <f t="shared" si="90"/>
        <v>#DIV/0!</v>
      </c>
      <c r="BX62" t="e">
        <f t="shared" si="91"/>
        <v>#DIV/0!</v>
      </c>
      <c r="BY62" t="e">
        <f t="shared" si="92"/>
        <v>#DIV/0!</v>
      </c>
      <c r="BZ62" t="e">
        <f t="shared" si="93"/>
        <v>#DIV/0!</v>
      </c>
      <c r="CA62" t="e">
        <f t="shared" si="94"/>
        <v>#DIV/0!</v>
      </c>
      <c r="CB62" t="e">
        <f t="shared" si="95"/>
        <v>#DIV/0!</v>
      </c>
      <c r="CC62">
        <f t="shared" si="96"/>
        <v>250.00596666666669</v>
      </c>
      <c r="CD62">
        <f t="shared" si="97"/>
        <v>210.74001811510493</v>
      </c>
      <c r="CE62">
        <f t="shared" si="98"/>
        <v>0.84293995429351054</v>
      </c>
      <c r="CF62">
        <f t="shared" si="99"/>
        <v>0.16527411178647541</v>
      </c>
      <c r="CG62">
        <v>6</v>
      </c>
      <c r="CH62">
        <v>0.5</v>
      </c>
      <c r="CI62" t="s">
        <v>322</v>
      </c>
      <c r="CJ62">
        <v>2</v>
      </c>
      <c r="CK62" t="b">
        <v>0</v>
      </c>
      <c r="CL62">
        <v>1692983844.349999</v>
      </c>
      <c r="CM62">
        <v>410.09010000000012</v>
      </c>
      <c r="CN62">
        <v>411.72386666666659</v>
      </c>
      <c r="CO62">
        <v>18.89022666666667</v>
      </c>
      <c r="CP62">
        <v>18.510883333333329</v>
      </c>
      <c r="CQ62">
        <v>410.11710000000011</v>
      </c>
      <c r="CR62">
        <v>18.795226666666672</v>
      </c>
      <c r="CS62">
        <v>600.02553333333344</v>
      </c>
      <c r="CT62">
        <v>100.8364</v>
      </c>
      <c r="CU62">
        <v>0.1000267533333333</v>
      </c>
      <c r="CV62">
        <v>25.036326666666671</v>
      </c>
      <c r="CW62">
        <v>25.097043333333339</v>
      </c>
      <c r="CX62">
        <v>999.9000000000002</v>
      </c>
      <c r="CY62">
        <v>0</v>
      </c>
      <c r="CZ62">
        <v>0</v>
      </c>
      <c r="DA62">
        <v>10000.335333333331</v>
      </c>
      <c r="DB62">
        <v>0</v>
      </c>
      <c r="DC62">
        <v>1072.0023333333329</v>
      </c>
      <c r="DD62">
        <v>250.00596666666669</v>
      </c>
      <c r="DE62">
        <v>0.8999990000000001</v>
      </c>
      <c r="DF62">
        <v>0.10000100000000001</v>
      </c>
      <c r="DG62">
        <v>0</v>
      </c>
      <c r="DH62">
        <v>679.62260000000015</v>
      </c>
      <c r="DI62">
        <v>5.0002200000000014</v>
      </c>
      <c r="DJ62">
        <v>2721.0656666666669</v>
      </c>
      <c r="DK62">
        <v>2258.7506666666668</v>
      </c>
      <c r="DL62">
        <v>34.595666666666673</v>
      </c>
      <c r="DM62">
        <v>39.824800000000003</v>
      </c>
      <c r="DN62">
        <v>36.391399999999997</v>
      </c>
      <c r="DO62">
        <v>37.503933333333329</v>
      </c>
      <c r="DP62">
        <v>37.024733333333323</v>
      </c>
      <c r="DQ62">
        <v>220.5036666666667</v>
      </c>
      <c r="DR62">
        <v>24.5</v>
      </c>
      <c r="DS62">
        <v>0</v>
      </c>
      <c r="DT62">
        <v>1692983853.5</v>
      </c>
      <c r="DU62">
        <v>0</v>
      </c>
      <c r="DV62">
        <v>679.84372000000008</v>
      </c>
      <c r="DW62">
        <v>32.271923030709829</v>
      </c>
      <c r="DX62">
        <v>51.108461441097532</v>
      </c>
      <c r="DY62">
        <v>2721.52</v>
      </c>
      <c r="DZ62">
        <v>15</v>
      </c>
      <c r="EA62">
        <v>1692983892.5999999</v>
      </c>
      <c r="EB62" t="s">
        <v>469</v>
      </c>
      <c r="EC62">
        <v>1692983892.5999999</v>
      </c>
      <c r="ED62">
        <v>1692983875.5999999</v>
      </c>
      <c r="EE62">
        <v>47</v>
      </c>
      <c r="EF62">
        <v>8.8999999999999996E-2</v>
      </c>
      <c r="EG62">
        <v>-4.0000000000000001E-3</v>
      </c>
      <c r="EH62">
        <v>-2.7E-2</v>
      </c>
      <c r="EI62">
        <v>9.5000000000000001E-2</v>
      </c>
      <c r="EJ62">
        <v>412</v>
      </c>
      <c r="EK62">
        <v>18</v>
      </c>
      <c r="EL62">
        <v>1.94</v>
      </c>
      <c r="EM62">
        <v>0.42</v>
      </c>
      <c r="EN62">
        <v>100</v>
      </c>
      <c r="EO62">
        <v>100</v>
      </c>
      <c r="EP62">
        <v>-2.7E-2</v>
      </c>
      <c r="EQ62">
        <v>9.5000000000000001E-2</v>
      </c>
      <c r="ER62">
        <v>-0.60846545416135989</v>
      </c>
      <c r="ES62">
        <v>4.3947813741094052E-4</v>
      </c>
      <c r="ET62">
        <v>1.9954388575737439E-6</v>
      </c>
      <c r="EU62">
        <v>-3.8034163071679039E-10</v>
      </c>
      <c r="EV62">
        <v>9.9471428571426657E-2</v>
      </c>
      <c r="EW62">
        <v>0</v>
      </c>
      <c r="EX62">
        <v>0</v>
      </c>
      <c r="EY62">
        <v>0</v>
      </c>
      <c r="EZ62">
        <v>23</v>
      </c>
      <c r="FA62">
        <v>2006</v>
      </c>
      <c r="FB62">
        <v>0</v>
      </c>
      <c r="FC62">
        <v>18</v>
      </c>
      <c r="FD62">
        <v>1</v>
      </c>
      <c r="FE62">
        <v>1.2</v>
      </c>
      <c r="FF62">
        <v>1.0790999999999999</v>
      </c>
      <c r="FG62">
        <v>2.63428</v>
      </c>
      <c r="FH62">
        <v>1.39771</v>
      </c>
      <c r="FI62">
        <v>2.2778299999999998</v>
      </c>
      <c r="FJ62">
        <v>1.3952599999999999</v>
      </c>
      <c r="FK62">
        <v>2.5903299999999998</v>
      </c>
      <c r="FL62">
        <v>39.591700000000003</v>
      </c>
      <c r="FM62">
        <v>15.051399999999999</v>
      </c>
      <c r="FN62">
        <v>18</v>
      </c>
      <c r="FO62">
        <v>605.03599999999994</v>
      </c>
      <c r="FP62">
        <v>341.09899999999999</v>
      </c>
      <c r="FQ62">
        <v>21.680900000000001</v>
      </c>
      <c r="FR62">
        <v>30.220199999999998</v>
      </c>
      <c r="FS62">
        <v>30.0002</v>
      </c>
      <c r="FT62">
        <v>29.938500000000001</v>
      </c>
      <c r="FU62">
        <v>30.2865</v>
      </c>
      <c r="FV62">
        <v>21.625399999999999</v>
      </c>
      <c r="FW62">
        <v>17.568300000000001</v>
      </c>
      <c r="FX62">
        <v>0</v>
      </c>
      <c r="FY62">
        <v>21.68</v>
      </c>
      <c r="FZ62">
        <v>412.03</v>
      </c>
      <c r="GA62">
        <v>18.407900000000001</v>
      </c>
      <c r="GB62">
        <v>98.2667</v>
      </c>
      <c r="GC62">
        <v>92.956199999999995</v>
      </c>
    </row>
    <row r="63" spans="1:185" x14ac:dyDescent="0.2">
      <c r="A63">
        <v>47</v>
      </c>
      <c r="B63">
        <v>1692983963.5999999</v>
      </c>
      <c r="C63">
        <v>5440.0999999046326</v>
      </c>
      <c r="D63" t="s">
        <v>470</v>
      </c>
      <c r="E63" t="s">
        <v>471</v>
      </c>
      <c r="F63">
        <v>5</v>
      </c>
      <c r="H63" t="s">
        <v>318</v>
      </c>
      <c r="I63" t="s">
        <v>458</v>
      </c>
      <c r="J63" t="s">
        <v>459</v>
      </c>
      <c r="K63" t="s">
        <v>658</v>
      </c>
      <c r="L63">
        <v>1692983960.3499999</v>
      </c>
      <c r="M63">
        <f t="shared" si="50"/>
        <v>8.7777844875303694E-5</v>
      </c>
      <c r="N63">
        <f t="shared" si="51"/>
        <v>8.7777844875303698E-2</v>
      </c>
      <c r="O63">
        <f t="shared" si="52"/>
        <v>0.17922789257511496</v>
      </c>
      <c r="P63">
        <f t="shared" si="53"/>
        <v>411.14716666666658</v>
      </c>
      <c r="Q63">
        <f t="shared" si="54"/>
        <v>359.24128301390203</v>
      </c>
      <c r="R63">
        <f t="shared" si="55"/>
        <v>36.261480647801427</v>
      </c>
      <c r="S63">
        <f t="shared" si="56"/>
        <v>41.500812218468702</v>
      </c>
      <c r="T63">
        <f t="shared" si="57"/>
        <v>6.5739106796868412E-3</v>
      </c>
      <c r="U63">
        <f t="shared" si="58"/>
        <v>2.9477128926242724</v>
      </c>
      <c r="V63">
        <f t="shared" si="59"/>
        <v>6.5657765853012395E-3</v>
      </c>
      <c r="W63">
        <f t="shared" si="60"/>
        <v>4.1043403271039738E-3</v>
      </c>
      <c r="X63">
        <f t="shared" si="61"/>
        <v>16.507251700472146</v>
      </c>
      <c r="Y63">
        <f t="shared" si="62"/>
        <v>24.986061950338698</v>
      </c>
      <c r="Z63">
        <f t="shared" si="63"/>
        <v>24.979616666666669</v>
      </c>
      <c r="AA63">
        <f t="shared" si="64"/>
        <v>3.1758155830435841</v>
      </c>
      <c r="AB63">
        <f t="shared" si="65"/>
        <v>58.805519067917977</v>
      </c>
      <c r="AC63">
        <f t="shared" si="66"/>
        <v>1.8600235708107709</v>
      </c>
      <c r="AD63">
        <f t="shared" si="67"/>
        <v>3.1630085071819867</v>
      </c>
      <c r="AE63">
        <f t="shared" si="68"/>
        <v>1.3157920122328133</v>
      </c>
      <c r="AF63">
        <f t="shared" si="69"/>
        <v>-3.8710029590008928</v>
      </c>
      <c r="AG63">
        <f t="shared" si="70"/>
        <v>-10.766633353401236</v>
      </c>
      <c r="AH63">
        <f t="shared" si="71"/>
        <v>-0.7721781431016107</v>
      </c>
      <c r="AI63">
        <f t="shared" si="72"/>
        <v>1.0974372449684076</v>
      </c>
      <c r="AJ63">
        <f t="shared" si="73"/>
        <v>0.17922789257511496</v>
      </c>
      <c r="AK63">
        <f t="shared" si="74"/>
        <v>8.7777844875303698E-2</v>
      </c>
      <c r="AL63">
        <f t="shared" si="75"/>
        <v>2.6490915181371038</v>
      </c>
      <c r="AM63">
        <v>419.02263099519621</v>
      </c>
      <c r="AN63">
        <v>418.02743030303048</v>
      </c>
      <c r="AO63">
        <v>-0.37453857387932388</v>
      </c>
      <c r="AP63">
        <v>67.04515840864299</v>
      </c>
      <c r="AQ63">
        <f t="shared" si="76"/>
        <v>0.64351900306435739</v>
      </c>
      <c r="AR63">
        <v>18.341248904320398</v>
      </c>
      <c r="AS63">
        <v>18.608041212121201</v>
      </c>
      <c r="AT63">
        <v>6.8651077206424271E-2</v>
      </c>
      <c r="AU63">
        <v>78.321557801750998</v>
      </c>
      <c r="AV63">
        <v>15</v>
      </c>
      <c r="AW63">
        <v>2</v>
      </c>
      <c r="AX63">
        <f t="shared" si="77"/>
        <v>1</v>
      </c>
      <c r="AY63">
        <f t="shared" si="78"/>
        <v>0</v>
      </c>
      <c r="AZ63">
        <f t="shared" si="79"/>
        <v>53796.741169336041</v>
      </c>
      <c r="BA63" t="s">
        <v>321</v>
      </c>
      <c r="BB63" t="s">
        <v>321</v>
      </c>
      <c r="BC63">
        <v>0</v>
      </c>
      <c r="BD63">
        <v>0</v>
      </c>
      <c r="BE63" t="e">
        <f t="shared" si="80"/>
        <v>#DIV/0!</v>
      </c>
      <c r="BF63">
        <v>0</v>
      </c>
      <c r="BG63" t="s">
        <v>321</v>
      </c>
      <c r="BH63" t="s">
        <v>321</v>
      </c>
      <c r="BI63">
        <v>0</v>
      </c>
      <c r="BJ63">
        <v>0</v>
      </c>
      <c r="BK63" t="e">
        <f t="shared" si="81"/>
        <v>#DIV/0!</v>
      </c>
      <c r="BL63">
        <v>0.5</v>
      </c>
      <c r="BM63">
        <f t="shared" si="82"/>
        <v>84.272228383664327</v>
      </c>
      <c r="BN63">
        <f t="shared" si="83"/>
        <v>0.17922789257511496</v>
      </c>
      <c r="BO63" t="e">
        <f t="shared" si="84"/>
        <v>#DIV/0!</v>
      </c>
      <c r="BP63">
        <f t="shared" si="85"/>
        <v>2.1267729121763348E-3</v>
      </c>
      <c r="BQ63" t="e">
        <f t="shared" si="86"/>
        <v>#DIV/0!</v>
      </c>
      <c r="BR63" t="e">
        <f t="shared" si="87"/>
        <v>#DIV/0!</v>
      </c>
      <c r="BS63" t="s">
        <v>321</v>
      </c>
      <c r="BT63">
        <v>0</v>
      </c>
      <c r="BU63" t="e">
        <f t="shared" si="88"/>
        <v>#DIV/0!</v>
      </c>
      <c r="BV63" t="e">
        <f t="shared" si="89"/>
        <v>#DIV/0!</v>
      </c>
      <c r="BW63" t="e">
        <f t="shared" si="90"/>
        <v>#DIV/0!</v>
      </c>
      <c r="BX63" t="e">
        <f t="shared" si="91"/>
        <v>#DIV/0!</v>
      </c>
      <c r="BY63" t="e">
        <f t="shared" si="92"/>
        <v>#DIV/0!</v>
      </c>
      <c r="BZ63" t="e">
        <f t="shared" si="93"/>
        <v>#DIV/0!</v>
      </c>
      <c r="CA63" t="e">
        <f t="shared" si="94"/>
        <v>#DIV/0!</v>
      </c>
      <c r="CB63" t="e">
        <f t="shared" si="95"/>
        <v>#DIV/0!</v>
      </c>
      <c r="CC63">
        <f t="shared" si="96"/>
        <v>99.985050000000001</v>
      </c>
      <c r="CD63">
        <f t="shared" si="97"/>
        <v>84.272228383664327</v>
      </c>
      <c r="CE63">
        <f t="shared" si="98"/>
        <v>0.84284828965594683</v>
      </c>
      <c r="CF63">
        <f t="shared" si="99"/>
        <v>0.16509719903597733</v>
      </c>
      <c r="CG63">
        <v>6</v>
      </c>
      <c r="CH63">
        <v>0.5</v>
      </c>
      <c r="CI63" t="s">
        <v>322</v>
      </c>
      <c r="CJ63">
        <v>2</v>
      </c>
      <c r="CK63" t="b">
        <v>0</v>
      </c>
      <c r="CL63">
        <v>1692983960.3499999</v>
      </c>
      <c r="CM63">
        <v>411.14716666666658</v>
      </c>
      <c r="CN63">
        <v>411.3624166666666</v>
      </c>
      <c r="CO63">
        <v>18.427191666666658</v>
      </c>
      <c r="CP63">
        <v>18.341058333333329</v>
      </c>
      <c r="CQ63">
        <v>411.16250000000002</v>
      </c>
      <c r="CR63">
        <v>18.340525</v>
      </c>
      <c r="CS63">
        <v>600.18816666666669</v>
      </c>
      <c r="CT63">
        <v>100.84099999999999</v>
      </c>
      <c r="CU63">
        <v>9.8068983333333345E-2</v>
      </c>
      <c r="CV63">
        <v>24.911866666666661</v>
      </c>
      <c r="CW63">
        <v>24.979616666666669</v>
      </c>
      <c r="CX63">
        <v>999.9</v>
      </c>
      <c r="CY63">
        <v>0</v>
      </c>
      <c r="CZ63">
        <v>0</v>
      </c>
      <c r="DA63">
        <v>10019.641666666659</v>
      </c>
      <c r="DB63">
        <v>0</v>
      </c>
      <c r="DC63">
        <v>1080.580833333333</v>
      </c>
      <c r="DD63">
        <v>99.985050000000001</v>
      </c>
      <c r="DE63">
        <v>0.90003883333333334</v>
      </c>
      <c r="DF63">
        <v>9.9960950000000007E-2</v>
      </c>
      <c r="DG63">
        <v>0</v>
      </c>
      <c r="DH63">
        <v>716.92566666666653</v>
      </c>
      <c r="DI63">
        <v>5.0002199999999997</v>
      </c>
      <c r="DJ63">
        <v>1701.2249999999999</v>
      </c>
      <c r="DK63">
        <v>875.6914166666669</v>
      </c>
      <c r="DL63">
        <v>33.036166666666666</v>
      </c>
      <c r="DM63">
        <v>38.619750000000003</v>
      </c>
      <c r="DN63">
        <v>35.025833333333331</v>
      </c>
      <c r="DO63">
        <v>36.375</v>
      </c>
      <c r="DP63">
        <v>35.546500000000002</v>
      </c>
      <c r="DQ63">
        <v>85.48833333333333</v>
      </c>
      <c r="DR63">
        <v>9.4925000000000015</v>
      </c>
      <c r="DS63">
        <v>0</v>
      </c>
      <c r="DT63">
        <v>1692983965.0999999</v>
      </c>
      <c r="DU63">
        <v>0</v>
      </c>
      <c r="DV63">
        <v>714.81376</v>
      </c>
      <c r="DW63">
        <v>31.469230816472209</v>
      </c>
      <c r="DX63">
        <v>23.576153745831149</v>
      </c>
      <c r="DY63">
        <v>1699.8496</v>
      </c>
      <c r="DZ63">
        <v>15</v>
      </c>
      <c r="EA63">
        <v>1692983957.5999999</v>
      </c>
      <c r="EB63" t="s">
        <v>472</v>
      </c>
      <c r="EC63">
        <v>1692983956.5999999</v>
      </c>
      <c r="ED63">
        <v>1692983957.5999999</v>
      </c>
      <c r="EE63">
        <v>48</v>
      </c>
      <c r="EF63">
        <v>1.4E-2</v>
      </c>
      <c r="EG63">
        <v>-5.0000000000000001E-3</v>
      </c>
      <c r="EH63">
        <v>-1.4E-2</v>
      </c>
      <c r="EI63">
        <v>0.09</v>
      </c>
      <c r="EJ63">
        <v>411</v>
      </c>
      <c r="EK63">
        <v>18</v>
      </c>
      <c r="EL63">
        <v>0.7</v>
      </c>
      <c r="EM63">
        <v>0.3</v>
      </c>
      <c r="EN63">
        <v>100</v>
      </c>
      <c r="EO63">
        <v>100</v>
      </c>
      <c r="EP63">
        <v>-1.6E-2</v>
      </c>
      <c r="EQ63">
        <v>9.0499999999999997E-2</v>
      </c>
      <c r="ER63">
        <v>-0.5058641461489497</v>
      </c>
      <c r="ES63">
        <v>4.3947813741094052E-4</v>
      </c>
      <c r="ET63">
        <v>1.9954388575737439E-6</v>
      </c>
      <c r="EU63">
        <v>-3.8034163071679039E-10</v>
      </c>
      <c r="EV63">
        <v>9.0450000000000585E-2</v>
      </c>
      <c r="EW63">
        <v>0</v>
      </c>
      <c r="EX63">
        <v>0</v>
      </c>
      <c r="EY63">
        <v>0</v>
      </c>
      <c r="EZ63">
        <v>23</v>
      </c>
      <c r="FA63">
        <v>2006</v>
      </c>
      <c r="FB63">
        <v>0</v>
      </c>
      <c r="FC63">
        <v>18</v>
      </c>
      <c r="FD63">
        <v>0.1</v>
      </c>
      <c r="FE63">
        <v>0.1</v>
      </c>
      <c r="FF63">
        <v>1.07666</v>
      </c>
      <c r="FG63">
        <v>2.6245099999999999</v>
      </c>
      <c r="FH63">
        <v>1.39771</v>
      </c>
      <c r="FI63">
        <v>2.2778299999999998</v>
      </c>
      <c r="FJ63">
        <v>1.3952599999999999</v>
      </c>
      <c r="FK63">
        <v>2.6098599999999998</v>
      </c>
      <c r="FL63">
        <v>39.792499999999997</v>
      </c>
      <c r="FM63">
        <v>15.033899999999999</v>
      </c>
      <c r="FN63">
        <v>18</v>
      </c>
      <c r="FO63">
        <v>590.75300000000004</v>
      </c>
      <c r="FP63">
        <v>338.17500000000001</v>
      </c>
      <c r="FQ63">
        <v>21.680199999999999</v>
      </c>
      <c r="FR63">
        <v>30.269400000000001</v>
      </c>
      <c r="FS63">
        <v>30.000299999999999</v>
      </c>
      <c r="FT63">
        <v>30.009599999999999</v>
      </c>
      <c r="FU63">
        <v>30.366499999999998</v>
      </c>
      <c r="FV63">
        <v>21.585100000000001</v>
      </c>
      <c r="FW63">
        <v>17.860099999999999</v>
      </c>
      <c r="FX63">
        <v>0</v>
      </c>
      <c r="FY63">
        <v>21.68</v>
      </c>
      <c r="FZ63">
        <v>411.26100000000002</v>
      </c>
      <c r="GA63">
        <v>18.334199999999999</v>
      </c>
      <c r="GB63">
        <v>98.261300000000006</v>
      </c>
      <c r="GC63">
        <v>92.950800000000001</v>
      </c>
    </row>
    <row r="64" spans="1:185" x14ac:dyDescent="0.2">
      <c r="A64">
        <v>48</v>
      </c>
      <c r="B64">
        <v>1692984026.0999999</v>
      </c>
      <c r="C64">
        <v>5502.5999999046326</v>
      </c>
      <c r="D64" t="s">
        <v>473</v>
      </c>
      <c r="E64" t="s">
        <v>474</v>
      </c>
      <c r="F64">
        <v>5</v>
      </c>
      <c r="H64" t="s">
        <v>318</v>
      </c>
      <c r="I64" t="s">
        <v>458</v>
      </c>
      <c r="J64" t="s">
        <v>459</v>
      </c>
      <c r="K64" t="s">
        <v>658</v>
      </c>
      <c r="L64">
        <v>1692984023.0999999</v>
      </c>
      <c r="M64">
        <f t="shared" si="50"/>
        <v>9.8051871043016795E-5</v>
      </c>
      <c r="N64">
        <f t="shared" si="51"/>
        <v>9.8051871043016797E-2</v>
      </c>
      <c r="O64">
        <f t="shared" si="52"/>
        <v>0.18266333149452543</v>
      </c>
      <c r="P64">
        <f t="shared" si="53"/>
        <v>410.58054545454542</v>
      </c>
      <c r="Q64">
        <f t="shared" si="54"/>
        <v>362.72996122953424</v>
      </c>
      <c r="R64">
        <f t="shared" si="55"/>
        <v>36.614010242707607</v>
      </c>
      <c r="S64">
        <f t="shared" si="56"/>
        <v>41.444054540662471</v>
      </c>
      <c r="T64">
        <f t="shared" si="57"/>
        <v>7.3842778524732134E-3</v>
      </c>
      <c r="U64">
        <f t="shared" si="58"/>
        <v>2.944037648184251</v>
      </c>
      <c r="V64">
        <f t="shared" si="59"/>
        <v>7.3740036728895588E-3</v>
      </c>
      <c r="W64">
        <f t="shared" si="60"/>
        <v>4.6096741786076419E-3</v>
      </c>
      <c r="X64">
        <f t="shared" si="61"/>
        <v>8.2268434047456687</v>
      </c>
      <c r="Y64">
        <f t="shared" si="62"/>
        <v>24.890633793262342</v>
      </c>
      <c r="Z64">
        <f t="shared" si="63"/>
        <v>24.944900000000001</v>
      </c>
      <c r="AA64">
        <f t="shared" si="64"/>
        <v>3.1692472916051093</v>
      </c>
      <c r="AB64">
        <f t="shared" si="65"/>
        <v>58.975513710235141</v>
      </c>
      <c r="AC64">
        <f t="shared" si="66"/>
        <v>1.8604899761002109</v>
      </c>
      <c r="AD64">
        <f t="shared" si="67"/>
        <v>3.154682102883192</v>
      </c>
      <c r="AE64">
        <f t="shared" si="68"/>
        <v>1.3087573155048984</v>
      </c>
      <c r="AF64">
        <f t="shared" si="69"/>
        <v>-4.3240875129970409</v>
      </c>
      <c r="AG64">
        <f t="shared" si="70"/>
        <v>-12.254546433198996</v>
      </c>
      <c r="AH64">
        <f t="shared" si="71"/>
        <v>-0.87963831973005302</v>
      </c>
      <c r="AI64">
        <f t="shared" si="72"/>
        <v>-9.2314288611804223</v>
      </c>
      <c r="AJ64">
        <f t="shared" si="73"/>
        <v>0.18266333149452543</v>
      </c>
      <c r="AK64">
        <f t="shared" si="74"/>
        <v>9.8051871043016797E-2</v>
      </c>
      <c r="AL64">
        <f t="shared" si="75"/>
        <v>1.4464514160011932</v>
      </c>
      <c r="AM64">
        <v>418.49863627976413</v>
      </c>
      <c r="AN64">
        <v>417.90542424242437</v>
      </c>
      <c r="AO64">
        <v>-0.1934905612367126</v>
      </c>
      <c r="AP64">
        <v>67.046319016514985</v>
      </c>
      <c r="AQ64">
        <f t="shared" si="76"/>
        <v>0.58817383420738545</v>
      </c>
      <c r="AR64">
        <v>18.33568119561593</v>
      </c>
      <c r="AS64">
        <v>18.59599636363636</v>
      </c>
      <c r="AT64">
        <v>5.9628716745327749E-2</v>
      </c>
      <c r="AU64">
        <v>78.323400696633541</v>
      </c>
      <c r="AV64">
        <v>15</v>
      </c>
      <c r="AW64">
        <v>3</v>
      </c>
      <c r="AX64">
        <f t="shared" si="77"/>
        <v>1</v>
      </c>
      <c r="AY64">
        <f t="shared" si="78"/>
        <v>0</v>
      </c>
      <c r="AZ64">
        <f t="shared" si="79"/>
        <v>53697.073154097343</v>
      </c>
      <c r="BA64" t="s">
        <v>321</v>
      </c>
      <c r="BB64" t="s">
        <v>321</v>
      </c>
      <c r="BC64">
        <v>0</v>
      </c>
      <c r="BD64">
        <v>0</v>
      </c>
      <c r="BE64" t="e">
        <f t="shared" si="80"/>
        <v>#DIV/0!</v>
      </c>
      <c r="BF64">
        <v>0</v>
      </c>
      <c r="BG64" t="s">
        <v>321</v>
      </c>
      <c r="BH64" t="s">
        <v>321</v>
      </c>
      <c r="BI64">
        <v>0</v>
      </c>
      <c r="BJ64">
        <v>0</v>
      </c>
      <c r="BK64" t="e">
        <f t="shared" si="81"/>
        <v>#DIV/0!</v>
      </c>
      <c r="BL64">
        <v>0.5</v>
      </c>
      <c r="BM64">
        <f t="shared" si="82"/>
        <v>42.06408480509667</v>
      </c>
      <c r="BN64">
        <f t="shared" si="83"/>
        <v>0.18266333149452543</v>
      </c>
      <c r="BO64" t="e">
        <f t="shared" si="84"/>
        <v>#DIV/0!</v>
      </c>
      <c r="BP64">
        <f t="shared" si="85"/>
        <v>4.342501027679393E-3</v>
      </c>
      <c r="BQ64" t="e">
        <f t="shared" si="86"/>
        <v>#DIV/0!</v>
      </c>
      <c r="BR64" t="e">
        <f t="shared" si="87"/>
        <v>#DIV/0!</v>
      </c>
      <c r="BS64" t="s">
        <v>321</v>
      </c>
      <c r="BT64">
        <v>0</v>
      </c>
      <c r="BU64" t="e">
        <f t="shared" si="88"/>
        <v>#DIV/0!</v>
      </c>
      <c r="BV64" t="e">
        <f t="shared" si="89"/>
        <v>#DIV/0!</v>
      </c>
      <c r="BW64" t="e">
        <f t="shared" si="90"/>
        <v>#DIV/0!</v>
      </c>
      <c r="BX64" t="e">
        <f t="shared" si="91"/>
        <v>#DIV/0!</v>
      </c>
      <c r="BY64" t="e">
        <f t="shared" si="92"/>
        <v>#DIV/0!</v>
      </c>
      <c r="BZ64" t="e">
        <f t="shared" si="93"/>
        <v>#DIV/0!</v>
      </c>
      <c r="CA64" t="e">
        <f t="shared" si="94"/>
        <v>#DIV/0!</v>
      </c>
      <c r="CB64" t="e">
        <f t="shared" si="95"/>
        <v>#DIV/0!</v>
      </c>
      <c r="CC64">
        <f t="shared" si="96"/>
        <v>49.91573636363637</v>
      </c>
      <c r="CD64">
        <f t="shared" si="97"/>
        <v>42.06408480509667</v>
      </c>
      <c r="CE64">
        <f t="shared" si="98"/>
        <v>0.84270187859515122</v>
      </c>
      <c r="CF64">
        <f t="shared" si="99"/>
        <v>0.16481462568864208</v>
      </c>
      <c r="CG64">
        <v>6</v>
      </c>
      <c r="CH64">
        <v>0.5</v>
      </c>
      <c r="CI64" t="s">
        <v>322</v>
      </c>
      <c r="CJ64">
        <v>2</v>
      </c>
      <c r="CK64" t="b">
        <v>0</v>
      </c>
      <c r="CL64">
        <v>1692984023.0999999</v>
      </c>
      <c r="CM64">
        <v>410.58054545454542</v>
      </c>
      <c r="CN64">
        <v>410.80336363636371</v>
      </c>
      <c r="CO64">
        <v>18.43161818181818</v>
      </c>
      <c r="CP64">
        <v>18.335418181818181</v>
      </c>
      <c r="CQ64">
        <v>410.56390909090902</v>
      </c>
      <c r="CR64">
        <v>18.337854545454551</v>
      </c>
      <c r="CS64">
        <v>600.27827272727279</v>
      </c>
      <c r="CT64">
        <v>100.8420909090909</v>
      </c>
      <c r="CU64">
        <v>9.8041300000000012E-2</v>
      </c>
      <c r="CV64">
        <v>24.867690909090911</v>
      </c>
      <c r="CW64">
        <v>24.944900000000001</v>
      </c>
      <c r="CX64">
        <v>999.9</v>
      </c>
      <c r="CY64">
        <v>0</v>
      </c>
      <c r="CZ64">
        <v>0</v>
      </c>
      <c r="DA64">
        <v>9998.6245454545442</v>
      </c>
      <c r="DB64">
        <v>0</v>
      </c>
      <c r="DC64">
        <v>1085.838181818182</v>
      </c>
      <c r="DD64">
        <v>49.91573636363637</v>
      </c>
      <c r="DE64">
        <v>0.89989263636363637</v>
      </c>
      <c r="DF64">
        <v>0.1001073454545455</v>
      </c>
      <c r="DG64">
        <v>0</v>
      </c>
      <c r="DH64">
        <v>720.57327272727275</v>
      </c>
      <c r="DI64">
        <v>5.0002199999999997</v>
      </c>
      <c r="DJ64">
        <v>1310.5136363636359</v>
      </c>
      <c r="DK64">
        <v>414.06981818181811</v>
      </c>
      <c r="DL64">
        <v>32.363545454545459</v>
      </c>
      <c r="DM64">
        <v>38.186999999999998</v>
      </c>
      <c r="DN64">
        <v>34.505636363636363</v>
      </c>
      <c r="DO64">
        <v>35.891909090909088</v>
      </c>
      <c r="DP64">
        <v>34.954181818181823</v>
      </c>
      <c r="DQ64">
        <v>40.419090909090897</v>
      </c>
      <c r="DR64">
        <v>4.495454545454546</v>
      </c>
      <c r="DS64">
        <v>0</v>
      </c>
      <c r="DT64">
        <v>1692984027.5</v>
      </c>
      <c r="DU64">
        <v>0</v>
      </c>
      <c r="DV64">
        <v>720.43096000000003</v>
      </c>
      <c r="DW64">
        <v>2.5446153779387628</v>
      </c>
      <c r="DX64">
        <v>-20.554615358229249</v>
      </c>
      <c r="DY64">
        <v>1312.1632</v>
      </c>
      <c r="DZ64">
        <v>15</v>
      </c>
      <c r="EA64">
        <v>1692984020.5999999</v>
      </c>
      <c r="EB64" t="s">
        <v>475</v>
      </c>
      <c r="EC64">
        <v>1692984020.5999999</v>
      </c>
      <c r="ED64">
        <v>1692984016.0999999</v>
      </c>
      <c r="EE64">
        <v>49</v>
      </c>
      <c r="EF64">
        <v>4.3999999999999997E-2</v>
      </c>
      <c r="EG64">
        <v>3.0000000000000001E-3</v>
      </c>
      <c r="EH64">
        <v>2.9000000000000001E-2</v>
      </c>
      <c r="EI64">
        <v>9.4E-2</v>
      </c>
      <c r="EJ64">
        <v>411</v>
      </c>
      <c r="EK64">
        <v>18</v>
      </c>
      <c r="EL64">
        <v>1.96</v>
      </c>
      <c r="EM64">
        <v>0.17</v>
      </c>
      <c r="EN64">
        <v>100</v>
      </c>
      <c r="EO64">
        <v>100</v>
      </c>
      <c r="EP64">
        <v>2.8000000000000001E-2</v>
      </c>
      <c r="EQ64">
        <v>9.3799999999999994E-2</v>
      </c>
      <c r="ER64">
        <v>-0.46183099788919968</v>
      </c>
      <c r="ES64">
        <v>4.3947813741094052E-4</v>
      </c>
      <c r="ET64">
        <v>1.9954388575737439E-6</v>
      </c>
      <c r="EU64">
        <v>-3.8034163071679039E-10</v>
      </c>
      <c r="EV64">
        <v>9.375E-2</v>
      </c>
      <c r="EW64">
        <v>0</v>
      </c>
      <c r="EX64">
        <v>0</v>
      </c>
      <c r="EY64">
        <v>0</v>
      </c>
      <c r="EZ64">
        <v>23</v>
      </c>
      <c r="FA64">
        <v>2006</v>
      </c>
      <c r="FB64">
        <v>0</v>
      </c>
      <c r="FC64">
        <v>18</v>
      </c>
      <c r="FD64">
        <v>0.1</v>
      </c>
      <c r="FE64">
        <v>0.2</v>
      </c>
      <c r="FF64">
        <v>1.07666</v>
      </c>
      <c r="FG64">
        <v>2.63306</v>
      </c>
      <c r="FH64">
        <v>1.39771</v>
      </c>
      <c r="FI64">
        <v>2.2778299999999998</v>
      </c>
      <c r="FJ64">
        <v>1.3952599999999999</v>
      </c>
      <c r="FK64">
        <v>2.6135299999999999</v>
      </c>
      <c r="FL64">
        <v>39.9437</v>
      </c>
      <c r="FM64">
        <v>15.033899999999999</v>
      </c>
      <c r="FN64">
        <v>18</v>
      </c>
      <c r="FO64">
        <v>591.15499999999997</v>
      </c>
      <c r="FP64">
        <v>337.952</v>
      </c>
      <c r="FQ64">
        <v>21.678899999999999</v>
      </c>
      <c r="FR64">
        <v>30.293600000000001</v>
      </c>
      <c r="FS64">
        <v>30.000299999999999</v>
      </c>
      <c r="FT64">
        <v>30.035399999999999</v>
      </c>
      <c r="FU64">
        <v>30.391999999999999</v>
      </c>
      <c r="FV64">
        <v>21.573399999999999</v>
      </c>
      <c r="FW64">
        <v>17.860099999999999</v>
      </c>
      <c r="FX64">
        <v>0</v>
      </c>
      <c r="FY64">
        <v>21.68</v>
      </c>
      <c r="FZ64">
        <v>411.17599999999999</v>
      </c>
      <c r="GA64">
        <v>18.305099999999999</v>
      </c>
      <c r="GB64">
        <v>98.261700000000005</v>
      </c>
      <c r="GC64">
        <v>92.9529</v>
      </c>
    </row>
    <row r="65" spans="1:185" x14ac:dyDescent="0.2">
      <c r="A65">
        <v>49</v>
      </c>
      <c r="B65">
        <v>1692984108.0999999</v>
      </c>
      <c r="C65">
        <v>5584.5999999046326</v>
      </c>
      <c r="D65" t="s">
        <v>476</v>
      </c>
      <c r="E65" t="s">
        <v>477</v>
      </c>
      <c r="F65">
        <v>5</v>
      </c>
      <c r="H65" t="s">
        <v>318</v>
      </c>
      <c r="I65" t="s">
        <v>458</v>
      </c>
      <c r="J65" t="s">
        <v>459</v>
      </c>
      <c r="K65" t="s">
        <v>658</v>
      </c>
      <c r="L65">
        <v>1692984105.0999999</v>
      </c>
      <c r="M65">
        <f t="shared" si="50"/>
        <v>8.9282086624493457E-5</v>
      </c>
      <c r="N65">
        <f t="shared" si="51"/>
        <v>8.9282086624493454E-2</v>
      </c>
      <c r="O65">
        <f t="shared" si="52"/>
        <v>-0.28683868308988902</v>
      </c>
      <c r="P65">
        <f t="shared" si="53"/>
        <v>409.7537272727273</v>
      </c>
      <c r="Q65">
        <f t="shared" si="54"/>
        <v>469.5660991610585</v>
      </c>
      <c r="R65">
        <f t="shared" si="55"/>
        <v>47.398497539733846</v>
      </c>
      <c r="S65">
        <f t="shared" si="56"/>
        <v>41.360973606767132</v>
      </c>
      <c r="T65">
        <f t="shared" si="57"/>
        <v>6.6300672041815995E-3</v>
      </c>
      <c r="U65">
        <f t="shared" si="58"/>
        <v>2.9452616086765038</v>
      </c>
      <c r="V65">
        <f t="shared" si="59"/>
        <v>6.6217867657720961E-3</v>
      </c>
      <c r="W65">
        <f t="shared" si="60"/>
        <v>4.1393598149723669E-3</v>
      </c>
      <c r="X65">
        <f t="shared" si="61"/>
        <v>3.9903511277246398E-5</v>
      </c>
      <c r="Y65">
        <f t="shared" si="62"/>
        <v>24.770434589559517</v>
      </c>
      <c r="Z65">
        <f t="shared" si="63"/>
        <v>24.890581818181818</v>
      </c>
      <c r="AA65">
        <f t="shared" si="64"/>
        <v>3.1589942686221386</v>
      </c>
      <c r="AB65">
        <f t="shared" si="65"/>
        <v>58.318537867042942</v>
      </c>
      <c r="AC65">
        <f t="shared" si="66"/>
        <v>1.831642434923775</v>
      </c>
      <c r="AD65">
        <f t="shared" si="67"/>
        <v>3.140755070196771</v>
      </c>
      <c r="AE65">
        <f t="shared" si="68"/>
        <v>1.3273518336983636</v>
      </c>
      <c r="AF65">
        <f t="shared" si="69"/>
        <v>-3.9373400201401614</v>
      </c>
      <c r="AG65">
        <f t="shared" si="70"/>
        <v>-15.403583052645228</v>
      </c>
      <c r="AH65">
        <f t="shared" si="71"/>
        <v>-1.1045039006160546</v>
      </c>
      <c r="AI65">
        <f t="shared" si="72"/>
        <v>-20.445387069890167</v>
      </c>
      <c r="AJ65">
        <f t="shared" si="73"/>
        <v>-0.28683868308988902</v>
      </c>
      <c r="AK65">
        <f t="shared" si="74"/>
        <v>8.9282086624493454E-2</v>
      </c>
      <c r="AL65">
        <f t="shared" si="75"/>
        <v>-1.8254740203773179</v>
      </c>
      <c r="AM65">
        <v>417.04324166103891</v>
      </c>
      <c r="AN65">
        <v>417.82459999999992</v>
      </c>
      <c r="AO65">
        <v>0.2371904761904654</v>
      </c>
      <c r="AP65">
        <v>66.95</v>
      </c>
      <c r="AQ65">
        <f t="shared" si="76"/>
        <v>0.52610748749986647</v>
      </c>
      <c r="AR65">
        <v>18.055428972464089</v>
      </c>
      <c r="AS65">
        <v>18.319669090909091</v>
      </c>
      <c r="AT65">
        <v>4.7589442101182287E-2</v>
      </c>
      <c r="AU65">
        <v>78.090694249632591</v>
      </c>
      <c r="AV65">
        <v>17</v>
      </c>
      <c r="AW65">
        <v>3</v>
      </c>
      <c r="AX65">
        <f t="shared" si="77"/>
        <v>1</v>
      </c>
      <c r="AY65">
        <f t="shared" si="78"/>
        <v>0</v>
      </c>
      <c r="AZ65">
        <f t="shared" si="79"/>
        <v>53746.323948280384</v>
      </c>
      <c r="BA65" t="s">
        <v>321</v>
      </c>
      <c r="BB65" t="s">
        <v>321</v>
      </c>
      <c r="BC65">
        <v>0</v>
      </c>
      <c r="BD65">
        <v>0</v>
      </c>
      <c r="BE65" t="e">
        <f t="shared" si="80"/>
        <v>#DIV/0!</v>
      </c>
      <c r="BF65">
        <v>0</v>
      </c>
      <c r="BG65" t="s">
        <v>321</v>
      </c>
      <c r="BH65" t="s">
        <v>321</v>
      </c>
      <c r="BI65">
        <v>0</v>
      </c>
      <c r="BJ65">
        <v>0</v>
      </c>
      <c r="BK65" t="e">
        <f t="shared" si="81"/>
        <v>#DIV/0!</v>
      </c>
      <c r="BL65">
        <v>0.5</v>
      </c>
      <c r="BM65">
        <f t="shared" si="82"/>
        <v>2.1001848040655996E-4</v>
      </c>
      <c r="BN65">
        <f t="shared" si="83"/>
        <v>-0.28683868308988902</v>
      </c>
      <c r="BO65" t="e">
        <f t="shared" si="84"/>
        <v>#DIV/0!</v>
      </c>
      <c r="BP65">
        <f t="shared" si="85"/>
        <v>-1365.7782997697072</v>
      </c>
      <c r="BQ65" t="e">
        <f t="shared" si="86"/>
        <v>#DIV/0!</v>
      </c>
      <c r="BR65" t="e">
        <f t="shared" si="87"/>
        <v>#DIV/0!</v>
      </c>
      <c r="BS65" t="s">
        <v>321</v>
      </c>
      <c r="BT65">
        <v>0</v>
      </c>
      <c r="BU65" t="e">
        <f t="shared" si="88"/>
        <v>#DIV/0!</v>
      </c>
      <c r="BV65" t="e">
        <f t="shared" si="89"/>
        <v>#DIV/0!</v>
      </c>
      <c r="BW65" t="e">
        <f t="shared" si="90"/>
        <v>#DIV/0!</v>
      </c>
      <c r="BX65" t="e">
        <f t="shared" si="91"/>
        <v>#DIV/0!</v>
      </c>
      <c r="BY65" t="e">
        <f t="shared" si="92"/>
        <v>#DIV/0!</v>
      </c>
      <c r="BZ65" t="e">
        <f t="shared" si="93"/>
        <v>#DIV/0!</v>
      </c>
      <c r="CA65" t="e">
        <f t="shared" si="94"/>
        <v>#DIV/0!</v>
      </c>
      <c r="CB65" t="e">
        <f t="shared" si="95"/>
        <v>#DIV/0!</v>
      </c>
      <c r="CC65">
        <f t="shared" si="96"/>
        <v>5.0002199999999997E-3</v>
      </c>
      <c r="CD65">
        <f t="shared" si="97"/>
        <v>2.1001848040655996E-4</v>
      </c>
      <c r="CE65">
        <f t="shared" si="98"/>
        <v>4.2001847999999994E-2</v>
      </c>
      <c r="CF65">
        <f t="shared" si="99"/>
        <v>7.9803511199999996E-3</v>
      </c>
      <c r="CG65">
        <v>6</v>
      </c>
      <c r="CH65">
        <v>0.5</v>
      </c>
      <c r="CI65" t="s">
        <v>322</v>
      </c>
      <c r="CJ65">
        <v>2</v>
      </c>
      <c r="CK65" t="b">
        <v>0</v>
      </c>
      <c r="CL65">
        <v>1692984105.0999999</v>
      </c>
      <c r="CM65">
        <v>409.7537272727273</v>
      </c>
      <c r="CN65">
        <v>409.50354545454547</v>
      </c>
      <c r="CO65">
        <v>18.14566363636364</v>
      </c>
      <c r="CP65">
        <v>18.058027272727269</v>
      </c>
      <c r="CQ65">
        <v>409.71718181818181</v>
      </c>
      <c r="CR65">
        <v>18.06107272727273</v>
      </c>
      <c r="CS65">
        <v>600.17554545454539</v>
      </c>
      <c r="CT65">
        <v>100.84345454545451</v>
      </c>
      <c r="CU65">
        <v>9.7600663636363633E-2</v>
      </c>
      <c r="CV65">
        <v>24.793572727272728</v>
      </c>
      <c r="CW65">
        <v>24.890581818181818</v>
      </c>
      <c r="CX65">
        <v>999.9</v>
      </c>
      <c r="CY65">
        <v>0</v>
      </c>
      <c r="CZ65">
        <v>0</v>
      </c>
      <c r="DA65">
        <v>10005.449090909089</v>
      </c>
      <c r="DB65">
        <v>0</v>
      </c>
      <c r="DC65">
        <v>1093.71</v>
      </c>
      <c r="DD65">
        <v>5.0002199999999997E-3</v>
      </c>
      <c r="DE65">
        <v>0</v>
      </c>
      <c r="DF65">
        <v>0</v>
      </c>
      <c r="DG65">
        <v>0</v>
      </c>
      <c r="DH65">
        <v>620.74545454545455</v>
      </c>
      <c r="DI65">
        <v>5.0002199999999997E-3</v>
      </c>
      <c r="DJ65">
        <v>949.33636363636356</v>
      </c>
      <c r="DK65">
        <v>-0.78181818181818197</v>
      </c>
      <c r="DL65">
        <v>32.346363636363627</v>
      </c>
      <c r="DM65">
        <v>38.817999999999998</v>
      </c>
      <c r="DN65">
        <v>35.136272727272733</v>
      </c>
      <c r="DO65">
        <v>36.482818181818182</v>
      </c>
      <c r="DP65">
        <v>34.908818181818177</v>
      </c>
      <c r="DQ65">
        <v>0</v>
      </c>
      <c r="DR65">
        <v>0</v>
      </c>
      <c r="DS65">
        <v>0</v>
      </c>
      <c r="DT65">
        <v>1692984109.8</v>
      </c>
      <c r="DU65">
        <v>0</v>
      </c>
      <c r="DV65">
        <v>623.30769230769226</v>
      </c>
      <c r="DW65">
        <v>-27.158974337686729</v>
      </c>
      <c r="DX65">
        <v>-9.8564101533251041</v>
      </c>
      <c r="DY65">
        <v>951.13461538461524</v>
      </c>
      <c r="DZ65">
        <v>15</v>
      </c>
      <c r="EA65">
        <v>1692984102.5999999</v>
      </c>
      <c r="EB65" t="s">
        <v>478</v>
      </c>
      <c r="EC65">
        <v>1692984102.5999999</v>
      </c>
      <c r="ED65">
        <v>1692984101.5999999</v>
      </c>
      <c r="EE65">
        <v>50</v>
      </c>
      <c r="EF65">
        <v>1.2999999999999999E-2</v>
      </c>
      <c r="EG65">
        <v>-8.0000000000000002E-3</v>
      </c>
      <c r="EH65">
        <v>0.04</v>
      </c>
      <c r="EI65">
        <v>8.5999999999999993E-2</v>
      </c>
      <c r="EJ65">
        <v>409</v>
      </c>
      <c r="EK65">
        <v>18</v>
      </c>
      <c r="EL65">
        <v>1.07</v>
      </c>
      <c r="EM65">
        <v>0.23</v>
      </c>
      <c r="EN65">
        <v>100</v>
      </c>
      <c r="EO65">
        <v>100</v>
      </c>
      <c r="EP65">
        <v>4.1000000000000002E-2</v>
      </c>
      <c r="EQ65">
        <v>8.6300000000000002E-2</v>
      </c>
      <c r="ER65">
        <v>-0.44887316318321191</v>
      </c>
      <c r="ES65">
        <v>4.3947813741094052E-4</v>
      </c>
      <c r="ET65">
        <v>1.9954388575737439E-6</v>
      </c>
      <c r="EU65">
        <v>-3.8034163071679039E-10</v>
      </c>
      <c r="EV65">
        <v>8.6235000000005613E-2</v>
      </c>
      <c r="EW65">
        <v>0</v>
      </c>
      <c r="EX65">
        <v>0</v>
      </c>
      <c r="EY65">
        <v>0</v>
      </c>
      <c r="EZ65">
        <v>23</v>
      </c>
      <c r="FA65">
        <v>2006</v>
      </c>
      <c r="FB65">
        <v>0</v>
      </c>
      <c r="FC65">
        <v>18</v>
      </c>
      <c r="FD65">
        <v>0.1</v>
      </c>
      <c r="FE65">
        <v>0.1</v>
      </c>
      <c r="FF65">
        <v>1.07422</v>
      </c>
      <c r="FG65">
        <v>2.6220699999999999</v>
      </c>
      <c r="FH65">
        <v>1.39771</v>
      </c>
      <c r="FI65">
        <v>2.2778299999999998</v>
      </c>
      <c r="FJ65">
        <v>1.3952599999999999</v>
      </c>
      <c r="FK65">
        <v>2.6684600000000001</v>
      </c>
      <c r="FL65">
        <v>40.07</v>
      </c>
      <c r="FM65">
        <v>15.0426</v>
      </c>
      <c r="FN65">
        <v>18</v>
      </c>
      <c r="FO65">
        <v>588.63800000000003</v>
      </c>
      <c r="FP65">
        <v>337.03300000000002</v>
      </c>
      <c r="FQ65">
        <v>21.6798</v>
      </c>
      <c r="FR65">
        <v>30.322399999999998</v>
      </c>
      <c r="FS65">
        <v>30</v>
      </c>
      <c r="FT65">
        <v>30.069500000000001</v>
      </c>
      <c r="FU65">
        <v>30.427</v>
      </c>
      <c r="FV65">
        <v>21.511500000000002</v>
      </c>
      <c r="FW65">
        <v>17.4206</v>
      </c>
      <c r="FX65">
        <v>0</v>
      </c>
      <c r="FY65">
        <v>21.68</v>
      </c>
      <c r="FZ65">
        <v>409.2</v>
      </c>
      <c r="GA65">
        <v>18.204899999999999</v>
      </c>
      <c r="GB65">
        <v>98.260400000000004</v>
      </c>
      <c r="GC65">
        <v>92.951400000000007</v>
      </c>
    </row>
    <row r="66" spans="1:185" x14ac:dyDescent="0.2">
      <c r="A66">
        <v>50</v>
      </c>
      <c r="B66">
        <v>1692984237.0999999</v>
      </c>
      <c r="C66">
        <v>5713.5999999046326</v>
      </c>
      <c r="D66" t="s">
        <v>479</v>
      </c>
      <c r="E66" t="s">
        <v>480</v>
      </c>
      <c r="F66">
        <v>5</v>
      </c>
      <c r="H66" t="s">
        <v>318</v>
      </c>
      <c r="I66" t="s">
        <v>458</v>
      </c>
      <c r="J66" t="s">
        <v>459</v>
      </c>
      <c r="K66" t="s">
        <v>659</v>
      </c>
      <c r="L66">
        <v>1692984229.099999</v>
      </c>
      <c r="M66">
        <f t="shared" si="50"/>
        <v>-1.5324334096243191E-4</v>
      </c>
      <c r="N66">
        <f t="shared" si="51"/>
        <v>-0.15324334096243192</v>
      </c>
      <c r="O66">
        <f t="shared" si="52"/>
        <v>1.9577838248932675</v>
      </c>
      <c r="P66">
        <f t="shared" si="53"/>
        <v>397.95664516129028</v>
      </c>
      <c r="Q66">
        <f t="shared" si="54"/>
        <v>672.72083820909427</v>
      </c>
      <c r="R66">
        <f t="shared" si="55"/>
        <v>67.908492742040139</v>
      </c>
      <c r="S66">
        <f t="shared" si="56"/>
        <v>40.172140380735996</v>
      </c>
      <c r="T66">
        <f t="shared" si="57"/>
        <v>-1.0903563655461057E-2</v>
      </c>
      <c r="U66">
        <f t="shared" si="58"/>
        <v>2.9453265946552438</v>
      </c>
      <c r="V66">
        <f t="shared" si="59"/>
        <v>-1.0926038505035256E-2</v>
      </c>
      <c r="W66">
        <f t="shared" si="60"/>
        <v>-6.8267509924208273E-3</v>
      </c>
      <c r="X66">
        <f t="shared" si="61"/>
        <v>241.73204056041536</v>
      </c>
      <c r="Y66">
        <f t="shared" si="62"/>
        <v>27.417732144039974</v>
      </c>
      <c r="Z66">
        <f t="shared" si="63"/>
        <v>26.994467741935491</v>
      </c>
      <c r="AA66">
        <f t="shared" si="64"/>
        <v>3.5779969056327205</v>
      </c>
      <c r="AB66">
        <f t="shared" si="65"/>
        <v>65.440041793514112</v>
      </c>
      <c r="AC66">
        <f t="shared" si="66"/>
        <v>2.202715474071419</v>
      </c>
      <c r="AD66">
        <f t="shared" si="67"/>
        <v>3.3660056040638628</v>
      </c>
      <c r="AE66">
        <f t="shared" si="68"/>
        <v>1.3752814315613016</v>
      </c>
      <c r="AF66">
        <f t="shared" si="69"/>
        <v>6.7580313364432474</v>
      </c>
      <c r="AG66">
        <f t="shared" si="70"/>
        <v>-164.48024487811037</v>
      </c>
      <c r="AH66">
        <f t="shared" si="71"/>
        <v>-11.988952370563627</v>
      </c>
      <c r="AI66">
        <f t="shared" si="72"/>
        <v>72.020874648184616</v>
      </c>
      <c r="AJ66">
        <f t="shared" si="73"/>
        <v>1.9577838248932675</v>
      </c>
      <c r="AK66">
        <f t="shared" si="74"/>
        <v>-0.15324334096243192</v>
      </c>
      <c r="AL66">
        <f t="shared" si="75"/>
        <v>2.0160950724967006</v>
      </c>
      <c r="AM66">
        <v>409.05484326473521</v>
      </c>
      <c r="AN66">
        <v>406.97126060606058</v>
      </c>
      <c r="AO66">
        <v>4.8932602164022286E-3</v>
      </c>
      <c r="AP66">
        <v>67.095568508653002</v>
      </c>
      <c r="AQ66">
        <f t="shared" si="76"/>
        <v>-3.3805046509703771E-2</v>
      </c>
      <c r="AR66">
        <v>22.297487184848489</v>
      </c>
      <c r="AS66">
        <v>22.032418787878779</v>
      </c>
      <c r="AT66">
        <v>4.3700554112559763E-2</v>
      </c>
      <c r="AU66">
        <v>78.55</v>
      </c>
      <c r="AV66">
        <v>0</v>
      </c>
      <c r="AW66">
        <v>0</v>
      </c>
      <c r="AX66">
        <f t="shared" si="77"/>
        <v>1</v>
      </c>
      <c r="AY66">
        <f t="shared" si="78"/>
        <v>0</v>
      </c>
      <c r="AZ66">
        <f t="shared" si="79"/>
        <v>53538.824433522044</v>
      </c>
      <c r="BA66" t="s">
        <v>321</v>
      </c>
      <c r="BB66" t="s">
        <v>321</v>
      </c>
      <c r="BC66">
        <v>0</v>
      </c>
      <c r="BD66">
        <v>0</v>
      </c>
      <c r="BE66" t="e">
        <f t="shared" si="80"/>
        <v>#DIV/0!</v>
      </c>
      <c r="BF66">
        <v>0</v>
      </c>
      <c r="BG66" t="s">
        <v>321</v>
      </c>
      <c r="BH66" t="s">
        <v>321</v>
      </c>
      <c r="BI66">
        <v>0</v>
      </c>
      <c r="BJ66">
        <v>0</v>
      </c>
      <c r="BK66" t="e">
        <f t="shared" si="81"/>
        <v>#DIV/0!</v>
      </c>
      <c r="BL66">
        <v>0.5</v>
      </c>
      <c r="BM66">
        <f t="shared" si="82"/>
        <v>1261.1833933707646</v>
      </c>
      <c r="BN66">
        <f t="shared" si="83"/>
        <v>1.9577838248932675</v>
      </c>
      <c r="BO66" t="e">
        <f t="shared" si="84"/>
        <v>#DIV/0!</v>
      </c>
      <c r="BP66">
        <f t="shared" si="85"/>
        <v>1.5523387282008994E-3</v>
      </c>
      <c r="BQ66" t="e">
        <f t="shared" si="86"/>
        <v>#DIV/0!</v>
      </c>
      <c r="BR66" t="e">
        <f t="shared" si="87"/>
        <v>#DIV/0!</v>
      </c>
      <c r="BS66" t="s">
        <v>321</v>
      </c>
      <c r="BT66">
        <v>0</v>
      </c>
      <c r="BU66" t="e">
        <f t="shared" si="88"/>
        <v>#DIV/0!</v>
      </c>
      <c r="BV66" t="e">
        <f t="shared" si="89"/>
        <v>#DIV/0!</v>
      </c>
      <c r="BW66" t="e">
        <f t="shared" si="90"/>
        <v>#DIV/0!</v>
      </c>
      <c r="BX66" t="e">
        <f t="shared" si="91"/>
        <v>#DIV/0!</v>
      </c>
      <c r="BY66" t="e">
        <f t="shared" si="92"/>
        <v>#DIV/0!</v>
      </c>
      <c r="BZ66" t="e">
        <f t="shared" si="93"/>
        <v>#DIV/0!</v>
      </c>
      <c r="CA66" t="e">
        <f t="shared" si="94"/>
        <v>#DIV/0!</v>
      </c>
      <c r="CB66" t="e">
        <f t="shared" si="95"/>
        <v>#DIV/0!</v>
      </c>
      <c r="CC66">
        <f t="shared" si="96"/>
        <v>1499.9670967741929</v>
      </c>
      <c r="CD66">
        <f t="shared" si="97"/>
        <v>1261.1833933707646</v>
      </c>
      <c r="CE66">
        <f t="shared" si="98"/>
        <v>0.84080737243039994</v>
      </c>
      <c r="CF66">
        <f t="shared" si="99"/>
        <v>0.16115822879067196</v>
      </c>
      <c r="CG66">
        <v>6</v>
      </c>
      <c r="CH66">
        <v>0.5</v>
      </c>
      <c r="CI66" t="s">
        <v>322</v>
      </c>
      <c r="CJ66">
        <v>2</v>
      </c>
      <c r="CK66" t="b">
        <v>0</v>
      </c>
      <c r="CL66">
        <v>1692984229.099999</v>
      </c>
      <c r="CM66">
        <v>397.95664516129028</v>
      </c>
      <c r="CN66">
        <v>399.8534516129032</v>
      </c>
      <c r="CO66">
        <v>21.82072580645162</v>
      </c>
      <c r="CP66">
        <v>21.970625806451611</v>
      </c>
      <c r="CQ66">
        <v>398.01164516129029</v>
      </c>
      <c r="CR66">
        <v>21.625725806451619</v>
      </c>
      <c r="CS66">
        <v>599.99783870967747</v>
      </c>
      <c r="CT66">
        <v>100.8459677419355</v>
      </c>
      <c r="CU66">
        <v>0.1000545677419355</v>
      </c>
      <c r="CV66">
        <v>25.958622580645159</v>
      </c>
      <c r="CW66">
        <v>26.994467741935491</v>
      </c>
      <c r="CX66">
        <v>999.90000000000032</v>
      </c>
      <c r="CY66">
        <v>0</v>
      </c>
      <c r="CZ66">
        <v>0</v>
      </c>
      <c r="DA66">
        <v>10005.56935483871</v>
      </c>
      <c r="DB66">
        <v>0</v>
      </c>
      <c r="DC66">
        <v>1102.0893548387101</v>
      </c>
      <c r="DD66">
        <v>1499.9670967741929</v>
      </c>
      <c r="DE66">
        <v>0.97299767741935461</v>
      </c>
      <c r="DF66">
        <v>2.7002319354838711E-2</v>
      </c>
      <c r="DG66">
        <v>0</v>
      </c>
      <c r="DH66">
        <v>606.4734838709677</v>
      </c>
      <c r="DI66">
        <v>5.0002200000000023</v>
      </c>
      <c r="DJ66">
        <v>10331.467741935479</v>
      </c>
      <c r="DK66">
        <v>14098.903225806451</v>
      </c>
      <c r="DL66">
        <v>35.088419354838713</v>
      </c>
      <c r="DM66">
        <v>40.983580645161268</v>
      </c>
      <c r="DN66">
        <v>37.01183870967742</v>
      </c>
      <c r="DO66">
        <v>37.6328064516129</v>
      </c>
      <c r="DP66">
        <v>36.969483870967743</v>
      </c>
      <c r="DQ66">
        <v>1454.5993548387089</v>
      </c>
      <c r="DR66">
        <v>40.367741935483849</v>
      </c>
      <c r="DS66">
        <v>0</v>
      </c>
      <c r="DT66">
        <v>1692984238.8</v>
      </c>
      <c r="DU66">
        <v>0</v>
      </c>
      <c r="DV66">
        <v>605.91167999999993</v>
      </c>
      <c r="DW66">
        <v>-38.581769288992533</v>
      </c>
      <c r="DX66">
        <v>-532.90769309235134</v>
      </c>
      <c r="DY66">
        <v>10323.68</v>
      </c>
      <c r="DZ66">
        <v>15</v>
      </c>
      <c r="EA66">
        <v>1692984262.0999999</v>
      </c>
      <c r="EB66" t="s">
        <v>481</v>
      </c>
      <c r="EC66">
        <v>1692984262.0999999</v>
      </c>
      <c r="ED66">
        <v>1692984257.0999999</v>
      </c>
      <c r="EE66">
        <v>51</v>
      </c>
      <c r="EF66">
        <v>-7.6999999999999999E-2</v>
      </c>
      <c r="EG66">
        <v>0.109</v>
      </c>
      <c r="EH66">
        <v>-5.5E-2</v>
      </c>
      <c r="EI66">
        <v>0.19500000000000001</v>
      </c>
      <c r="EJ66">
        <v>400</v>
      </c>
      <c r="EK66">
        <v>23</v>
      </c>
      <c r="EL66">
        <v>1.29</v>
      </c>
      <c r="EM66">
        <v>0.37</v>
      </c>
      <c r="EN66">
        <v>100</v>
      </c>
      <c r="EO66">
        <v>100</v>
      </c>
      <c r="EP66">
        <v>-5.5E-2</v>
      </c>
      <c r="EQ66">
        <v>0.19500000000000001</v>
      </c>
      <c r="ER66">
        <v>-0.44887316318321191</v>
      </c>
      <c r="ES66">
        <v>4.3947813741094052E-4</v>
      </c>
      <c r="ET66">
        <v>1.9954388575737439E-6</v>
      </c>
      <c r="EU66">
        <v>-3.8034163071679039E-10</v>
      </c>
      <c r="EV66">
        <v>8.6235000000005613E-2</v>
      </c>
      <c r="EW66">
        <v>0</v>
      </c>
      <c r="EX66">
        <v>0</v>
      </c>
      <c r="EY66">
        <v>0</v>
      </c>
      <c r="EZ66">
        <v>23</v>
      </c>
      <c r="FA66">
        <v>2006</v>
      </c>
      <c r="FB66">
        <v>0</v>
      </c>
      <c r="FC66">
        <v>18</v>
      </c>
      <c r="FD66">
        <v>2.2000000000000002</v>
      </c>
      <c r="FE66">
        <v>2.2999999999999998</v>
      </c>
      <c r="FF66">
        <v>1.0583499999999999</v>
      </c>
      <c r="FG66">
        <v>2.6208499999999999</v>
      </c>
      <c r="FH66">
        <v>1.39771</v>
      </c>
      <c r="FI66">
        <v>2.2778299999999998</v>
      </c>
      <c r="FJ66">
        <v>1.3952599999999999</v>
      </c>
      <c r="FK66">
        <v>2.6696800000000001</v>
      </c>
      <c r="FL66">
        <v>40.1967</v>
      </c>
      <c r="FM66">
        <v>14.998900000000001</v>
      </c>
      <c r="FN66">
        <v>18</v>
      </c>
      <c r="FO66">
        <v>608.077</v>
      </c>
      <c r="FP66">
        <v>342.01100000000002</v>
      </c>
      <c r="FQ66">
        <v>24.993400000000001</v>
      </c>
      <c r="FR66">
        <v>30.316199999999998</v>
      </c>
      <c r="FS66">
        <v>29.9999</v>
      </c>
      <c r="FT66">
        <v>30.057600000000001</v>
      </c>
      <c r="FU66">
        <v>30.4116</v>
      </c>
      <c r="FV66">
        <v>21.2029</v>
      </c>
      <c r="FW66">
        <v>0.53431700000000004</v>
      </c>
      <c r="FX66">
        <v>0</v>
      </c>
      <c r="FY66">
        <v>25</v>
      </c>
      <c r="FZ66">
        <v>400</v>
      </c>
      <c r="GA66">
        <v>22.773</v>
      </c>
      <c r="GB66">
        <v>98.268199999999993</v>
      </c>
      <c r="GC66">
        <v>92.939099999999996</v>
      </c>
    </row>
    <row r="67" spans="1:185" x14ac:dyDescent="0.2">
      <c r="A67">
        <v>51</v>
      </c>
      <c r="B67">
        <v>1692984338.0999999</v>
      </c>
      <c r="C67">
        <v>5814.5999999046326</v>
      </c>
      <c r="D67" t="s">
        <v>482</v>
      </c>
      <c r="E67" t="s">
        <v>483</v>
      </c>
      <c r="F67">
        <v>5</v>
      </c>
      <c r="H67" t="s">
        <v>318</v>
      </c>
      <c r="I67" t="s">
        <v>458</v>
      </c>
      <c r="J67" t="s">
        <v>459</v>
      </c>
      <c r="K67" t="s">
        <v>659</v>
      </c>
      <c r="L67">
        <v>1692984330.099999</v>
      </c>
      <c r="M67">
        <f t="shared" si="50"/>
        <v>3.6271428030493197E-4</v>
      </c>
      <c r="N67">
        <f t="shared" si="51"/>
        <v>0.36271428030493197</v>
      </c>
      <c r="O67">
        <f t="shared" si="52"/>
        <v>1.0680686097877847</v>
      </c>
      <c r="P67">
        <f t="shared" si="53"/>
        <v>298.84025806451609</v>
      </c>
      <c r="Q67">
        <f t="shared" si="54"/>
        <v>222.54019542207442</v>
      </c>
      <c r="R67">
        <f t="shared" si="55"/>
        <v>22.464844793891032</v>
      </c>
      <c r="S67">
        <f t="shared" si="56"/>
        <v>30.167134538787124</v>
      </c>
      <c r="T67">
        <f t="shared" si="57"/>
        <v>2.447641329437324E-2</v>
      </c>
      <c r="U67">
        <f t="shared" si="58"/>
        <v>2.9448982104077013</v>
      </c>
      <c r="V67">
        <f t="shared" si="59"/>
        <v>2.4363954635466967E-2</v>
      </c>
      <c r="W67">
        <f t="shared" si="60"/>
        <v>1.5237532414774222E-2</v>
      </c>
      <c r="X67">
        <f t="shared" si="61"/>
        <v>241.74369606303506</v>
      </c>
      <c r="Y67">
        <f t="shared" si="62"/>
        <v>28.385758724584782</v>
      </c>
      <c r="Z67">
        <f t="shared" si="63"/>
        <v>27.91832258064516</v>
      </c>
      <c r="AA67">
        <f t="shared" si="64"/>
        <v>3.7768079883922829</v>
      </c>
      <c r="AB67">
        <f t="shared" si="65"/>
        <v>64.569785647319435</v>
      </c>
      <c r="AC67">
        <f t="shared" si="66"/>
        <v>2.3193489148082835</v>
      </c>
      <c r="AD67">
        <f t="shared" si="67"/>
        <v>3.5920034294005272</v>
      </c>
      <c r="AE67">
        <f t="shared" si="68"/>
        <v>1.4574590735839994</v>
      </c>
      <c r="AF67">
        <f t="shared" si="69"/>
        <v>-15.995699761447501</v>
      </c>
      <c r="AG67">
        <f t="shared" si="70"/>
        <v>-136.11260942129451</v>
      </c>
      <c r="AH67">
        <f t="shared" si="71"/>
        <v>-10.023716451385532</v>
      </c>
      <c r="AI67">
        <f t="shared" si="72"/>
        <v>79.61167042890753</v>
      </c>
      <c r="AJ67">
        <f t="shared" si="73"/>
        <v>1.0680686097877847</v>
      </c>
      <c r="AK67">
        <f t="shared" si="74"/>
        <v>0.36271428030493197</v>
      </c>
      <c r="AL67">
        <f t="shared" si="75"/>
        <v>0.78576043956606278</v>
      </c>
      <c r="AM67">
        <v>306.97610213885008</v>
      </c>
      <c r="AN67">
        <v>306.14113333333319</v>
      </c>
      <c r="AO67">
        <v>6.8651751853576392E-3</v>
      </c>
      <c r="AP67">
        <v>67.119084534364475</v>
      </c>
      <c r="AQ67">
        <f t="shared" si="76"/>
        <v>0.36845023523634973</v>
      </c>
      <c r="AR67">
        <v>22.618617033896111</v>
      </c>
      <c r="AS67">
        <v>22.97846545454545</v>
      </c>
      <c r="AT67">
        <v>2.4981727045086519E-5</v>
      </c>
      <c r="AU67">
        <v>78.55</v>
      </c>
      <c r="AV67">
        <v>0</v>
      </c>
      <c r="AW67">
        <v>0</v>
      </c>
      <c r="AX67">
        <f t="shared" si="77"/>
        <v>1</v>
      </c>
      <c r="AY67">
        <f t="shared" si="78"/>
        <v>0</v>
      </c>
      <c r="AZ67">
        <f t="shared" si="79"/>
        <v>53329.70433374375</v>
      </c>
      <c r="BA67" t="s">
        <v>321</v>
      </c>
      <c r="BB67" t="s">
        <v>321</v>
      </c>
      <c r="BC67">
        <v>0</v>
      </c>
      <c r="BD67">
        <v>0</v>
      </c>
      <c r="BE67" t="e">
        <f t="shared" si="80"/>
        <v>#DIV/0!</v>
      </c>
      <c r="BF67">
        <v>0</v>
      </c>
      <c r="BG67" t="s">
        <v>321</v>
      </c>
      <c r="BH67" t="s">
        <v>321</v>
      </c>
      <c r="BI67">
        <v>0</v>
      </c>
      <c r="BJ67">
        <v>0</v>
      </c>
      <c r="BK67" t="e">
        <f t="shared" si="81"/>
        <v>#DIV/0!</v>
      </c>
      <c r="BL67">
        <v>0.5</v>
      </c>
      <c r="BM67">
        <f t="shared" si="82"/>
        <v>1261.2465968569963</v>
      </c>
      <c r="BN67">
        <f t="shared" si="83"/>
        <v>1.0680686097877847</v>
      </c>
      <c r="BO67" t="e">
        <f t="shared" si="84"/>
        <v>#DIV/0!</v>
      </c>
      <c r="BP67">
        <f t="shared" si="85"/>
        <v>8.4683567230182607E-4</v>
      </c>
      <c r="BQ67" t="e">
        <f t="shared" si="86"/>
        <v>#DIV/0!</v>
      </c>
      <c r="BR67" t="e">
        <f t="shared" si="87"/>
        <v>#DIV/0!</v>
      </c>
      <c r="BS67" t="s">
        <v>321</v>
      </c>
      <c r="BT67">
        <v>0</v>
      </c>
      <c r="BU67" t="e">
        <f t="shared" si="88"/>
        <v>#DIV/0!</v>
      </c>
      <c r="BV67" t="e">
        <f t="shared" si="89"/>
        <v>#DIV/0!</v>
      </c>
      <c r="BW67" t="e">
        <f t="shared" si="90"/>
        <v>#DIV/0!</v>
      </c>
      <c r="BX67" t="e">
        <f t="shared" si="91"/>
        <v>#DIV/0!</v>
      </c>
      <c r="BY67" t="e">
        <f t="shared" si="92"/>
        <v>#DIV/0!</v>
      </c>
      <c r="BZ67" t="e">
        <f t="shared" si="93"/>
        <v>#DIV/0!</v>
      </c>
      <c r="CA67" t="e">
        <f t="shared" si="94"/>
        <v>#DIV/0!</v>
      </c>
      <c r="CB67" t="e">
        <f t="shared" si="95"/>
        <v>#DIV/0!</v>
      </c>
      <c r="CC67">
        <f t="shared" si="96"/>
        <v>1500.042580645161</v>
      </c>
      <c r="CD67">
        <f t="shared" si="97"/>
        <v>1261.2465968569963</v>
      </c>
      <c r="CE67">
        <f t="shared" si="98"/>
        <v>0.8408071964960756</v>
      </c>
      <c r="CF67">
        <f t="shared" si="99"/>
        <v>0.16115788923742569</v>
      </c>
      <c r="CG67">
        <v>6</v>
      </c>
      <c r="CH67">
        <v>0.5</v>
      </c>
      <c r="CI67" t="s">
        <v>322</v>
      </c>
      <c r="CJ67">
        <v>2</v>
      </c>
      <c r="CK67" t="b">
        <v>0</v>
      </c>
      <c r="CL67">
        <v>1692984330.099999</v>
      </c>
      <c r="CM67">
        <v>298.84025806451609</v>
      </c>
      <c r="CN67">
        <v>300.01670967741933</v>
      </c>
      <c r="CO67">
        <v>22.97582580645161</v>
      </c>
      <c r="CP67">
        <v>22.62144838709678</v>
      </c>
      <c r="CQ67">
        <v>299.27925806451611</v>
      </c>
      <c r="CR67">
        <v>22.784825806451611</v>
      </c>
      <c r="CS67">
        <v>600.00541935483875</v>
      </c>
      <c r="CT67">
        <v>100.84735483870971</v>
      </c>
      <c r="CU67">
        <v>0.10000323870967739</v>
      </c>
      <c r="CV67">
        <v>27.061003225806449</v>
      </c>
      <c r="CW67">
        <v>27.91832258064516</v>
      </c>
      <c r="CX67">
        <v>999.90000000000032</v>
      </c>
      <c r="CY67">
        <v>0</v>
      </c>
      <c r="CZ67">
        <v>0</v>
      </c>
      <c r="DA67">
        <v>10002.995483870969</v>
      </c>
      <c r="DB67">
        <v>0</v>
      </c>
      <c r="DC67">
        <v>1110.7593548387099</v>
      </c>
      <c r="DD67">
        <v>1500.042580645161</v>
      </c>
      <c r="DE67">
        <v>0.97300300000000017</v>
      </c>
      <c r="DF67">
        <v>2.699676774193549E-2</v>
      </c>
      <c r="DG67">
        <v>0</v>
      </c>
      <c r="DH67">
        <v>570.03009677419345</v>
      </c>
      <c r="DI67">
        <v>5.0002200000000023</v>
      </c>
      <c r="DJ67">
        <v>9820.8154838709652</v>
      </c>
      <c r="DK67">
        <v>14099.641935483871</v>
      </c>
      <c r="DL67">
        <v>37.086419354838711</v>
      </c>
      <c r="DM67">
        <v>41.89696774193547</v>
      </c>
      <c r="DN67">
        <v>38.233645161290319</v>
      </c>
      <c r="DO67">
        <v>39.046161290322573</v>
      </c>
      <c r="DP67">
        <v>38.73374193548387</v>
      </c>
      <c r="DQ67">
        <v>1454.68129032258</v>
      </c>
      <c r="DR67">
        <v>40.360967741935461</v>
      </c>
      <c r="DS67">
        <v>0</v>
      </c>
      <c r="DT67">
        <v>1692984339.5999999</v>
      </c>
      <c r="DU67">
        <v>0</v>
      </c>
      <c r="DV67">
        <v>569.90696000000003</v>
      </c>
      <c r="DW67">
        <v>-10.75330770739235</v>
      </c>
      <c r="DX67">
        <v>-146.99923093861861</v>
      </c>
      <c r="DY67">
        <v>9819.0591999999997</v>
      </c>
      <c r="DZ67">
        <v>15</v>
      </c>
      <c r="EA67">
        <v>1692984357.5999999</v>
      </c>
      <c r="EB67" t="s">
        <v>484</v>
      </c>
      <c r="EC67">
        <v>1692984357.5999999</v>
      </c>
      <c r="ED67">
        <v>1692984356.0999999</v>
      </c>
      <c r="EE67">
        <v>52</v>
      </c>
      <c r="EF67">
        <v>-0.216</v>
      </c>
      <c r="EG67">
        <v>-4.0000000000000001E-3</v>
      </c>
      <c r="EH67">
        <v>-0.439</v>
      </c>
      <c r="EI67">
        <v>0.191</v>
      </c>
      <c r="EJ67">
        <v>300</v>
      </c>
      <c r="EK67">
        <v>23</v>
      </c>
      <c r="EL67">
        <v>0.6</v>
      </c>
      <c r="EM67">
        <v>0.37</v>
      </c>
      <c r="EN67">
        <v>100</v>
      </c>
      <c r="EO67">
        <v>100</v>
      </c>
      <c r="EP67">
        <v>-0.439</v>
      </c>
      <c r="EQ67">
        <v>0.191</v>
      </c>
      <c r="ER67">
        <v>-0.52528369271503039</v>
      </c>
      <c r="ES67">
        <v>4.3947813741094052E-4</v>
      </c>
      <c r="ET67">
        <v>1.9954388575737439E-6</v>
      </c>
      <c r="EU67">
        <v>-3.8034163071679039E-10</v>
      </c>
      <c r="EV67">
        <v>0.19478000000000509</v>
      </c>
      <c r="EW67">
        <v>0</v>
      </c>
      <c r="EX67">
        <v>0</v>
      </c>
      <c r="EY67">
        <v>0</v>
      </c>
      <c r="EZ67">
        <v>23</v>
      </c>
      <c r="FA67">
        <v>2006</v>
      </c>
      <c r="FB67">
        <v>0</v>
      </c>
      <c r="FC67">
        <v>18</v>
      </c>
      <c r="FD67">
        <v>1.3</v>
      </c>
      <c r="FE67">
        <v>1.4</v>
      </c>
      <c r="FF67">
        <v>0.84350599999999998</v>
      </c>
      <c r="FG67">
        <v>2.6184099999999999</v>
      </c>
      <c r="FH67">
        <v>1.39771</v>
      </c>
      <c r="FI67">
        <v>2.2778299999999998</v>
      </c>
      <c r="FJ67">
        <v>1.3952599999999999</v>
      </c>
      <c r="FK67">
        <v>2.5</v>
      </c>
      <c r="FL67">
        <v>40.374499999999998</v>
      </c>
      <c r="FM67">
        <v>14.981400000000001</v>
      </c>
      <c r="FN67">
        <v>18</v>
      </c>
      <c r="FO67">
        <v>609.08399999999995</v>
      </c>
      <c r="FP67">
        <v>341.476</v>
      </c>
      <c r="FQ67">
        <v>25.004899999999999</v>
      </c>
      <c r="FR67">
        <v>30.301400000000001</v>
      </c>
      <c r="FS67">
        <v>29.9999</v>
      </c>
      <c r="FT67">
        <v>30.057600000000001</v>
      </c>
      <c r="FU67">
        <v>30.408999999999999</v>
      </c>
      <c r="FV67">
        <v>16.913699999999999</v>
      </c>
      <c r="FW67">
        <v>0</v>
      </c>
      <c r="FX67">
        <v>6.7363</v>
      </c>
      <c r="FY67">
        <v>25</v>
      </c>
      <c r="FZ67">
        <v>300</v>
      </c>
      <c r="GA67">
        <v>28.9222</v>
      </c>
      <c r="GB67">
        <v>98.267700000000005</v>
      </c>
      <c r="GC67">
        <v>92.9221</v>
      </c>
    </row>
    <row r="68" spans="1:185" x14ac:dyDescent="0.2">
      <c r="A68">
        <v>52</v>
      </c>
      <c r="B68">
        <v>1692984433.5999999</v>
      </c>
      <c r="C68">
        <v>5910.0999999046326</v>
      </c>
      <c r="D68" t="s">
        <v>485</v>
      </c>
      <c r="E68" t="s">
        <v>486</v>
      </c>
      <c r="F68">
        <v>5</v>
      </c>
      <c r="H68" t="s">
        <v>318</v>
      </c>
      <c r="I68" t="s">
        <v>458</v>
      </c>
      <c r="J68" t="s">
        <v>459</v>
      </c>
      <c r="K68" t="s">
        <v>659</v>
      </c>
      <c r="L68">
        <v>1692984425.599999</v>
      </c>
      <c r="M68">
        <f t="shared" si="50"/>
        <v>-1.7407904682301763E-4</v>
      </c>
      <c r="N68">
        <f t="shared" si="51"/>
        <v>-0.17407904682301764</v>
      </c>
      <c r="O68">
        <f t="shared" si="52"/>
        <v>0.61751017017704068</v>
      </c>
      <c r="P68">
        <f t="shared" si="53"/>
        <v>199.3710322580645</v>
      </c>
      <c r="Q68">
        <f t="shared" si="54"/>
        <v>276.07043419620021</v>
      </c>
      <c r="R68">
        <f t="shared" si="55"/>
        <v>27.869232129367361</v>
      </c>
      <c r="S68">
        <f t="shared" si="56"/>
        <v>20.126449230426374</v>
      </c>
      <c r="T68">
        <f t="shared" si="57"/>
        <v>-1.1995115468761707E-2</v>
      </c>
      <c r="U68">
        <f t="shared" si="58"/>
        <v>2.9445464202275344</v>
      </c>
      <c r="V68">
        <f t="shared" si="59"/>
        <v>-1.2022328748593242E-2</v>
      </c>
      <c r="W68">
        <f t="shared" si="60"/>
        <v>-7.5115053959806171E-3</v>
      </c>
      <c r="X68">
        <f t="shared" si="61"/>
        <v>241.74224894264205</v>
      </c>
      <c r="Y68">
        <f t="shared" si="62"/>
        <v>28.921836248003601</v>
      </c>
      <c r="Z68">
        <f t="shared" si="63"/>
        <v>28.212512903225811</v>
      </c>
      <c r="AA68">
        <f t="shared" si="64"/>
        <v>3.8421079318774365</v>
      </c>
      <c r="AB68">
        <f t="shared" si="65"/>
        <v>65.977506118346582</v>
      </c>
      <c r="AC68">
        <f t="shared" si="66"/>
        <v>2.4257702412075397</v>
      </c>
      <c r="AD68">
        <f t="shared" si="67"/>
        <v>3.6766625232186483</v>
      </c>
      <c r="AE68">
        <f t="shared" si="68"/>
        <v>1.4163376906698968</v>
      </c>
      <c r="AF68">
        <f t="shared" si="69"/>
        <v>7.6768859648950771</v>
      </c>
      <c r="AG68">
        <f t="shared" si="70"/>
        <v>-119.71167431080606</v>
      </c>
      <c r="AH68">
        <f t="shared" si="71"/>
        <v>-8.847428595552115</v>
      </c>
      <c r="AI68">
        <f t="shared" si="72"/>
        <v>120.86003200117894</v>
      </c>
      <c r="AJ68">
        <f t="shared" si="73"/>
        <v>0.61751017017704068</v>
      </c>
      <c r="AK68">
        <f t="shared" si="74"/>
        <v>-0.17407904682301764</v>
      </c>
      <c r="AL68">
        <f t="shared" si="75"/>
        <v>0.12438169230290951</v>
      </c>
      <c r="AM68">
        <v>204.96620900887609</v>
      </c>
      <c r="AN68">
        <v>204.67387272727271</v>
      </c>
      <c r="AO68">
        <v>3.6528221053178357E-2</v>
      </c>
      <c r="AP68">
        <v>67.111566193657467</v>
      </c>
      <c r="AQ68">
        <f t="shared" si="76"/>
        <v>-4.3349143078288882E-2</v>
      </c>
      <c r="AR68">
        <v>24.379059977359312</v>
      </c>
      <c r="AS68">
        <v>24.18472969696969</v>
      </c>
      <c r="AT68">
        <v>2.877842424241632E-2</v>
      </c>
      <c r="AU68">
        <v>78.55</v>
      </c>
      <c r="AV68">
        <v>0</v>
      </c>
      <c r="AW68">
        <v>0</v>
      </c>
      <c r="AX68">
        <f t="shared" si="77"/>
        <v>1</v>
      </c>
      <c r="AY68">
        <f t="shared" si="78"/>
        <v>0</v>
      </c>
      <c r="AZ68">
        <f t="shared" si="79"/>
        <v>53249.003595326438</v>
      </c>
      <c r="BA68" t="s">
        <v>321</v>
      </c>
      <c r="BB68" t="s">
        <v>321</v>
      </c>
      <c r="BC68">
        <v>0</v>
      </c>
      <c r="BD68">
        <v>0</v>
      </c>
      <c r="BE68" t="e">
        <f t="shared" si="80"/>
        <v>#DIV/0!</v>
      </c>
      <c r="BF68">
        <v>0</v>
      </c>
      <c r="BG68" t="s">
        <v>321</v>
      </c>
      <c r="BH68" t="s">
        <v>321</v>
      </c>
      <c r="BI68">
        <v>0</v>
      </c>
      <c r="BJ68">
        <v>0</v>
      </c>
      <c r="BK68" t="e">
        <f t="shared" si="81"/>
        <v>#DIV/0!</v>
      </c>
      <c r="BL68">
        <v>0.5</v>
      </c>
      <c r="BM68">
        <f t="shared" si="82"/>
        <v>1261.2402283339777</v>
      </c>
      <c r="BN68">
        <f t="shared" si="83"/>
        <v>0.61751017017704068</v>
      </c>
      <c r="BO68" t="e">
        <f t="shared" si="84"/>
        <v>#DIV/0!</v>
      </c>
      <c r="BP68">
        <f t="shared" si="85"/>
        <v>4.896055139255544E-4</v>
      </c>
      <c r="BQ68" t="e">
        <f t="shared" si="86"/>
        <v>#DIV/0!</v>
      </c>
      <c r="BR68" t="e">
        <f t="shared" si="87"/>
        <v>#DIV/0!</v>
      </c>
      <c r="BS68" t="s">
        <v>321</v>
      </c>
      <c r="BT68">
        <v>0</v>
      </c>
      <c r="BU68" t="e">
        <f t="shared" si="88"/>
        <v>#DIV/0!</v>
      </c>
      <c r="BV68" t="e">
        <f t="shared" si="89"/>
        <v>#DIV/0!</v>
      </c>
      <c r="BW68" t="e">
        <f t="shared" si="90"/>
        <v>#DIV/0!</v>
      </c>
      <c r="BX68" t="e">
        <f t="shared" si="91"/>
        <v>#DIV/0!</v>
      </c>
      <c r="BY68" t="e">
        <f t="shared" si="92"/>
        <v>#DIV/0!</v>
      </c>
      <c r="BZ68" t="e">
        <f t="shared" si="93"/>
        <v>#DIV/0!</v>
      </c>
      <c r="CA68" t="e">
        <f t="shared" si="94"/>
        <v>#DIV/0!</v>
      </c>
      <c r="CB68" t="e">
        <f t="shared" si="95"/>
        <v>#DIV/0!</v>
      </c>
      <c r="CC68">
        <f t="shared" si="96"/>
        <v>1500.0351612903221</v>
      </c>
      <c r="CD68">
        <f t="shared" si="97"/>
        <v>1261.2402283339777</v>
      </c>
      <c r="CE68">
        <f t="shared" si="98"/>
        <v>0.84080710964739369</v>
      </c>
      <c r="CF68">
        <f t="shared" si="99"/>
        <v>0.1611577216194697</v>
      </c>
      <c r="CG68">
        <v>6</v>
      </c>
      <c r="CH68">
        <v>0.5</v>
      </c>
      <c r="CI68" t="s">
        <v>322</v>
      </c>
      <c r="CJ68">
        <v>2</v>
      </c>
      <c r="CK68" t="b">
        <v>0</v>
      </c>
      <c r="CL68">
        <v>1692984425.599999</v>
      </c>
      <c r="CM68">
        <v>199.3710322580645</v>
      </c>
      <c r="CN68">
        <v>199.9538387096774</v>
      </c>
      <c r="CO68">
        <v>24.029490322580649</v>
      </c>
      <c r="CP68">
        <v>24.199387096774188</v>
      </c>
      <c r="CQ68">
        <v>200.18303225806449</v>
      </c>
      <c r="CR68">
        <v>23.783490322580651</v>
      </c>
      <c r="CS68">
        <v>599.99732258064523</v>
      </c>
      <c r="CT68">
        <v>100.8497096774194</v>
      </c>
      <c r="CU68">
        <v>0.1000070516129032</v>
      </c>
      <c r="CV68">
        <v>27.458406451612909</v>
      </c>
      <c r="CW68">
        <v>28.212512903225811</v>
      </c>
      <c r="CX68">
        <v>999.90000000000032</v>
      </c>
      <c r="CY68">
        <v>0</v>
      </c>
      <c r="CZ68">
        <v>0</v>
      </c>
      <c r="DA68">
        <v>10000.761612903219</v>
      </c>
      <c r="DB68">
        <v>0</v>
      </c>
      <c r="DC68">
        <v>1114.2087096774189</v>
      </c>
      <c r="DD68">
        <v>1500.0351612903221</v>
      </c>
      <c r="DE68">
        <v>0.97300738709677415</v>
      </c>
      <c r="DF68">
        <v>2.6993003225806451E-2</v>
      </c>
      <c r="DG68">
        <v>0</v>
      </c>
      <c r="DH68">
        <v>560.91625806451611</v>
      </c>
      <c r="DI68">
        <v>5.0002200000000023</v>
      </c>
      <c r="DJ68">
        <v>9665.4332258064514</v>
      </c>
      <c r="DK68">
        <v>14099.58064516129</v>
      </c>
      <c r="DL68">
        <v>36.348516129032248</v>
      </c>
      <c r="DM68">
        <v>40.404967741935472</v>
      </c>
      <c r="DN68">
        <v>37.154967741935472</v>
      </c>
      <c r="DO68">
        <v>37.576387096774191</v>
      </c>
      <c r="DP68">
        <v>38.213451612903206</v>
      </c>
      <c r="DQ68">
        <v>1454.67935483871</v>
      </c>
      <c r="DR68">
        <v>40.356451612903207</v>
      </c>
      <c r="DS68">
        <v>0</v>
      </c>
      <c r="DT68">
        <v>1692984435</v>
      </c>
      <c r="DU68">
        <v>0</v>
      </c>
      <c r="DV68">
        <v>560.90034615384604</v>
      </c>
      <c r="DW68">
        <v>-3.0742222122060432</v>
      </c>
      <c r="DX68">
        <v>-74.726837522472664</v>
      </c>
      <c r="DY68">
        <v>9665.1415384615375</v>
      </c>
      <c r="DZ68">
        <v>15</v>
      </c>
      <c r="EA68">
        <v>1692984455.5999999</v>
      </c>
      <c r="EB68" t="s">
        <v>487</v>
      </c>
      <c r="EC68">
        <v>1692984451.5999999</v>
      </c>
      <c r="ED68">
        <v>1692984455.5999999</v>
      </c>
      <c r="EE68">
        <v>53</v>
      </c>
      <c r="EF68">
        <v>-0.23599999999999999</v>
      </c>
      <c r="EG68">
        <v>5.5E-2</v>
      </c>
      <c r="EH68">
        <v>-0.81200000000000006</v>
      </c>
      <c r="EI68">
        <v>0.246</v>
      </c>
      <c r="EJ68">
        <v>200</v>
      </c>
      <c r="EK68">
        <v>25</v>
      </c>
      <c r="EL68">
        <v>0.35</v>
      </c>
      <c r="EM68">
        <v>0.35</v>
      </c>
      <c r="EN68">
        <v>100</v>
      </c>
      <c r="EO68">
        <v>100</v>
      </c>
      <c r="EP68">
        <v>-0.81200000000000006</v>
      </c>
      <c r="EQ68">
        <v>0.246</v>
      </c>
      <c r="ER68">
        <v>-0.74113976114230251</v>
      </c>
      <c r="ES68">
        <v>4.3947813741094052E-4</v>
      </c>
      <c r="ET68">
        <v>1.9954388575737439E-6</v>
      </c>
      <c r="EU68">
        <v>-3.8034163071679039E-10</v>
      </c>
      <c r="EV68">
        <v>0.19059000000000029</v>
      </c>
      <c r="EW68">
        <v>0</v>
      </c>
      <c r="EX68">
        <v>0</v>
      </c>
      <c r="EY68">
        <v>0</v>
      </c>
      <c r="EZ68">
        <v>23</v>
      </c>
      <c r="FA68">
        <v>2006</v>
      </c>
      <c r="FB68">
        <v>0</v>
      </c>
      <c r="FC68">
        <v>18</v>
      </c>
      <c r="FD68">
        <v>1.3</v>
      </c>
      <c r="FE68">
        <v>1.3</v>
      </c>
      <c r="FF68">
        <v>0.62011700000000003</v>
      </c>
      <c r="FG68">
        <v>2.63916</v>
      </c>
      <c r="FH68">
        <v>1.39771</v>
      </c>
      <c r="FI68">
        <v>2.2692899999999998</v>
      </c>
      <c r="FJ68">
        <v>1.3952599999999999</v>
      </c>
      <c r="FK68">
        <v>2.6257299999999999</v>
      </c>
      <c r="FL68">
        <v>40.476500000000001</v>
      </c>
      <c r="FM68">
        <v>14.963800000000001</v>
      </c>
      <c r="FN68">
        <v>18</v>
      </c>
      <c r="FO68">
        <v>609.87400000000002</v>
      </c>
      <c r="FP68">
        <v>340.54899999999998</v>
      </c>
      <c r="FQ68">
        <v>25.002099999999999</v>
      </c>
      <c r="FR68">
        <v>30.3461</v>
      </c>
      <c r="FS68">
        <v>30.000299999999999</v>
      </c>
      <c r="FT68">
        <v>30.100300000000001</v>
      </c>
      <c r="FU68">
        <v>30.4556</v>
      </c>
      <c r="FV68">
        <v>12.4229</v>
      </c>
      <c r="FW68">
        <v>0</v>
      </c>
      <c r="FX68">
        <v>48.928600000000003</v>
      </c>
      <c r="FY68">
        <v>25</v>
      </c>
      <c r="FZ68">
        <v>200</v>
      </c>
      <c r="GA68">
        <v>38.227499999999999</v>
      </c>
      <c r="GB68">
        <v>98.246700000000004</v>
      </c>
      <c r="GC68">
        <v>92.887100000000004</v>
      </c>
    </row>
    <row r="69" spans="1:185" x14ac:dyDescent="0.2">
      <c r="A69">
        <v>53</v>
      </c>
      <c r="B69">
        <v>1692984531.5999999</v>
      </c>
      <c r="C69">
        <v>6008.0999999046326</v>
      </c>
      <c r="D69" t="s">
        <v>488</v>
      </c>
      <c r="E69" t="s">
        <v>489</v>
      </c>
      <c r="F69">
        <v>5</v>
      </c>
      <c r="H69" t="s">
        <v>318</v>
      </c>
      <c r="I69" t="s">
        <v>458</v>
      </c>
      <c r="J69" t="s">
        <v>459</v>
      </c>
      <c r="K69" t="s">
        <v>659</v>
      </c>
      <c r="L69">
        <v>1692984523.599999</v>
      </c>
      <c r="M69">
        <f t="shared" si="50"/>
        <v>-3.0529544003758262E-4</v>
      </c>
      <c r="N69">
        <f t="shared" si="51"/>
        <v>-0.30529544003758263</v>
      </c>
      <c r="O69">
        <f t="shared" si="52"/>
        <v>6.2616416245557888E-2</v>
      </c>
      <c r="P69">
        <f t="shared" si="53"/>
        <v>99.918741935483865</v>
      </c>
      <c r="Q69">
        <f t="shared" si="54"/>
        <v>102.11130993210959</v>
      </c>
      <c r="R69">
        <f t="shared" si="55"/>
        <v>10.308198302860957</v>
      </c>
      <c r="S69">
        <f t="shared" si="56"/>
        <v>10.086857241652835</v>
      </c>
      <c r="T69">
        <f t="shared" si="57"/>
        <v>-2.3102305266530603E-2</v>
      </c>
      <c r="U69">
        <f t="shared" si="58"/>
        <v>2.944637030653527</v>
      </c>
      <c r="V69">
        <f t="shared" si="59"/>
        <v>-2.320347626497803E-2</v>
      </c>
      <c r="W69">
        <f t="shared" si="60"/>
        <v>-1.4493046282530364E-2</v>
      </c>
      <c r="X69">
        <f t="shared" si="61"/>
        <v>241.73811207662231</v>
      </c>
      <c r="Y69">
        <f t="shared" si="62"/>
        <v>29.184096483034534</v>
      </c>
      <c r="Z69">
        <f t="shared" si="63"/>
        <v>28.514364516129032</v>
      </c>
      <c r="AA69">
        <f t="shared" si="64"/>
        <v>3.9101299782398313</v>
      </c>
      <c r="AB69">
        <f t="shared" si="65"/>
        <v>70.444938061779894</v>
      </c>
      <c r="AC69">
        <f t="shared" si="66"/>
        <v>2.6248827329525781</v>
      </c>
      <c r="AD69">
        <f t="shared" si="67"/>
        <v>3.7261481167753567</v>
      </c>
      <c r="AE69">
        <f t="shared" si="68"/>
        <v>1.2852472452872532</v>
      </c>
      <c r="AF69">
        <f t="shared" si="69"/>
        <v>13.463528905657393</v>
      </c>
      <c r="AG69">
        <f t="shared" si="70"/>
        <v>-131.34260850500294</v>
      </c>
      <c r="AH69">
        <f t="shared" si="71"/>
        <v>-9.7324268706339403</v>
      </c>
      <c r="AI69">
        <f t="shared" si="72"/>
        <v>114.12660560664284</v>
      </c>
      <c r="AJ69">
        <f t="shared" si="73"/>
        <v>6.2616416245557888E-2</v>
      </c>
      <c r="AK69">
        <f t="shared" si="74"/>
        <v>-0.30529544003758263</v>
      </c>
      <c r="AL69">
        <f t="shared" si="75"/>
        <v>-0.42213472331517027</v>
      </c>
      <c r="AM69">
        <v>102.6813954691554</v>
      </c>
      <c r="AN69">
        <v>102.9042787878787</v>
      </c>
      <c r="AO69">
        <v>4.6678889572163547E-2</v>
      </c>
      <c r="AP69">
        <v>67.148004858089919</v>
      </c>
      <c r="AQ69">
        <f t="shared" si="76"/>
        <v>-0.19712163664771662</v>
      </c>
      <c r="AR69">
        <v>26.402893672640701</v>
      </c>
      <c r="AS69">
        <v>26.097743636363639</v>
      </c>
      <c r="AT69">
        <v>2.144290909091142E-2</v>
      </c>
      <c r="AU69">
        <v>78.55</v>
      </c>
      <c r="AV69">
        <v>0</v>
      </c>
      <c r="AW69">
        <v>0</v>
      </c>
      <c r="AX69">
        <f t="shared" si="77"/>
        <v>1</v>
      </c>
      <c r="AY69">
        <f t="shared" si="78"/>
        <v>0</v>
      </c>
      <c r="AZ69">
        <f t="shared" si="79"/>
        <v>53211.163799077789</v>
      </c>
      <c r="BA69" t="s">
        <v>321</v>
      </c>
      <c r="BB69" t="s">
        <v>321</v>
      </c>
      <c r="BC69">
        <v>0</v>
      </c>
      <c r="BD69">
        <v>0</v>
      </c>
      <c r="BE69" t="e">
        <f t="shared" si="80"/>
        <v>#DIV/0!</v>
      </c>
      <c r="BF69">
        <v>0</v>
      </c>
      <c r="BG69" t="s">
        <v>321</v>
      </c>
      <c r="BH69" t="s">
        <v>321</v>
      </c>
      <c r="BI69">
        <v>0</v>
      </c>
      <c r="BJ69">
        <v>0</v>
      </c>
      <c r="BK69" t="e">
        <f t="shared" si="81"/>
        <v>#DIV/0!</v>
      </c>
      <c r="BL69">
        <v>0.5</v>
      </c>
      <c r="BM69">
        <f t="shared" si="82"/>
        <v>1261.2175643385474</v>
      </c>
      <c r="BN69">
        <f t="shared" si="83"/>
        <v>6.2616416245557888E-2</v>
      </c>
      <c r="BO69" t="e">
        <f t="shared" si="84"/>
        <v>#DIV/0!</v>
      </c>
      <c r="BP69">
        <f t="shared" si="85"/>
        <v>4.9647592941981756E-5</v>
      </c>
      <c r="BQ69" t="e">
        <f t="shared" si="86"/>
        <v>#DIV/0!</v>
      </c>
      <c r="BR69" t="e">
        <f t="shared" si="87"/>
        <v>#DIV/0!</v>
      </c>
      <c r="BS69" t="s">
        <v>321</v>
      </c>
      <c r="BT69">
        <v>0</v>
      </c>
      <c r="BU69" t="e">
        <f t="shared" si="88"/>
        <v>#DIV/0!</v>
      </c>
      <c r="BV69" t="e">
        <f t="shared" si="89"/>
        <v>#DIV/0!</v>
      </c>
      <c r="BW69" t="e">
        <f t="shared" si="90"/>
        <v>#DIV/0!</v>
      </c>
      <c r="BX69" t="e">
        <f t="shared" si="91"/>
        <v>#DIV/0!</v>
      </c>
      <c r="BY69" t="e">
        <f t="shared" si="92"/>
        <v>#DIV/0!</v>
      </c>
      <c r="BZ69" t="e">
        <f t="shared" si="93"/>
        <v>#DIV/0!</v>
      </c>
      <c r="CA69" t="e">
        <f t="shared" si="94"/>
        <v>#DIV/0!</v>
      </c>
      <c r="CB69" t="e">
        <f t="shared" si="95"/>
        <v>#DIV/0!</v>
      </c>
      <c r="CC69">
        <f t="shared" si="96"/>
        <v>1500.008064516129</v>
      </c>
      <c r="CD69">
        <f t="shared" si="97"/>
        <v>1261.2175643385474</v>
      </c>
      <c r="CE69">
        <f t="shared" si="98"/>
        <v>0.84080718909027308</v>
      </c>
      <c r="CF69">
        <f t="shared" si="99"/>
        <v>0.16115787494422701</v>
      </c>
      <c r="CG69">
        <v>6</v>
      </c>
      <c r="CH69">
        <v>0.5</v>
      </c>
      <c r="CI69" t="s">
        <v>322</v>
      </c>
      <c r="CJ69">
        <v>2</v>
      </c>
      <c r="CK69" t="b">
        <v>0</v>
      </c>
      <c r="CL69">
        <v>1692984523.599999</v>
      </c>
      <c r="CM69">
        <v>99.918741935483865</v>
      </c>
      <c r="CN69">
        <v>99.950851612903207</v>
      </c>
      <c r="CO69">
        <v>26.00165483870968</v>
      </c>
      <c r="CP69">
        <v>26.298993548387099</v>
      </c>
      <c r="CQ69">
        <v>101.0357419354839</v>
      </c>
      <c r="CR69">
        <v>25.69965483870968</v>
      </c>
      <c r="CS69">
        <v>600.03741935483868</v>
      </c>
      <c r="CT69">
        <v>100.8504516129032</v>
      </c>
      <c r="CU69">
        <v>0.10015130967741941</v>
      </c>
      <c r="CV69">
        <v>27.687016129032259</v>
      </c>
      <c r="CW69">
        <v>28.514364516129032</v>
      </c>
      <c r="CX69">
        <v>999.90000000000032</v>
      </c>
      <c r="CY69">
        <v>0</v>
      </c>
      <c r="CZ69">
        <v>0</v>
      </c>
      <c r="DA69">
        <v>10001.20322580645</v>
      </c>
      <c r="DB69">
        <v>0</v>
      </c>
      <c r="DC69">
        <v>1123.2087096774189</v>
      </c>
      <c r="DD69">
        <v>1500.008064516129</v>
      </c>
      <c r="DE69">
        <v>0.97300370967741978</v>
      </c>
      <c r="DF69">
        <v>2.6996206451612909E-2</v>
      </c>
      <c r="DG69">
        <v>0</v>
      </c>
      <c r="DH69">
        <v>557.14906451612899</v>
      </c>
      <c r="DI69">
        <v>5.0002200000000023</v>
      </c>
      <c r="DJ69">
        <v>9553.0045161290327</v>
      </c>
      <c r="DK69">
        <v>14099.309677419349</v>
      </c>
      <c r="DL69">
        <v>35.651032258064511</v>
      </c>
      <c r="DM69">
        <v>39.431064516129027</v>
      </c>
      <c r="DN69">
        <v>36.46951612903225</v>
      </c>
      <c r="DO69">
        <v>36.9958064516129</v>
      </c>
      <c r="DP69">
        <v>37.61864516129031</v>
      </c>
      <c r="DQ69">
        <v>1454.648387096775</v>
      </c>
      <c r="DR69">
        <v>40.359677419354817</v>
      </c>
      <c r="DS69">
        <v>0</v>
      </c>
      <c r="DT69">
        <v>1692984533.4000001</v>
      </c>
      <c r="DU69">
        <v>0</v>
      </c>
      <c r="DV69">
        <v>557.13750000000005</v>
      </c>
      <c r="DW69">
        <v>-1.2101538416869559</v>
      </c>
      <c r="DX69">
        <v>-46.377435889854972</v>
      </c>
      <c r="DY69">
        <v>9552.666153846154</v>
      </c>
      <c r="DZ69">
        <v>15</v>
      </c>
      <c r="EA69">
        <v>1692984559.0999999</v>
      </c>
      <c r="EB69" t="s">
        <v>490</v>
      </c>
      <c r="EC69">
        <v>1692984559.0999999</v>
      </c>
      <c r="ED69">
        <v>1692984550.5999999</v>
      </c>
      <c r="EE69">
        <v>54</v>
      </c>
      <c r="EF69">
        <v>-0.20499999999999999</v>
      </c>
      <c r="EG69">
        <v>5.6000000000000001E-2</v>
      </c>
      <c r="EH69">
        <v>-1.117</v>
      </c>
      <c r="EI69">
        <v>0.30199999999999999</v>
      </c>
      <c r="EJ69">
        <v>100</v>
      </c>
      <c r="EK69">
        <v>27</v>
      </c>
      <c r="EL69">
        <v>0.53</v>
      </c>
      <c r="EM69">
        <v>0.23</v>
      </c>
      <c r="EN69">
        <v>100</v>
      </c>
      <c r="EO69">
        <v>100</v>
      </c>
      <c r="EP69">
        <v>-1.117</v>
      </c>
      <c r="EQ69">
        <v>0.30199999999999999</v>
      </c>
      <c r="ER69">
        <v>-0.97699049402032889</v>
      </c>
      <c r="ES69">
        <v>4.3947813741094052E-4</v>
      </c>
      <c r="ET69">
        <v>1.9954388575737439E-6</v>
      </c>
      <c r="EU69">
        <v>-3.8034163071679039E-10</v>
      </c>
      <c r="EV69">
        <v>0.2460999999999913</v>
      </c>
      <c r="EW69">
        <v>0</v>
      </c>
      <c r="EX69">
        <v>0</v>
      </c>
      <c r="EY69">
        <v>0</v>
      </c>
      <c r="EZ69">
        <v>23</v>
      </c>
      <c r="FA69">
        <v>2006</v>
      </c>
      <c r="FB69">
        <v>0</v>
      </c>
      <c r="FC69">
        <v>18</v>
      </c>
      <c r="FD69">
        <v>1.3</v>
      </c>
      <c r="FE69">
        <v>1.3</v>
      </c>
      <c r="FF69">
        <v>0.386963</v>
      </c>
      <c r="FG69">
        <v>2.64893</v>
      </c>
      <c r="FH69">
        <v>1.39771</v>
      </c>
      <c r="FI69">
        <v>2.2692899999999998</v>
      </c>
      <c r="FJ69">
        <v>1.3952599999999999</v>
      </c>
      <c r="FK69">
        <v>2.4426299999999999</v>
      </c>
      <c r="FL69">
        <v>40.527500000000003</v>
      </c>
      <c r="FM69">
        <v>14.946300000000001</v>
      </c>
      <c r="FN69">
        <v>18</v>
      </c>
      <c r="FO69">
        <v>611.32299999999998</v>
      </c>
      <c r="FP69">
        <v>341.49599999999998</v>
      </c>
      <c r="FQ69">
        <v>24.999600000000001</v>
      </c>
      <c r="FR69">
        <v>30.382899999999999</v>
      </c>
      <c r="FS69">
        <v>30</v>
      </c>
      <c r="FT69">
        <v>30.127800000000001</v>
      </c>
      <c r="FU69">
        <v>30.4816</v>
      </c>
      <c r="FV69">
        <v>7.7706200000000001</v>
      </c>
      <c r="FW69">
        <v>0</v>
      </c>
      <c r="FX69">
        <v>89.668999999999997</v>
      </c>
      <c r="FY69">
        <v>25</v>
      </c>
      <c r="FZ69">
        <v>100</v>
      </c>
      <c r="GA69">
        <v>38.683700000000002</v>
      </c>
      <c r="GB69">
        <v>98.242900000000006</v>
      </c>
      <c r="GC69">
        <v>92.823899999999995</v>
      </c>
    </row>
    <row r="70" spans="1:185" x14ac:dyDescent="0.2">
      <c r="A70">
        <v>54</v>
      </c>
      <c r="B70">
        <v>1692984635.0999999</v>
      </c>
      <c r="C70">
        <v>6111.5999999046326</v>
      </c>
      <c r="D70" t="s">
        <v>491</v>
      </c>
      <c r="E70" t="s">
        <v>492</v>
      </c>
      <c r="F70">
        <v>5</v>
      </c>
      <c r="H70" t="s">
        <v>318</v>
      </c>
      <c r="I70" t="s">
        <v>458</v>
      </c>
      <c r="J70" t="s">
        <v>459</v>
      </c>
      <c r="K70" t="s">
        <v>659</v>
      </c>
      <c r="L70">
        <v>1692984627.099999</v>
      </c>
      <c r="M70">
        <f t="shared" si="50"/>
        <v>-3.089732666230389E-4</v>
      </c>
      <c r="N70">
        <f t="shared" si="51"/>
        <v>-0.30897326662303892</v>
      </c>
      <c r="O70">
        <f t="shared" si="52"/>
        <v>-0.13881680042388592</v>
      </c>
      <c r="P70">
        <f t="shared" si="53"/>
        <v>50.115532258064498</v>
      </c>
      <c r="Q70">
        <f t="shared" si="54"/>
        <v>40.543430635354454</v>
      </c>
      <c r="R70">
        <f t="shared" si="55"/>
        <v>4.0928380409999381</v>
      </c>
      <c r="S70">
        <f t="shared" si="56"/>
        <v>5.0591366753237414</v>
      </c>
      <c r="T70">
        <f t="shared" si="57"/>
        <v>-2.5439609260006442E-2</v>
      </c>
      <c r="U70">
        <f t="shared" si="58"/>
        <v>2.9443385608555857</v>
      </c>
      <c r="V70">
        <f t="shared" si="59"/>
        <v>-2.5562358408325644E-2</v>
      </c>
      <c r="W70">
        <f t="shared" si="60"/>
        <v>-1.5965396566437341E-2</v>
      </c>
      <c r="X70">
        <f t="shared" si="61"/>
        <v>241.73737117330703</v>
      </c>
      <c r="Y70">
        <f t="shared" si="62"/>
        <v>29.269350057245838</v>
      </c>
      <c r="Z70">
        <f t="shared" si="63"/>
        <v>28.658909677419359</v>
      </c>
      <c r="AA70">
        <f t="shared" si="64"/>
        <v>3.9430733834267913</v>
      </c>
      <c r="AB70">
        <f t="shared" si="65"/>
        <v>73.798920292127178</v>
      </c>
      <c r="AC70">
        <f t="shared" si="66"/>
        <v>2.7634238211127635</v>
      </c>
      <c r="AD70">
        <f t="shared" si="67"/>
        <v>3.7445315055748365</v>
      </c>
      <c r="AE70">
        <f t="shared" si="68"/>
        <v>1.1796495623140277</v>
      </c>
      <c r="AF70">
        <f t="shared" si="69"/>
        <v>13.625721058076016</v>
      </c>
      <c r="AG70">
        <f t="shared" si="70"/>
        <v>-140.90000284205161</v>
      </c>
      <c r="AH70">
        <f t="shared" si="71"/>
        <v>-10.453592705986916</v>
      </c>
      <c r="AI70">
        <f t="shared" si="72"/>
        <v>104.00949668334451</v>
      </c>
      <c r="AJ70">
        <f t="shared" si="73"/>
        <v>-0.13881680042388592</v>
      </c>
      <c r="AK70">
        <f t="shared" si="74"/>
        <v>-0.30897326662303892</v>
      </c>
      <c r="AL70">
        <f t="shared" si="75"/>
        <v>-0.52365659306675993</v>
      </c>
      <c r="AM70">
        <v>51.370065182195887</v>
      </c>
      <c r="AN70">
        <v>51.886234545454563</v>
      </c>
      <c r="AO70">
        <v>4.9680309749506922E-3</v>
      </c>
      <c r="AP70">
        <v>67.108816103281413</v>
      </c>
      <c r="AQ70">
        <f t="shared" si="76"/>
        <v>-0.25131797905143721</v>
      </c>
      <c r="AR70">
        <v>27.67008466770563</v>
      </c>
      <c r="AS70">
        <v>27.378480606060609</v>
      </c>
      <c r="AT70">
        <v>8.9370562770563003E-3</v>
      </c>
      <c r="AU70">
        <v>78.55</v>
      </c>
      <c r="AV70">
        <v>0</v>
      </c>
      <c r="AW70">
        <v>0</v>
      </c>
      <c r="AX70">
        <f t="shared" si="77"/>
        <v>1</v>
      </c>
      <c r="AY70">
        <f t="shared" si="78"/>
        <v>0</v>
      </c>
      <c r="AZ70">
        <f t="shared" si="79"/>
        <v>53187.5811215172</v>
      </c>
      <c r="BA70" t="s">
        <v>321</v>
      </c>
      <c r="BB70" t="s">
        <v>321</v>
      </c>
      <c r="BC70">
        <v>0</v>
      </c>
      <c r="BD70">
        <v>0</v>
      </c>
      <c r="BE70" t="e">
        <f t="shared" si="80"/>
        <v>#DIV/0!</v>
      </c>
      <c r="BF70">
        <v>0</v>
      </c>
      <c r="BG70" t="s">
        <v>321</v>
      </c>
      <c r="BH70" t="s">
        <v>321</v>
      </c>
      <c r="BI70">
        <v>0</v>
      </c>
      <c r="BJ70">
        <v>0</v>
      </c>
      <c r="BK70" t="e">
        <f t="shared" si="81"/>
        <v>#DIV/0!</v>
      </c>
      <c r="BL70">
        <v>0.5</v>
      </c>
      <c r="BM70">
        <f t="shared" si="82"/>
        <v>1261.2108288546303</v>
      </c>
      <c r="BN70">
        <f t="shared" si="83"/>
        <v>-0.13881680042388592</v>
      </c>
      <c r="BO70" t="e">
        <f t="shared" si="84"/>
        <v>#DIV/0!</v>
      </c>
      <c r="BP70">
        <f t="shared" si="85"/>
        <v>-1.1006629284173884E-4</v>
      </c>
      <c r="BQ70" t="e">
        <f t="shared" si="86"/>
        <v>#DIV/0!</v>
      </c>
      <c r="BR70" t="e">
        <f t="shared" si="87"/>
        <v>#DIV/0!</v>
      </c>
      <c r="BS70" t="s">
        <v>321</v>
      </c>
      <c r="BT70">
        <v>0</v>
      </c>
      <c r="BU70" t="e">
        <f t="shared" si="88"/>
        <v>#DIV/0!</v>
      </c>
      <c r="BV70" t="e">
        <f t="shared" si="89"/>
        <v>#DIV/0!</v>
      </c>
      <c r="BW70" t="e">
        <f t="shared" si="90"/>
        <v>#DIV/0!</v>
      </c>
      <c r="BX70" t="e">
        <f t="shared" si="91"/>
        <v>#DIV/0!</v>
      </c>
      <c r="BY70" t="e">
        <f t="shared" si="92"/>
        <v>#DIV/0!</v>
      </c>
      <c r="BZ70" t="e">
        <f t="shared" si="93"/>
        <v>#DIV/0!</v>
      </c>
      <c r="CA70" t="e">
        <f t="shared" si="94"/>
        <v>#DIV/0!</v>
      </c>
      <c r="CB70" t="e">
        <f t="shared" si="95"/>
        <v>#DIV/0!</v>
      </c>
      <c r="CC70">
        <f t="shared" si="96"/>
        <v>1499.9996774193551</v>
      </c>
      <c r="CD70">
        <f t="shared" si="97"/>
        <v>1261.2108288546303</v>
      </c>
      <c r="CE70">
        <f t="shared" si="98"/>
        <v>0.84080740005521581</v>
      </c>
      <c r="CF70">
        <f t="shared" si="99"/>
        <v>0.16115828210656641</v>
      </c>
      <c r="CG70">
        <v>6</v>
      </c>
      <c r="CH70">
        <v>0.5</v>
      </c>
      <c r="CI70" t="s">
        <v>322</v>
      </c>
      <c r="CJ70">
        <v>2</v>
      </c>
      <c r="CK70" t="b">
        <v>0</v>
      </c>
      <c r="CL70">
        <v>1692984627.099999</v>
      </c>
      <c r="CM70">
        <v>50.115532258064498</v>
      </c>
      <c r="CN70">
        <v>49.961229032258061</v>
      </c>
      <c r="CO70">
        <v>27.374325806451619</v>
      </c>
      <c r="CP70">
        <v>27.674845161290321</v>
      </c>
      <c r="CQ70">
        <v>51.6115322580645</v>
      </c>
      <c r="CR70">
        <v>27.001325806451611</v>
      </c>
      <c r="CS70">
        <v>599.99196774193547</v>
      </c>
      <c r="CT70">
        <v>100.8495161290323</v>
      </c>
      <c r="CU70">
        <v>9.9958961290322584E-2</v>
      </c>
      <c r="CV70">
        <v>27.771267741935489</v>
      </c>
      <c r="CW70">
        <v>28.658909677419359</v>
      </c>
      <c r="CX70">
        <v>999.90000000000032</v>
      </c>
      <c r="CY70">
        <v>0</v>
      </c>
      <c r="CZ70">
        <v>0</v>
      </c>
      <c r="DA70">
        <v>9999.5990322580656</v>
      </c>
      <c r="DB70">
        <v>0</v>
      </c>
      <c r="DC70">
        <v>1132.979032258065</v>
      </c>
      <c r="DD70">
        <v>1499.9996774193551</v>
      </c>
      <c r="DE70">
        <v>0.97299880645161274</v>
      </c>
      <c r="DF70">
        <v>2.7001329032258058E-2</v>
      </c>
      <c r="DG70">
        <v>0</v>
      </c>
      <c r="DH70">
        <v>555.28019354838716</v>
      </c>
      <c r="DI70">
        <v>5.0002200000000023</v>
      </c>
      <c r="DJ70">
        <v>9503.7948387096785</v>
      </c>
      <c r="DK70">
        <v>14099.19677419354</v>
      </c>
      <c r="DL70">
        <v>35.181225806451607</v>
      </c>
      <c r="DM70">
        <v>38.870935483870959</v>
      </c>
      <c r="DN70">
        <v>36</v>
      </c>
      <c r="DO70">
        <v>36.749774193548383</v>
      </c>
      <c r="DP70">
        <v>37.096548387096767</v>
      </c>
      <c r="DQ70">
        <v>1454.6296774193549</v>
      </c>
      <c r="DR70">
        <v>40.369999999999983</v>
      </c>
      <c r="DS70">
        <v>0</v>
      </c>
      <c r="DT70">
        <v>1692984636.5999999</v>
      </c>
      <c r="DU70">
        <v>0</v>
      </c>
      <c r="DV70">
        <v>555.26896153846144</v>
      </c>
      <c r="DW70">
        <v>-0.73562394200956438</v>
      </c>
      <c r="DX70">
        <v>-26.535726542674229</v>
      </c>
      <c r="DY70">
        <v>9503.6780769230772</v>
      </c>
      <c r="DZ70">
        <v>15</v>
      </c>
      <c r="EA70">
        <v>1692984664.0999999</v>
      </c>
      <c r="EB70" t="s">
        <v>493</v>
      </c>
      <c r="EC70">
        <v>1692984654.5999999</v>
      </c>
      <c r="ED70">
        <v>1692984664.0999999</v>
      </c>
      <c r="EE70">
        <v>55</v>
      </c>
      <c r="EF70">
        <v>-0.34200000000000003</v>
      </c>
      <c r="EG70">
        <v>7.0999999999999994E-2</v>
      </c>
      <c r="EH70">
        <v>-1.496</v>
      </c>
      <c r="EI70">
        <v>0.373</v>
      </c>
      <c r="EJ70">
        <v>50</v>
      </c>
      <c r="EK70">
        <v>28</v>
      </c>
      <c r="EL70">
        <v>1.3</v>
      </c>
      <c r="EM70">
        <v>0.45</v>
      </c>
      <c r="EN70">
        <v>100</v>
      </c>
      <c r="EO70">
        <v>100</v>
      </c>
      <c r="EP70">
        <v>-1.496</v>
      </c>
      <c r="EQ70">
        <v>0.373</v>
      </c>
      <c r="ER70">
        <v>-1.181783870305942</v>
      </c>
      <c r="ES70">
        <v>4.3947813741094052E-4</v>
      </c>
      <c r="ET70">
        <v>1.9954388575737439E-6</v>
      </c>
      <c r="EU70">
        <v>-3.8034163071679039E-10</v>
      </c>
      <c r="EV70">
        <v>0.30226499999999851</v>
      </c>
      <c r="EW70">
        <v>0</v>
      </c>
      <c r="EX70">
        <v>0</v>
      </c>
      <c r="EY70">
        <v>0</v>
      </c>
      <c r="EZ70">
        <v>23</v>
      </c>
      <c r="FA70">
        <v>2006</v>
      </c>
      <c r="FB70">
        <v>0</v>
      </c>
      <c r="FC70">
        <v>18</v>
      </c>
      <c r="FD70">
        <v>1.3</v>
      </c>
      <c r="FE70">
        <v>1.4</v>
      </c>
      <c r="FF70">
        <v>0.27221699999999999</v>
      </c>
      <c r="FG70">
        <v>2.63794</v>
      </c>
      <c r="FH70">
        <v>1.39771</v>
      </c>
      <c r="FI70">
        <v>2.2766099999999998</v>
      </c>
      <c r="FJ70">
        <v>1.3952599999999999</v>
      </c>
      <c r="FK70">
        <v>2.67822</v>
      </c>
      <c r="FL70">
        <v>40.527500000000003</v>
      </c>
      <c r="FM70">
        <v>14.9376</v>
      </c>
      <c r="FN70">
        <v>18</v>
      </c>
      <c r="FO70">
        <v>612.23400000000004</v>
      </c>
      <c r="FP70">
        <v>344.11</v>
      </c>
      <c r="FQ70">
        <v>25.000800000000002</v>
      </c>
      <c r="FR70">
        <v>30.369800000000001</v>
      </c>
      <c r="FS70">
        <v>30</v>
      </c>
      <c r="FT70">
        <v>30.1252</v>
      </c>
      <c r="FU70">
        <v>30.476400000000002</v>
      </c>
      <c r="FV70">
        <v>5.4736599999999997</v>
      </c>
      <c r="FW70">
        <v>0</v>
      </c>
      <c r="FX70">
        <v>100</v>
      </c>
      <c r="FY70">
        <v>25</v>
      </c>
      <c r="FZ70">
        <v>50</v>
      </c>
      <c r="GA70">
        <v>32.769500000000001</v>
      </c>
      <c r="GB70">
        <v>98.241399999999999</v>
      </c>
      <c r="GC70">
        <v>92.690299999999993</v>
      </c>
    </row>
    <row r="71" spans="1:185" x14ac:dyDescent="0.2">
      <c r="A71">
        <v>55</v>
      </c>
      <c r="B71">
        <v>1692984740.0999999</v>
      </c>
      <c r="C71">
        <v>6216.5999999046326</v>
      </c>
      <c r="D71" t="s">
        <v>494</v>
      </c>
      <c r="E71" t="s">
        <v>495</v>
      </c>
      <c r="F71">
        <v>5</v>
      </c>
      <c r="H71" t="s">
        <v>318</v>
      </c>
      <c r="I71" t="s">
        <v>458</v>
      </c>
      <c r="J71" t="s">
        <v>459</v>
      </c>
      <c r="K71" t="s">
        <v>659</v>
      </c>
      <c r="L71">
        <v>1692984732.099999</v>
      </c>
      <c r="M71">
        <f t="shared" si="50"/>
        <v>1.9996934265506879E-3</v>
      </c>
      <c r="N71">
        <f t="shared" si="51"/>
        <v>1.9996934265506878</v>
      </c>
      <c r="O71">
        <f t="shared" si="52"/>
        <v>-0.5776859744727616</v>
      </c>
      <c r="P71">
        <f t="shared" si="53"/>
        <v>-1.1012158064516131</v>
      </c>
      <c r="Q71">
        <f t="shared" si="54"/>
        <v>4.5698458256315133</v>
      </c>
      <c r="R71">
        <f t="shared" si="55"/>
        <v>0.46131876528707016</v>
      </c>
      <c r="S71">
        <f t="shared" si="56"/>
        <v>-0.11116600767962681</v>
      </c>
      <c r="T71">
        <f t="shared" si="57"/>
        <v>0.16635160911703853</v>
      </c>
      <c r="U71">
        <f t="shared" si="58"/>
        <v>2.9441998685900459</v>
      </c>
      <c r="V71">
        <f t="shared" si="59"/>
        <v>0.16130082708391866</v>
      </c>
      <c r="W71">
        <f t="shared" si="60"/>
        <v>0.10125403555834597</v>
      </c>
      <c r="X71">
        <f t="shared" si="61"/>
        <v>241.73478027530899</v>
      </c>
      <c r="Y71">
        <f t="shared" si="62"/>
        <v>28.730791145942327</v>
      </c>
      <c r="Z71">
        <f t="shared" si="63"/>
        <v>28.710303225806459</v>
      </c>
      <c r="AA71">
        <f t="shared" si="64"/>
        <v>3.9548447229597317</v>
      </c>
      <c r="AB71">
        <f t="shared" si="65"/>
        <v>73.052952234516681</v>
      </c>
      <c r="AC71">
        <f t="shared" si="66"/>
        <v>2.7448868291824691</v>
      </c>
      <c r="AD71">
        <f t="shared" si="67"/>
        <v>3.7573934320556335</v>
      </c>
      <c r="AE71">
        <f t="shared" si="68"/>
        <v>1.2099578937772626</v>
      </c>
      <c r="AF71">
        <f t="shared" si="69"/>
        <v>-88.186480110885341</v>
      </c>
      <c r="AG71">
        <f t="shared" si="70"/>
        <v>-139.72850925342092</v>
      </c>
      <c r="AH71">
        <f t="shared" si="71"/>
        <v>-10.372852192984594</v>
      </c>
      <c r="AI71">
        <f t="shared" si="72"/>
        <v>3.4469387180181172</v>
      </c>
      <c r="AJ71">
        <f t="shared" si="73"/>
        <v>-0.5776859744727616</v>
      </c>
      <c r="AK71">
        <f t="shared" si="74"/>
        <v>1.9996934265506878</v>
      </c>
      <c r="AL71">
        <f t="shared" si="75"/>
        <v>-0.68238432883839995</v>
      </c>
      <c r="AM71">
        <v>-1.70977644388752</v>
      </c>
      <c r="AN71">
        <v>-1.1295849090909089</v>
      </c>
      <c r="AO71">
        <v>2.6592737481481991E-2</v>
      </c>
      <c r="AP71">
        <v>67.094939030945412</v>
      </c>
      <c r="AQ71">
        <f t="shared" si="76"/>
        <v>1.4927884298201661</v>
      </c>
      <c r="AR71">
        <v>24.879934325844161</v>
      </c>
      <c r="AS71">
        <v>26.736063636363639</v>
      </c>
      <c r="AT71">
        <v>-7.644166233766507E-2</v>
      </c>
      <c r="AU71">
        <v>78.549999999999983</v>
      </c>
      <c r="AV71">
        <v>0</v>
      </c>
      <c r="AW71">
        <v>0</v>
      </c>
      <c r="AX71">
        <f t="shared" si="77"/>
        <v>1</v>
      </c>
      <c r="AY71">
        <f t="shared" si="78"/>
        <v>0</v>
      </c>
      <c r="AZ71">
        <f t="shared" si="79"/>
        <v>53173.153106139951</v>
      </c>
      <c r="BA71" t="s">
        <v>321</v>
      </c>
      <c r="BB71" t="s">
        <v>321</v>
      </c>
      <c r="BC71">
        <v>0</v>
      </c>
      <c r="BD71">
        <v>0</v>
      </c>
      <c r="BE71" t="e">
        <f t="shared" si="80"/>
        <v>#DIV/0!</v>
      </c>
      <c r="BF71">
        <v>0</v>
      </c>
      <c r="BG71" t="s">
        <v>321</v>
      </c>
      <c r="BH71" t="s">
        <v>321</v>
      </c>
      <c r="BI71">
        <v>0</v>
      </c>
      <c r="BJ71">
        <v>0</v>
      </c>
      <c r="BK71" t="e">
        <f t="shared" si="81"/>
        <v>#DIV/0!</v>
      </c>
      <c r="BL71">
        <v>0.5</v>
      </c>
      <c r="BM71">
        <f t="shared" si="82"/>
        <v>1261.1992261496671</v>
      </c>
      <c r="BN71">
        <f t="shared" si="83"/>
        <v>-0.5776859744727616</v>
      </c>
      <c r="BO71" t="e">
        <f t="shared" si="84"/>
        <v>#DIV/0!</v>
      </c>
      <c r="BP71">
        <f t="shared" si="85"/>
        <v>-4.5804498012291621E-4</v>
      </c>
      <c r="BQ71" t="e">
        <f t="shared" si="86"/>
        <v>#DIV/0!</v>
      </c>
      <c r="BR71" t="e">
        <f t="shared" si="87"/>
        <v>#DIV/0!</v>
      </c>
      <c r="BS71" t="s">
        <v>321</v>
      </c>
      <c r="BT71">
        <v>0</v>
      </c>
      <c r="BU71" t="e">
        <f t="shared" si="88"/>
        <v>#DIV/0!</v>
      </c>
      <c r="BV71" t="e">
        <f t="shared" si="89"/>
        <v>#DIV/0!</v>
      </c>
      <c r="BW71" t="e">
        <f t="shared" si="90"/>
        <v>#DIV/0!</v>
      </c>
      <c r="BX71" t="e">
        <f t="shared" si="91"/>
        <v>#DIV/0!</v>
      </c>
      <c r="BY71" t="e">
        <f t="shared" si="92"/>
        <v>#DIV/0!</v>
      </c>
      <c r="BZ71" t="e">
        <f t="shared" si="93"/>
        <v>#DIV/0!</v>
      </c>
      <c r="CA71" t="e">
        <f t="shared" si="94"/>
        <v>#DIV/0!</v>
      </c>
      <c r="CB71" t="e">
        <f t="shared" si="95"/>
        <v>#DIV/0!</v>
      </c>
      <c r="CC71">
        <f t="shared" si="96"/>
        <v>1499.9861290322581</v>
      </c>
      <c r="CD71">
        <f t="shared" si="97"/>
        <v>1261.1992261496671</v>
      </c>
      <c r="CE71">
        <f t="shared" si="98"/>
        <v>0.84080725930669209</v>
      </c>
      <c r="CF71">
        <f t="shared" si="99"/>
        <v>0.16115801046191564</v>
      </c>
      <c r="CG71">
        <v>6</v>
      </c>
      <c r="CH71">
        <v>0.5</v>
      </c>
      <c r="CI71" t="s">
        <v>322</v>
      </c>
      <c r="CJ71">
        <v>2</v>
      </c>
      <c r="CK71" t="b">
        <v>0</v>
      </c>
      <c r="CL71">
        <v>1692984732.099999</v>
      </c>
      <c r="CM71">
        <v>-1.1012158064516131</v>
      </c>
      <c r="CN71">
        <v>-1.6810835483870969</v>
      </c>
      <c r="CO71">
        <v>27.190980645161289</v>
      </c>
      <c r="CP71">
        <v>25.245729032258069</v>
      </c>
      <c r="CQ71">
        <v>0.37878419354838722</v>
      </c>
      <c r="CR71">
        <v>26.89198064516129</v>
      </c>
      <c r="CS71">
        <v>600.02103225806445</v>
      </c>
      <c r="CT71">
        <v>100.8484838709677</v>
      </c>
      <c r="CU71">
        <v>9.9946970967741924E-2</v>
      </c>
      <c r="CV71">
        <v>27.83</v>
      </c>
      <c r="CW71">
        <v>28.710303225806459</v>
      </c>
      <c r="CX71">
        <v>999.90000000000032</v>
      </c>
      <c r="CY71">
        <v>0</v>
      </c>
      <c r="CZ71">
        <v>0</v>
      </c>
      <c r="DA71">
        <v>9998.9129032258061</v>
      </c>
      <c r="DB71">
        <v>0</v>
      </c>
      <c r="DC71">
        <v>1138.0703225806451</v>
      </c>
      <c r="DD71">
        <v>1499.9861290322581</v>
      </c>
      <c r="DE71">
        <v>0.97300035483870972</v>
      </c>
      <c r="DF71">
        <v>2.699947741935485E-2</v>
      </c>
      <c r="DG71">
        <v>0</v>
      </c>
      <c r="DH71">
        <v>554.09061290322586</v>
      </c>
      <c r="DI71">
        <v>5.0002200000000023</v>
      </c>
      <c r="DJ71">
        <v>9470.2245161290302</v>
      </c>
      <c r="DK71">
        <v>14099.083870967739</v>
      </c>
      <c r="DL71">
        <v>34.997870967741939</v>
      </c>
      <c r="DM71">
        <v>38.686999999999983</v>
      </c>
      <c r="DN71">
        <v>35.75</v>
      </c>
      <c r="DO71">
        <v>36.039999999999992</v>
      </c>
      <c r="DP71">
        <v>36.916999999999987</v>
      </c>
      <c r="DQ71">
        <v>1454.622903225807</v>
      </c>
      <c r="DR71">
        <v>40.362580645161273</v>
      </c>
      <c r="DS71">
        <v>0</v>
      </c>
      <c r="DT71">
        <v>1692984741.5999999</v>
      </c>
      <c r="DU71">
        <v>0</v>
      </c>
      <c r="DV71">
        <v>554.08640000000003</v>
      </c>
      <c r="DW71">
        <v>-0.84292306555520913</v>
      </c>
      <c r="DX71">
        <v>-12.966923125836971</v>
      </c>
      <c r="DY71">
        <v>9470.1027999999988</v>
      </c>
      <c r="DZ71">
        <v>15</v>
      </c>
      <c r="EA71">
        <v>1692984777.0999999</v>
      </c>
      <c r="EB71" t="s">
        <v>496</v>
      </c>
      <c r="EC71">
        <v>1692984765.0999999</v>
      </c>
      <c r="ED71">
        <v>1692984777.0999999</v>
      </c>
      <c r="EE71">
        <v>56</v>
      </c>
      <c r="EF71">
        <v>4.3999999999999997E-2</v>
      </c>
      <c r="EG71">
        <v>-7.3999999999999996E-2</v>
      </c>
      <c r="EH71">
        <v>-1.48</v>
      </c>
      <c r="EI71">
        <v>0.29899999999999999</v>
      </c>
      <c r="EJ71">
        <v>-2</v>
      </c>
      <c r="EK71">
        <v>24</v>
      </c>
      <c r="EL71">
        <v>0.88</v>
      </c>
      <c r="EM71">
        <v>0.06</v>
      </c>
      <c r="EN71">
        <v>100</v>
      </c>
      <c r="EO71">
        <v>100</v>
      </c>
      <c r="EP71">
        <v>-1.48</v>
      </c>
      <c r="EQ71">
        <v>0.29899999999999999</v>
      </c>
      <c r="ER71">
        <v>-1.524062471649245</v>
      </c>
      <c r="ES71">
        <v>4.3947813741094052E-4</v>
      </c>
      <c r="ET71">
        <v>1.9954388575737439E-6</v>
      </c>
      <c r="EU71">
        <v>-3.8034163071679039E-10</v>
      </c>
      <c r="EV71">
        <v>0.37291499999999539</v>
      </c>
      <c r="EW71">
        <v>0</v>
      </c>
      <c r="EX71">
        <v>0</v>
      </c>
      <c r="EY71">
        <v>0</v>
      </c>
      <c r="EZ71">
        <v>23</v>
      </c>
      <c r="FA71">
        <v>2006</v>
      </c>
      <c r="FB71">
        <v>0</v>
      </c>
      <c r="FC71">
        <v>18</v>
      </c>
      <c r="FD71">
        <v>1.4</v>
      </c>
      <c r="FE71">
        <v>1.3</v>
      </c>
      <c r="FF71">
        <v>3.1738299999999997E-2</v>
      </c>
      <c r="FG71">
        <v>4.99756</v>
      </c>
      <c r="FH71">
        <v>1.39771</v>
      </c>
      <c r="FI71">
        <v>2.2717299999999998</v>
      </c>
      <c r="FJ71">
        <v>1.3952599999999999</v>
      </c>
      <c r="FK71">
        <v>2.5708000000000002</v>
      </c>
      <c r="FL71">
        <v>40.604199999999999</v>
      </c>
      <c r="FM71">
        <v>14.9026</v>
      </c>
      <c r="FN71">
        <v>18</v>
      </c>
      <c r="FO71">
        <v>611.97299999999996</v>
      </c>
      <c r="FP71">
        <v>341.28500000000003</v>
      </c>
      <c r="FQ71">
        <v>25.0014</v>
      </c>
      <c r="FR71">
        <v>30.375</v>
      </c>
      <c r="FS71">
        <v>30.000299999999999</v>
      </c>
      <c r="FT71">
        <v>30.130400000000002</v>
      </c>
      <c r="FU71">
        <v>30.479500000000002</v>
      </c>
      <c r="FV71">
        <v>0</v>
      </c>
      <c r="FW71">
        <v>9.6157800000000009</v>
      </c>
      <c r="FX71">
        <v>98.068700000000007</v>
      </c>
      <c r="FY71">
        <v>25</v>
      </c>
      <c r="FZ71">
        <v>0</v>
      </c>
      <c r="GA71">
        <v>24.9544</v>
      </c>
      <c r="GB71">
        <v>98.233900000000006</v>
      </c>
      <c r="GC71">
        <v>92.635900000000007</v>
      </c>
    </row>
    <row r="72" spans="1:185" x14ac:dyDescent="0.2">
      <c r="A72">
        <v>56</v>
      </c>
      <c r="B72">
        <v>1692984853.0999999</v>
      </c>
      <c r="C72">
        <v>6329.5999999046326</v>
      </c>
      <c r="D72" t="s">
        <v>497</v>
      </c>
      <c r="E72" t="s">
        <v>498</v>
      </c>
      <c r="F72">
        <v>5</v>
      </c>
      <c r="H72" t="s">
        <v>318</v>
      </c>
      <c r="I72" t="s">
        <v>458</v>
      </c>
      <c r="J72" t="s">
        <v>459</v>
      </c>
      <c r="K72" t="s">
        <v>659</v>
      </c>
      <c r="L72">
        <v>1692984845.099999</v>
      </c>
      <c r="M72">
        <f t="shared" si="50"/>
        <v>3.1690893358353244E-4</v>
      </c>
      <c r="N72">
        <f t="shared" si="51"/>
        <v>0.31690893358353245</v>
      </c>
      <c r="O72">
        <f t="shared" si="52"/>
        <v>1.3268335040943458</v>
      </c>
      <c r="P72">
        <f t="shared" si="53"/>
        <v>398.86448387096772</v>
      </c>
      <c r="Q72">
        <f t="shared" si="54"/>
        <v>302.10819455722248</v>
      </c>
      <c r="R72">
        <f t="shared" si="55"/>
        <v>30.497562550296667</v>
      </c>
      <c r="S72">
        <f t="shared" si="56"/>
        <v>40.265026785437193</v>
      </c>
      <c r="T72">
        <f t="shared" si="57"/>
        <v>2.3869446092791128E-2</v>
      </c>
      <c r="U72">
        <f t="shared" si="58"/>
        <v>2.9442339357770084</v>
      </c>
      <c r="V72">
        <f t="shared" si="59"/>
        <v>2.3762458616182904E-2</v>
      </c>
      <c r="W72">
        <f t="shared" si="60"/>
        <v>1.4861108939674995E-2</v>
      </c>
      <c r="X72">
        <f t="shared" si="61"/>
        <v>241.73392175394719</v>
      </c>
      <c r="Y72">
        <f t="shared" si="62"/>
        <v>29.299029921793043</v>
      </c>
      <c r="Z72">
        <f t="shared" si="63"/>
        <v>28.901445161290329</v>
      </c>
      <c r="AA72">
        <f t="shared" si="64"/>
        <v>3.9988938545235784</v>
      </c>
      <c r="AB72">
        <f t="shared" si="65"/>
        <v>71.229748538647385</v>
      </c>
      <c r="AC72">
        <f t="shared" si="66"/>
        <v>2.6972333798441328</v>
      </c>
      <c r="AD72">
        <f t="shared" si="67"/>
        <v>3.7866669968386666</v>
      </c>
      <c r="AE72">
        <f t="shared" si="68"/>
        <v>1.3016604746794456</v>
      </c>
      <c r="AF72">
        <f t="shared" si="69"/>
        <v>-13.975683971033781</v>
      </c>
      <c r="AG72">
        <f t="shared" si="70"/>
        <v>-148.95538450037839</v>
      </c>
      <c r="AH72">
        <f t="shared" si="71"/>
        <v>-11.07554813778046</v>
      </c>
      <c r="AI72">
        <f t="shared" si="72"/>
        <v>67.727305144754553</v>
      </c>
      <c r="AJ72">
        <f t="shared" si="73"/>
        <v>1.3268335040943458</v>
      </c>
      <c r="AK72">
        <f t="shared" si="74"/>
        <v>0.31690893358353245</v>
      </c>
      <c r="AL72">
        <f t="shared" si="75"/>
        <v>2.3171110591734809</v>
      </c>
      <c r="AM72">
        <v>411.06812912762109</v>
      </c>
      <c r="AN72">
        <v>409.27283636363609</v>
      </c>
      <c r="AO72">
        <v>-0.12973517745159641</v>
      </c>
      <c r="AP72">
        <v>67.117334582414387</v>
      </c>
      <c r="AQ72">
        <f t="shared" si="76"/>
        <v>0.19055022638860739</v>
      </c>
      <c r="AR72">
        <v>26.426775126883118</v>
      </c>
      <c r="AS72">
        <v>26.613945454545458</v>
      </c>
      <c r="AT72">
        <v>-3.2178034311361329E-4</v>
      </c>
      <c r="AU72">
        <v>78.55</v>
      </c>
      <c r="AV72">
        <v>0</v>
      </c>
      <c r="AW72">
        <v>0</v>
      </c>
      <c r="AX72">
        <f t="shared" si="77"/>
        <v>1</v>
      </c>
      <c r="AY72">
        <f t="shared" si="78"/>
        <v>0</v>
      </c>
      <c r="AZ72">
        <f t="shared" si="79"/>
        <v>53150.651730457736</v>
      </c>
      <c r="BA72" t="s">
        <v>321</v>
      </c>
      <c r="BB72" t="s">
        <v>321</v>
      </c>
      <c r="BC72">
        <v>0</v>
      </c>
      <c r="BD72">
        <v>0</v>
      </c>
      <c r="BE72" t="e">
        <f t="shared" si="80"/>
        <v>#DIV/0!</v>
      </c>
      <c r="BF72">
        <v>0</v>
      </c>
      <c r="BG72" t="s">
        <v>321</v>
      </c>
      <c r="BH72" t="s">
        <v>321</v>
      </c>
      <c r="BI72">
        <v>0</v>
      </c>
      <c r="BJ72">
        <v>0</v>
      </c>
      <c r="BK72" t="e">
        <f t="shared" si="81"/>
        <v>#DIV/0!</v>
      </c>
      <c r="BL72">
        <v>0.5</v>
      </c>
      <c r="BM72">
        <f t="shared" si="82"/>
        <v>1261.1926740159176</v>
      </c>
      <c r="BN72">
        <f t="shared" si="83"/>
        <v>1.3268335040943458</v>
      </c>
      <c r="BO72" t="e">
        <f t="shared" si="84"/>
        <v>#DIV/0!</v>
      </c>
      <c r="BP72">
        <f t="shared" si="85"/>
        <v>1.0520466312807012E-3</v>
      </c>
      <c r="BQ72" t="e">
        <f t="shared" si="86"/>
        <v>#DIV/0!</v>
      </c>
      <c r="BR72" t="e">
        <f t="shared" si="87"/>
        <v>#DIV/0!</v>
      </c>
      <c r="BS72" t="s">
        <v>321</v>
      </c>
      <c r="BT72">
        <v>0</v>
      </c>
      <c r="BU72" t="e">
        <f t="shared" si="88"/>
        <v>#DIV/0!</v>
      </c>
      <c r="BV72" t="e">
        <f t="shared" si="89"/>
        <v>#DIV/0!</v>
      </c>
      <c r="BW72" t="e">
        <f t="shared" si="90"/>
        <v>#DIV/0!</v>
      </c>
      <c r="BX72" t="e">
        <f t="shared" si="91"/>
        <v>#DIV/0!</v>
      </c>
      <c r="BY72" t="e">
        <f t="shared" si="92"/>
        <v>#DIV/0!</v>
      </c>
      <c r="BZ72" t="e">
        <f t="shared" si="93"/>
        <v>#DIV/0!</v>
      </c>
      <c r="CA72" t="e">
        <f t="shared" si="94"/>
        <v>#DIV/0!</v>
      </c>
      <c r="CB72" t="e">
        <f t="shared" si="95"/>
        <v>#DIV/0!</v>
      </c>
      <c r="CC72">
        <f t="shared" si="96"/>
        <v>1499.9780645161291</v>
      </c>
      <c r="CD72">
        <f t="shared" si="97"/>
        <v>1261.1926740159176</v>
      </c>
      <c r="CE72">
        <f t="shared" si="98"/>
        <v>0.84080741168889028</v>
      </c>
      <c r="CF72">
        <f t="shared" si="99"/>
        <v>0.16115830455955835</v>
      </c>
      <c r="CG72">
        <v>6</v>
      </c>
      <c r="CH72">
        <v>0.5</v>
      </c>
      <c r="CI72" t="s">
        <v>322</v>
      </c>
      <c r="CJ72">
        <v>2</v>
      </c>
      <c r="CK72" t="b">
        <v>0</v>
      </c>
      <c r="CL72">
        <v>1692984845.099999</v>
      </c>
      <c r="CM72">
        <v>398.86448387096772</v>
      </c>
      <c r="CN72">
        <v>400.31767741935482</v>
      </c>
      <c r="CO72">
        <v>26.718735483870969</v>
      </c>
      <c r="CP72">
        <v>26.410303225806452</v>
      </c>
      <c r="CQ72">
        <v>399.85348387096769</v>
      </c>
      <c r="CR72">
        <v>26.33573548387097</v>
      </c>
      <c r="CS72">
        <v>600.0180322580643</v>
      </c>
      <c r="CT72">
        <v>100.8490967741936</v>
      </c>
      <c r="CU72">
        <v>0.10004363225806449</v>
      </c>
      <c r="CV72">
        <v>27.96302258064517</v>
      </c>
      <c r="CW72">
        <v>28.901445161290329</v>
      </c>
      <c r="CX72">
        <v>999.90000000000032</v>
      </c>
      <c r="CY72">
        <v>0</v>
      </c>
      <c r="CZ72">
        <v>0</v>
      </c>
      <c r="DA72">
        <v>9999.0458064516151</v>
      </c>
      <c r="DB72">
        <v>0</v>
      </c>
      <c r="DC72">
        <v>1149.8474193548391</v>
      </c>
      <c r="DD72">
        <v>1499.9780645161291</v>
      </c>
      <c r="DE72">
        <v>0.97299816129032246</v>
      </c>
      <c r="DF72">
        <v>2.7002083870967739E-2</v>
      </c>
      <c r="DG72">
        <v>0</v>
      </c>
      <c r="DH72">
        <v>550.04677419354834</v>
      </c>
      <c r="DI72">
        <v>5.0002200000000023</v>
      </c>
      <c r="DJ72">
        <v>9397.9770967741952</v>
      </c>
      <c r="DK72">
        <v>14098.996774193551</v>
      </c>
      <c r="DL72">
        <v>34.856709677419353</v>
      </c>
      <c r="DM72">
        <v>38.549999999999997</v>
      </c>
      <c r="DN72">
        <v>35.616870967741932</v>
      </c>
      <c r="DO72">
        <v>36.360548387096763</v>
      </c>
      <c r="DP72">
        <v>36.811999999999983</v>
      </c>
      <c r="DQ72">
        <v>1454.6080645161289</v>
      </c>
      <c r="DR72">
        <v>40.369999999999983</v>
      </c>
      <c r="DS72">
        <v>0</v>
      </c>
      <c r="DT72">
        <v>1692984855</v>
      </c>
      <c r="DU72">
        <v>0</v>
      </c>
      <c r="DV72">
        <v>550.02684615384612</v>
      </c>
      <c r="DW72">
        <v>-2.703658119988936</v>
      </c>
      <c r="DX72">
        <v>-38.507008542227531</v>
      </c>
      <c r="DY72">
        <v>9397.4342307692295</v>
      </c>
      <c r="DZ72">
        <v>15</v>
      </c>
      <c r="EA72">
        <v>1692984876.0999999</v>
      </c>
      <c r="EB72" t="s">
        <v>499</v>
      </c>
      <c r="EC72">
        <v>1692984876.0999999</v>
      </c>
      <c r="ED72">
        <v>1692984874.0999999</v>
      </c>
      <c r="EE72">
        <v>57</v>
      </c>
      <c r="EF72">
        <v>1.7000000000000001E-2</v>
      </c>
      <c r="EG72">
        <v>8.4000000000000005E-2</v>
      </c>
      <c r="EH72">
        <v>-0.98899999999999999</v>
      </c>
      <c r="EI72">
        <v>0.38300000000000001</v>
      </c>
      <c r="EJ72">
        <v>401</v>
      </c>
      <c r="EK72">
        <v>27</v>
      </c>
      <c r="EL72">
        <v>0.74</v>
      </c>
      <c r="EM72">
        <v>0.25</v>
      </c>
      <c r="EN72">
        <v>100</v>
      </c>
      <c r="EO72">
        <v>100</v>
      </c>
      <c r="EP72">
        <v>-0.98899999999999999</v>
      </c>
      <c r="EQ72">
        <v>0.38300000000000001</v>
      </c>
      <c r="ER72">
        <v>-1.4803639071620081</v>
      </c>
      <c r="ES72">
        <v>4.3947813741094052E-4</v>
      </c>
      <c r="ET72">
        <v>1.9954388575737439E-6</v>
      </c>
      <c r="EU72">
        <v>-3.8034163071679039E-10</v>
      </c>
      <c r="EV72">
        <v>0.29879500000000192</v>
      </c>
      <c r="EW72">
        <v>0</v>
      </c>
      <c r="EX72">
        <v>0</v>
      </c>
      <c r="EY72">
        <v>0</v>
      </c>
      <c r="EZ72">
        <v>23</v>
      </c>
      <c r="FA72">
        <v>2006</v>
      </c>
      <c r="FB72">
        <v>0</v>
      </c>
      <c r="FC72">
        <v>18</v>
      </c>
      <c r="FD72">
        <v>1.5</v>
      </c>
      <c r="FE72">
        <v>1.3</v>
      </c>
      <c r="FF72">
        <v>1.073</v>
      </c>
      <c r="FG72">
        <v>2.6232899999999999</v>
      </c>
      <c r="FH72">
        <v>1.39771</v>
      </c>
      <c r="FI72">
        <v>2.2705099999999998</v>
      </c>
      <c r="FJ72">
        <v>1.3952599999999999</v>
      </c>
      <c r="FK72">
        <v>2.5561500000000001</v>
      </c>
      <c r="FL72">
        <v>40.758000000000003</v>
      </c>
      <c r="FM72">
        <v>14.9026</v>
      </c>
      <c r="FN72">
        <v>18</v>
      </c>
      <c r="FO72">
        <v>611.79399999999998</v>
      </c>
      <c r="FP72">
        <v>341.86200000000002</v>
      </c>
      <c r="FQ72">
        <v>25.000800000000002</v>
      </c>
      <c r="FR72">
        <v>30.4268</v>
      </c>
      <c r="FS72">
        <v>30.0002</v>
      </c>
      <c r="FT72">
        <v>30.169499999999999</v>
      </c>
      <c r="FU72">
        <v>30.521799999999999</v>
      </c>
      <c r="FV72">
        <v>21.516100000000002</v>
      </c>
      <c r="FW72">
        <v>1.1597200000000001</v>
      </c>
      <c r="FX72">
        <v>96.935500000000005</v>
      </c>
      <c r="FY72">
        <v>25</v>
      </c>
      <c r="FZ72">
        <v>400</v>
      </c>
      <c r="GA72">
        <v>26.598299999999998</v>
      </c>
      <c r="GB72">
        <v>98.228499999999997</v>
      </c>
      <c r="GC72">
        <v>92.594700000000003</v>
      </c>
    </row>
    <row r="73" spans="1:185" x14ac:dyDescent="0.2">
      <c r="A73">
        <v>57</v>
      </c>
      <c r="B73">
        <v>1692984952.0999999</v>
      </c>
      <c r="C73">
        <v>6428.5999999046326</v>
      </c>
      <c r="D73" t="s">
        <v>500</v>
      </c>
      <c r="E73" t="s">
        <v>501</v>
      </c>
      <c r="F73">
        <v>5</v>
      </c>
      <c r="H73" t="s">
        <v>318</v>
      </c>
      <c r="I73" t="s">
        <v>458</v>
      </c>
      <c r="J73" t="s">
        <v>459</v>
      </c>
      <c r="K73" t="s">
        <v>659</v>
      </c>
      <c r="L73">
        <v>1692984944.099999</v>
      </c>
      <c r="M73">
        <f t="shared" si="50"/>
        <v>2.9355288757996518E-4</v>
      </c>
      <c r="N73">
        <f t="shared" si="51"/>
        <v>0.29355288757996517</v>
      </c>
      <c r="O73">
        <f t="shared" si="52"/>
        <v>1.5993325121935758</v>
      </c>
      <c r="P73">
        <f t="shared" si="53"/>
        <v>398.33748387096767</v>
      </c>
      <c r="Q73">
        <f t="shared" si="54"/>
        <v>275.16275813048708</v>
      </c>
      <c r="R73">
        <f t="shared" si="55"/>
        <v>27.777876202698849</v>
      </c>
      <c r="S73">
        <f t="shared" si="56"/>
        <v>40.212452401044345</v>
      </c>
      <c r="T73">
        <f t="shared" si="57"/>
        <v>2.2137775393995047E-2</v>
      </c>
      <c r="U73">
        <f t="shared" si="58"/>
        <v>2.9441108983967643</v>
      </c>
      <c r="V73">
        <f t="shared" si="59"/>
        <v>2.2045712047263924E-2</v>
      </c>
      <c r="W73">
        <f t="shared" si="60"/>
        <v>1.3786809529287583E-2</v>
      </c>
      <c r="X73">
        <f t="shared" si="61"/>
        <v>241.73927607653556</v>
      </c>
      <c r="Y73">
        <f t="shared" si="62"/>
        <v>29.327367200107759</v>
      </c>
      <c r="Z73">
        <f t="shared" si="63"/>
        <v>28.928696774193551</v>
      </c>
      <c r="AA73">
        <f t="shared" si="64"/>
        <v>4.0052087724272258</v>
      </c>
      <c r="AB73">
        <f t="shared" si="65"/>
        <v>71.35984154842339</v>
      </c>
      <c r="AC73">
        <f t="shared" si="66"/>
        <v>2.7056646863856018</v>
      </c>
      <c r="AD73">
        <f t="shared" si="67"/>
        <v>3.7915788876150893</v>
      </c>
      <c r="AE73">
        <f t="shared" si="68"/>
        <v>1.2995440860416241</v>
      </c>
      <c r="AF73">
        <f t="shared" si="69"/>
        <v>-12.945682342276465</v>
      </c>
      <c r="AG73">
        <f t="shared" si="70"/>
        <v>-149.74584635396548</v>
      </c>
      <c r="AH73">
        <f t="shared" si="71"/>
        <v>-11.137530469240795</v>
      </c>
      <c r="AI73">
        <f t="shared" si="72"/>
        <v>67.910216911052828</v>
      </c>
      <c r="AJ73">
        <f t="shared" si="73"/>
        <v>1.5993325121935758</v>
      </c>
      <c r="AK73">
        <f t="shared" si="74"/>
        <v>0.29355288757996517</v>
      </c>
      <c r="AL73">
        <f t="shared" si="75"/>
        <v>1.5622426897568515</v>
      </c>
      <c r="AM73">
        <v>410.92610739902261</v>
      </c>
      <c r="AN73">
        <v>409.31738181818179</v>
      </c>
      <c r="AO73">
        <v>8.7379588800808679E-4</v>
      </c>
      <c r="AP73">
        <v>67.111391924857955</v>
      </c>
      <c r="AQ73">
        <f t="shared" si="76"/>
        <v>0.30338212555555033</v>
      </c>
      <c r="AR73">
        <v>26.49664832670997</v>
      </c>
      <c r="AS73">
        <v>26.791964242424239</v>
      </c>
      <c r="AT73">
        <v>-1.200240149151163E-5</v>
      </c>
      <c r="AU73">
        <v>78.55</v>
      </c>
      <c r="AV73">
        <v>0</v>
      </c>
      <c r="AW73">
        <v>0</v>
      </c>
      <c r="AX73">
        <f t="shared" si="77"/>
        <v>1</v>
      </c>
      <c r="AY73">
        <f t="shared" si="78"/>
        <v>0</v>
      </c>
      <c r="AZ73">
        <f t="shared" si="79"/>
        <v>53143.194584609038</v>
      </c>
      <c r="BA73" t="s">
        <v>321</v>
      </c>
      <c r="BB73" t="s">
        <v>321</v>
      </c>
      <c r="BC73">
        <v>0</v>
      </c>
      <c r="BD73">
        <v>0</v>
      </c>
      <c r="BE73" t="e">
        <f t="shared" si="80"/>
        <v>#DIV/0!</v>
      </c>
      <c r="BF73">
        <v>0</v>
      </c>
      <c r="BG73" t="s">
        <v>321</v>
      </c>
      <c r="BH73" t="s">
        <v>321</v>
      </c>
      <c r="BI73">
        <v>0</v>
      </c>
      <c r="BJ73">
        <v>0</v>
      </c>
      <c r="BK73" t="e">
        <f t="shared" si="81"/>
        <v>#DIV/0!</v>
      </c>
      <c r="BL73">
        <v>0.5</v>
      </c>
      <c r="BM73">
        <f t="shared" si="82"/>
        <v>1261.2208546610834</v>
      </c>
      <c r="BN73">
        <f t="shared" si="83"/>
        <v>1.5993325121935758</v>
      </c>
      <c r="BO73" t="e">
        <f t="shared" si="84"/>
        <v>#DIV/0!</v>
      </c>
      <c r="BP73">
        <f t="shared" si="85"/>
        <v>1.2680828312368415E-3</v>
      </c>
      <c r="BQ73" t="e">
        <f t="shared" si="86"/>
        <v>#DIV/0!</v>
      </c>
      <c r="BR73" t="e">
        <f t="shared" si="87"/>
        <v>#DIV/0!</v>
      </c>
      <c r="BS73" t="s">
        <v>321</v>
      </c>
      <c r="BT73">
        <v>0</v>
      </c>
      <c r="BU73" t="e">
        <f t="shared" si="88"/>
        <v>#DIV/0!</v>
      </c>
      <c r="BV73" t="e">
        <f t="shared" si="89"/>
        <v>#DIV/0!</v>
      </c>
      <c r="BW73" t="e">
        <f t="shared" si="90"/>
        <v>#DIV/0!</v>
      </c>
      <c r="BX73" t="e">
        <f t="shared" si="91"/>
        <v>#DIV/0!</v>
      </c>
      <c r="BY73" t="e">
        <f t="shared" si="92"/>
        <v>#DIV/0!</v>
      </c>
      <c r="BZ73" t="e">
        <f t="shared" si="93"/>
        <v>#DIV/0!</v>
      </c>
      <c r="CA73" t="e">
        <f t="shared" si="94"/>
        <v>#DIV/0!</v>
      </c>
      <c r="CB73" t="e">
        <f t="shared" si="95"/>
        <v>#DIV/0!</v>
      </c>
      <c r="CC73">
        <f t="shared" si="96"/>
        <v>1500.011612903226</v>
      </c>
      <c r="CD73">
        <f t="shared" si="97"/>
        <v>1261.2208546610834</v>
      </c>
      <c r="CE73">
        <f t="shared" si="98"/>
        <v>0.84080739363079293</v>
      </c>
      <c r="CF73">
        <f t="shared" si="99"/>
        <v>0.16115826970743025</v>
      </c>
      <c r="CG73">
        <v>6</v>
      </c>
      <c r="CH73">
        <v>0.5</v>
      </c>
      <c r="CI73" t="s">
        <v>322</v>
      </c>
      <c r="CJ73">
        <v>2</v>
      </c>
      <c r="CK73" t="b">
        <v>0</v>
      </c>
      <c r="CL73">
        <v>1692984944.099999</v>
      </c>
      <c r="CM73">
        <v>398.33748387096767</v>
      </c>
      <c r="CN73">
        <v>400.05374193548391</v>
      </c>
      <c r="CO73">
        <v>26.80183870967743</v>
      </c>
      <c r="CP73">
        <v>26.516154838709671</v>
      </c>
      <c r="CQ73">
        <v>399.32748387096768</v>
      </c>
      <c r="CR73">
        <v>26.42083870967743</v>
      </c>
      <c r="CS73">
        <v>600.00264516129027</v>
      </c>
      <c r="CT73">
        <v>100.8507096774193</v>
      </c>
      <c r="CU73">
        <v>0.10000179032258059</v>
      </c>
      <c r="CV73">
        <v>27.985254838709679</v>
      </c>
      <c r="CW73">
        <v>28.928696774193551</v>
      </c>
      <c r="CX73">
        <v>999.90000000000032</v>
      </c>
      <c r="CY73">
        <v>0</v>
      </c>
      <c r="CZ73">
        <v>0</v>
      </c>
      <c r="DA73">
        <v>9998.1864516129044</v>
      </c>
      <c r="DB73">
        <v>0</v>
      </c>
      <c r="DC73">
        <v>1161.3254838709679</v>
      </c>
      <c r="DD73">
        <v>1500.011612903226</v>
      </c>
      <c r="DE73">
        <v>0.97299867741935475</v>
      </c>
      <c r="DF73">
        <v>2.7001461290322579E-2</v>
      </c>
      <c r="DG73">
        <v>0</v>
      </c>
      <c r="DH73">
        <v>547.64270967741936</v>
      </c>
      <c r="DI73">
        <v>5.0002200000000023</v>
      </c>
      <c r="DJ73">
        <v>9364.3329032258061</v>
      </c>
      <c r="DK73">
        <v>14099.309677419349</v>
      </c>
      <c r="DL73">
        <v>34.800064516129027</v>
      </c>
      <c r="DM73">
        <v>38.436999999999983</v>
      </c>
      <c r="DN73">
        <v>35.463419354838699</v>
      </c>
      <c r="DO73">
        <v>36.529999999999987</v>
      </c>
      <c r="DP73">
        <v>36.75</v>
      </c>
      <c r="DQ73">
        <v>1454.641612903225</v>
      </c>
      <c r="DR73">
        <v>40.369999999999983</v>
      </c>
      <c r="DS73">
        <v>0</v>
      </c>
      <c r="DT73">
        <v>1692984954</v>
      </c>
      <c r="DU73">
        <v>0</v>
      </c>
      <c r="DV73">
        <v>547.65415999999993</v>
      </c>
      <c r="DW73">
        <v>-0.78515385069561938</v>
      </c>
      <c r="DX73">
        <v>-28.734615347617449</v>
      </c>
      <c r="DY73">
        <v>9363.768399999999</v>
      </c>
      <c r="DZ73">
        <v>15</v>
      </c>
      <c r="EA73">
        <v>1692984969.0999999</v>
      </c>
      <c r="EB73" t="s">
        <v>502</v>
      </c>
      <c r="EC73">
        <v>1692984969.0999999</v>
      </c>
      <c r="ED73">
        <v>1692984969.0999999</v>
      </c>
      <c r="EE73">
        <v>58</v>
      </c>
      <c r="EF73">
        <v>0</v>
      </c>
      <c r="EG73">
        <v>-2E-3</v>
      </c>
      <c r="EH73">
        <v>-0.99</v>
      </c>
      <c r="EI73">
        <v>0.38100000000000001</v>
      </c>
      <c r="EJ73">
        <v>400</v>
      </c>
      <c r="EK73">
        <v>26</v>
      </c>
      <c r="EL73">
        <v>0.92</v>
      </c>
      <c r="EM73">
        <v>0.19</v>
      </c>
      <c r="EN73">
        <v>100</v>
      </c>
      <c r="EO73">
        <v>100</v>
      </c>
      <c r="EP73">
        <v>-0.99</v>
      </c>
      <c r="EQ73">
        <v>0.38100000000000001</v>
      </c>
      <c r="ER73">
        <v>-1.462838011370261</v>
      </c>
      <c r="ES73">
        <v>4.3947813741094052E-4</v>
      </c>
      <c r="ET73">
        <v>1.9954388575737439E-6</v>
      </c>
      <c r="EU73">
        <v>-3.8034163071679039E-10</v>
      </c>
      <c r="EV73">
        <v>0.38310500000000047</v>
      </c>
      <c r="EW73">
        <v>0</v>
      </c>
      <c r="EX73">
        <v>0</v>
      </c>
      <c r="EY73">
        <v>0</v>
      </c>
      <c r="EZ73">
        <v>23</v>
      </c>
      <c r="FA73">
        <v>2006</v>
      </c>
      <c r="FB73">
        <v>0</v>
      </c>
      <c r="FC73">
        <v>18</v>
      </c>
      <c r="FD73">
        <v>1.3</v>
      </c>
      <c r="FE73">
        <v>1.3</v>
      </c>
      <c r="FF73">
        <v>1.07056</v>
      </c>
      <c r="FG73">
        <v>2.5915499999999998</v>
      </c>
      <c r="FH73">
        <v>1.39771</v>
      </c>
      <c r="FI73">
        <v>2.2692899999999998</v>
      </c>
      <c r="FJ73">
        <v>1.3952599999999999</v>
      </c>
      <c r="FK73">
        <v>2.677</v>
      </c>
      <c r="FL73">
        <v>40.835000000000001</v>
      </c>
      <c r="FM73">
        <v>14.885</v>
      </c>
      <c r="FN73">
        <v>18</v>
      </c>
      <c r="FO73">
        <v>612.29600000000005</v>
      </c>
      <c r="FP73">
        <v>341.35500000000002</v>
      </c>
      <c r="FQ73">
        <v>25.001100000000001</v>
      </c>
      <c r="FR73">
        <v>30.452500000000001</v>
      </c>
      <c r="FS73">
        <v>30.000299999999999</v>
      </c>
      <c r="FT73">
        <v>30.190300000000001</v>
      </c>
      <c r="FU73">
        <v>30.5426</v>
      </c>
      <c r="FV73">
        <v>21.447600000000001</v>
      </c>
      <c r="FW73">
        <v>1.1597200000000001</v>
      </c>
      <c r="FX73">
        <v>95.438999999999993</v>
      </c>
      <c r="FY73">
        <v>25</v>
      </c>
      <c r="FZ73">
        <v>400</v>
      </c>
      <c r="GA73">
        <v>26.532</v>
      </c>
      <c r="GB73">
        <v>98.227599999999995</v>
      </c>
      <c r="GC73">
        <v>92.580399999999997</v>
      </c>
    </row>
    <row r="74" spans="1:185" x14ac:dyDescent="0.2">
      <c r="A74">
        <v>58</v>
      </c>
      <c r="B74">
        <v>1692985045.0999999</v>
      </c>
      <c r="C74">
        <v>6521.5999999046326</v>
      </c>
      <c r="D74" t="s">
        <v>503</v>
      </c>
      <c r="E74" t="s">
        <v>504</v>
      </c>
      <c r="F74">
        <v>5</v>
      </c>
      <c r="H74" t="s">
        <v>318</v>
      </c>
      <c r="I74" t="s">
        <v>458</v>
      </c>
      <c r="J74" t="s">
        <v>459</v>
      </c>
      <c r="K74" t="s">
        <v>659</v>
      </c>
      <c r="L74">
        <v>1692985037.099999</v>
      </c>
      <c r="M74">
        <f t="shared" si="50"/>
        <v>2.8035949059460806E-4</v>
      </c>
      <c r="N74">
        <f t="shared" si="51"/>
        <v>0.28035949059460807</v>
      </c>
      <c r="O74">
        <f t="shared" si="52"/>
        <v>-0.69951176174163199</v>
      </c>
      <c r="P74">
        <f t="shared" si="53"/>
        <v>592.71967741935475</v>
      </c>
      <c r="Q74">
        <f t="shared" si="54"/>
        <v>634.1495486299608</v>
      </c>
      <c r="R74">
        <f t="shared" si="55"/>
        <v>64.017563314579689</v>
      </c>
      <c r="S74">
        <f t="shared" si="56"/>
        <v>59.835206946007247</v>
      </c>
      <c r="T74">
        <f t="shared" si="57"/>
        <v>2.0440175463153208E-2</v>
      </c>
      <c r="U74">
        <f t="shared" si="58"/>
        <v>2.9443954077210361</v>
      </c>
      <c r="V74">
        <f t="shared" si="59"/>
        <v>2.0361670739493291E-2</v>
      </c>
      <c r="W74">
        <f t="shared" si="60"/>
        <v>1.2733072314883064E-2</v>
      </c>
      <c r="X74">
        <f t="shared" si="61"/>
        <v>241.73062678620042</v>
      </c>
      <c r="Y74">
        <f t="shared" si="62"/>
        <v>29.543044084542437</v>
      </c>
      <c r="Z74">
        <f t="shared" si="63"/>
        <v>29.111619354838709</v>
      </c>
      <c r="AA74">
        <f t="shared" si="64"/>
        <v>4.0478222999126885</v>
      </c>
      <c r="AB74">
        <f t="shared" si="65"/>
        <v>70.446439953808991</v>
      </c>
      <c r="AC74">
        <f t="shared" si="66"/>
        <v>2.7043249909066986</v>
      </c>
      <c r="AD74">
        <f t="shared" si="67"/>
        <v>3.8388384035870327</v>
      </c>
      <c r="AE74">
        <f t="shared" si="68"/>
        <v>1.3434973090059898</v>
      </c>
      <c r="AF74">
        <f t="shared" si="69"/>
        <v>-12.363853535222216</v>
      </c>
      <c r="AG74">
        <f t="shared" si="70"/>
        <v>-145.04425524703552</v>
      </c>
      <c r="AH74">
        <f t="shared" si="71"/>
        <v>-10.808044486389663</v>
      </c>
      <c r="AI74">
        <f t="shared" si="72"/>
        <v>73.514473517553029</v>
      </c>
      <c r="AJ74">
        <f t="shared" si="73"/>
        <v>-0.69951176174163199</v>
      </c>
      <c r="AK74">
        <f t="shared" si="74"/>
        <v>0.28035949059460807</v>
      </c>
      <c r="AL74">
        <f t="shared" si="75"/>
        <v>2.5347882221693827</v>
      </c>
      <c r="AM74">
        <v>602.11349423543015</v>
      </c>
      <c r="AN74">
        <v>603.69970909090898</v>
      </c>
      <c r="AO74">
        <v>-0.93022630774576964</v>
      </c>
      <c r="AP74">
        <v>67.139304579919312</v>
      </c>
      <c r="AQ74">
        <f t="shared" si="76"/>
        <v>0.2219118383142959</v>
      </c>
      <c r="AR74">
        <v>26.713985084632039</v>
      </c>
      <c r="AS74">
        <v>26.853095151515149</v>
      </c>
      <c r="AT74">
        <v>1.4582597402594761E-2</v>
      </c>
      <c r="AU74">
        <v>78.55</v>
      </c>
      <c r="AV74">
        <v>0</v>
      </c>
      <c r="AW74">
        <v>0</v>
      </c>
      <c r="AX74">
        <f t="shared" si="77"/>
        <v>1</v>
      </c>
      <c r="AY74">
        <f t="shared" si="78"/>
        <v>0</v>
      </c>
      <c r="AZ74">
        <f t="shared" si="79"/>
        <v>53113.909571158285</v>
      </c>
      <c r="BA74" t="s">
        <v>321</v>
      </c>
      <c r="BB74" t="s">
        <v>321</v>
      </c>
      <c r="BC74">
        <v>0</v>
      </c>
      <c r="BD74">
        <v>0</v>
      </c>
      <c r="BE74" t="e">
        <f t="shared" si="80"/>
        <v>#DIV/0!</v>
      </c>
      <c r="BF74">
        <v>0</v>
      </c>
      <c r="BG74" t="s">
        <v>321</v>
      </c>
      <c r="BH74" t="s">
        <v>321</v>
      </c>
      <c r="BI74">
        <v>0</v>
      </c>
      <c r="BJ74">
        <v>0</v>
      </c>
      <c r="BK74" t="e">
        <f t="shared" si="81"/>
        <v>#DIV/0!</v>
      </c>
      <c r="BL74">
        <v>0.5</v>
      </c>
      <c r="BM74">
        <f t="shared" si="82"/>
        <v>1261.175332080431</v>
      </c>
      <c r="BN74">
        <f t="shared" si="83"/>
        <v>-0.69951176174163199</v>
      </c>
      <c r="BO74" t="e">
        <f t="shared" si="84"/>
        <v>#DIV/0!</v>
      </c>
      <c r="BP74">
        <f t="shared" si="85"/>
        <v>-5.54650684919217E-4</v>
      </c>
      <c r="BQ74" t="e">
        <f t="shared" si="86"/>
        <v>#DIV/0!</v>
      </c>
      <c r="BR74" t="e">
        <f t="shared" si="87"/>
        <v>#DIV/0!</v>
      </c>
      <c r="BS74" t="s">
        <v>321</v>
      </c>
      <c r="BT74">
        <v>0</v>
      </c>
      <c r="BU74" t="e">
        <f t="shared" si="88"/>
        <v>#DIV/0!</v>
      </c>
      <c r="BV74" t="e">
        <f t="shared" si="89"/>
        <v>#DIV/0!</v>
      </c>
      <c r="BW74" t="e">
        <f t="shared" si="90"/>
        <v>#DIV/0!</v>
      </c>
      <c r="BX74" t="e">
        <f t="shared" si="91"/>
        <v>#DIV/0!</v>
      </c>
      <c r="BY74" t="e">
        <f t="shared" si="92"/>
        <v>#DIV/0!</v>
      </c>
      <c r="BZ74" t="e">
        <f t="shared" si="93"/>
        <v>#DIV/0!</v>
      </c>
      <c r="CA74" t="e">
        <f t="shared" si="94"/>
        <v>#DIV/0!</v>
      </c>
      <c r="CB74" t="e">
        <f t="shared" si="95"/>
        <v>#DIV/0!</v>
      </c>
      <c r="CC74">
        <f t="shared" si="96"/>
        <v>1499.9574193548381</v>
      </c>
      <c r="CD74">
        <f t="shared" si="97"/>
        <v>1261.175332080431</v>
      </c>
      <c r="CE74">
        <f t="shared" si="98"/>
        <v>0.84080742280196719</v>
      </c>
      <c r="CF74">
        <f t="shared" si="99"/>
        <v>0.1611583260077967</v>
      </c>
      <c r="CG74">
        <v>6</v>
      </c>
      <c r="CH74">
        <v>0.5</v>
      </c>
      <c r="CI74" t="s">
        <v>322</v>
      </c>
      <c r="CJ74">
        <v>2</v>
      </c>
      <c r="CK74" t="b">
        <v>0</v>
      </c>
      <c r="CL74">
        <v>1692985037.099999</v>
      </c>
      <c r="CM74">
        <v>592.71967741935475</v>
      </c>
      <c r="CN74">
        <v>592.18632258064508</v>
      </c>
      <c r="CO74">
        <v>26.78868709677419</v>
      </c>
      <c r="CP74">
        <v>26.515829032258068</v>
      </c>
      <c r="CQ74">
        <v>593.57967741935477</v>
      </c>
      <c r="CR74">
        <v>26.385687096774191</v>
      </c>
      <c r="CS74">
        <v>599.98012903225811</v>
      </c>
      <c r="CT74">
        <v>100.8503225806452</v>
      </c>
      <c r="CU74">
        <v>9.9939787096774188E-2</v>
      </c>
      <c r="CV74">
        <v>28.197887096774188</v>
      </c>
      <c r="CW74">
        <v>29.111619354838709</v>
      </c>
      <c r="CX74">
        <v>999.90000000000032</v>
      </c>
      <c r="CY74">
        <v>0</v>
      </c>
      <c r="CZ74">
        <v>0</v>
      </c>
      <c r="DA74">
        <v>9999.8422580645165</v>
      </c>
      <c r="DB74">
        <v>0</v>
      </c>
      <c r="DC74">
        <v>1166.311612903226</v>
      </c>
      <c r="DD74">
        <v>1499.9574193548381</v>
      </c>
      <c r="DE74">
        <v>0.97299441935483888</v>
      </c>
      <c r="DF74">
        <v>2.700591290322581E-2</v>
      </c>
      <c r="DG74">
        <v>0</v>
      </c>
      <c r="DH74">
        <v>546.42454838709693</v>
      </c>
      <c r="DI74">
        <v>5.0002200000000023</v>
      </c>
      <c r="DJ74">
        <v>9335.5187096774207</v>
      </c>
      <c r="DK74">
        <v>14098.787096774189</v>
      </c>
      <c r="DL74">
        <v>34.566064516129032</v>
      </c>
      <c r="DM74">
        <v>38.229677419354829</v>
      </c>
      <c r="DN74">
        <v>35.167000000000002</v>
      </c>
      <c r="DO74">
        <v>36.307999999999993</v>
      </c>
      <c r="DP74">
        <v>36.625</v>
      </c>
      <c r="DQ74">
        <v>1454.5874193548391</v>
      </c>
      <c r="DR74">
        <v>40.369999999999983</v>
      </c>
      <c r="DS74">
        <v>0</v>
      </c>
      <c r="DT74">
        <v>1692985047</v>
      </c>
      <c r="DU74">
        <v>0</v>
      </c>
      <c r="DV74">
        <v>546.38788461538468</v>
      </c>
      <c r="DW74">
        <v>-1.3248888949977671</v>
      </c>
      <c r="DX74">
        <v>3.643760707951607</v>
      </c>
      <c r="DY74">
        <v>9335.6</v>
      </c>
      <c r="DZ74">
        <v>15</v>
      </c>
      <c r="EA74">
        <v>1692985070.5999999</v>
      </c>
      <c r="EB74" t="s">
        <v>505</v>
      </c>
      <c r="EC74">
        <v>1692985070.5999999</v>
      </c>
      <c r="ED74">
        <v>1692985062.0999999</v>
      </c>
      <c r="EE74">
        <v>59</v>
      </c>
      <c r="EF74">
        <v>-0.21</v>
      </c>
      <c r="EG74">
        <v>2.1999999999999999E-2</v>
      </c>
      <c r="EH74">
        <v>-0.86</v>
      </c>
      <c r="EI74">
        <v>0.40300000000000002</v>
      </c>
      <c r="EJ74">
        <v>557</v>
      </c>
      <c r="EK74">
        <v>27</v>
      </c>
      <c r="EL74">
        <v>1.31</v>
      </c>
      <c r="EM74">
        <v>0.24</v>
      </c>
      <c r="EN74">
        <v>100</v>
      </c>
      <c r="EO74">
        <v>100</v>
      </c>
      <c r="EP74">
        <v>-0.86</v>
      </c>
      <c r="EQ74">
        <v>0.40300000000000002</v>
      </c>
      <c r="ER74">
        <v>-1.462947009232334</v>
      </c>
      <c r="ES74">
        <v>4.3947813741094052E-4</v>
      </c>
      <c r="ET74">
        <v>1.9954388575737439E-6</v>
      </c>
      <c r="EU74">
        <v>-3.8034163071679039E-10</v>
      </c>
      <c r="EV74">
        <v>0.38075500000000417</v>
      </c>
      <c r="EW74">
        <v>0</v>
      </c>
      <c r="EX74">
        <v>0</v>
      </c>
      <c r="EY74">
        <v>0</v>
      </c>
      <c r="EZ74">
        <v>23</v>
      </c>
      <c r="FA74">
        <v>2006</v>
      </c>
      <c r="FB74">
        <v>0</v>
      </c>
      <c r="FC74">
        <v>18</v>
      </c>
      <c r="FD74">
        <v>1.3</v>
      </c>
      <c r="FE74">
        <v>1.3</v>
      </c>
      <c r="FF74">
        <v>1.4367700000000001</v>
      </c>
      <c r="FG74">
        <v>0</v>
      </c>
      <c r="FH74">
        <v>1.39771</v>
      </c>
      <c r="FI74">
        <v>2.2692899999999998</v>
      </c>
      <c r="FJ74">
        <v>1.3952599999999999</v>
      </c>
      <c r="FK74">
        <v>2.4523899999999998</v>
      </c>
      <c r="FL74">
        <v>40.886499999999998</v>
      </c>
      <c r="FM74">
        <v>14.8675</v>
      </c>
      <c r="FN74">
        <v>18</v>
      </c>
      <c r="FO74">
        <v>612.50199999999995</v>
      </c>
      <c r="FP74">
        <v>341.57299999999998</v>
      </c>
      <c r="FQ74">
        <v>26.0014</v>
      </c>
      <c r="FR74">
        <v>30.441299999999998</v>
      </c>
      <c r="FS74">
        <v>29.9999</v>
      </c>
      <c r="FT74">
        <v>30.185099999999998</v>
      </c>
      <c r="FU74">
        <v>30.538699999999999</v>
      </c>
      <c r="FV74">
        <v>30.965499999999999</v>
      </c>
      <c r="FW74">
        <v>0</v>
      </c>
      <c r="FX74">
        <v>93.551100000000005</v>
      </c>
      <c r="FY74">
        <v>26</v>
      </c>
      <c r="FZ74">
        <v>600</v>
      </c>
      <c r="GA74">
        <v>27.015899999999998</v>
      </c>
      <c r="GB74">
        <v>98.235100000000003</v>
      </c>
      <c r="GC74">
        <v>92.578900000000004</v>
      </c>
    </row>
    <row r="75" spans="1:185" x14ac:dyDescent="0.2">
      <c r="A75">
        <v>59</v>
      </c>
      <c r="B75">
        <v>1692985146.5999999</v>
      </c>
      <c r="C75">
        <v>6623.0999999046326</v>
      </c>
      <c r="D75" t="s">
        <v>506</v>
      </c>
      <c r="E75" t="s">
        <v>507</v>
      </c>
      <c r="F75">
        <v>5</v>
      </c>
      <c r="H75" t="s">
        <v>318</v>
      </c>
      <c r="I75" t="s">
        <v>458</v>
      </c>
      <c r="J75" t="s">
        <v>459</v>
      </c>
      <c r="K75" t="s">
        <v>659</v>
      </c>
      <c r="L75">
        <v>1692985138.599999</v>
      </c>
      <c r="M75">
        <f t="shared" si="50"/>
        <v>2.9136842214769611E-4</v>
      </c>
      <c r="N75">
        <f t="shared" si="51"/>
        <v>0.29136842214769609</v>
      </c>
      <c r="O75">
        <f t="shared" si="52"/>
        <v>-2.9560079335725558</v>
      </c>
      <c r="P75">
        <f t="shared" si="53"/>
        <v>492.14577419354828</v>
      </c>
      <c r="Q75">
        <f t="shared" si="54"/>
        <v>701.09596038148982</v>
      </c>
      <c r="R75">
        <f t="shared" si="55"/>
        <v>70.775248454109402</v>
      </c>
      <c r="S75">
        <f t="shared" si="56"/>
        <v>49.681843017944765</v>
      </c>
      <c r="T75">
        <f t="shared" si="57"/>
        <v>2.1377555298675077E-2</v>
      </c>
      <c r="U75">
        <f t="shared" si="58"/>
        <v>2.9444290647192335</v>
      </c>
      <c r="V75">
        <f t="shared" si="59"/>
        <v>2.1291702370251856E-2</v>
      </c>
      <c r="W75">
        <f t="shared" si="60"/>
        <v>1.331499867795361E-2</v>
      </c>
      <c r="X75">
        <f t="shared" si="61"/>
        <v>241.73778304427526</v>
      </c>
      <c r="Y75">
        <f t="shared" si="62"/>
        <v>29.717921517183328</v>
      </c>
      <c r="Z75">
        <f t="shared" si="63"/>
        <v>29.257703225806448</v>
      </c>
      <c r="AA75">
        <f t="shared" si="64"/>
        <v>4.0821372869142598</v>
      </c>
      <c r="AB75">
        <f t="shared" si="65"/>
        <v>70.832220144486612</v>
      </c>
      <c r="AC75">
        <f t="shared" si="66"/>
        <v>2.7474143833405309</v>
      </c>
      <c r="AD75">
        <f t="shared" si="67"/>
        <v>3.8787636159592864</v>
      </c>
      <c r="AE75">
        <f t="shared" si="68"/>
        <v>1.3347229035737289</v>
      </c>
      <c r="AF75">
        <f t="shared" si="69"/>
        <v>-12.849347416713398</v>
      </c>
      <c r="AG75">
        <f t="shared" si="70"/>
        <v>-140.00156378223522</v>
      </c>
      <c r="AH75">
        <f t="shared" si="71"/>
        <v>-10.448978507508409</v>
      </c>
      <c r="AI75">
        <f t="shared" si="72"/>
        <v>78.437893337818252</v>
      </c>
      <c r="AJ75">
        <f t="shared" si="73"/>
        <v>-2.9560079335725558</v>
      </c>
      <c r="AK75">
        <f t="shared" si="74"/>
        <v>0.29136842214769609</v>
      </c>
      <c r="AL75">
        <f t="shared" si="75"/>
        <v>2.1883585178690419</v>
      </c>
      <c r="AM75">
        <v>497.23633074937192</v>
      </c>
      <c r="AN75">
        <v>499.06506060606063</v>
      </c>
      <c r="AO75">
        <v>-0.90618990297593849</v>
      </c>
      <c r="AP75">
        <v>67.112157759601402</v>
      </c>
      <c r="AQ75">
        <f t="shared" si="76"/>
        <v>0.30162938237222336</v>
      </c>
      <c r="AR75">
        <v>26.932285267445899</v>
      </c>
      <c r="AS75">
        <v>27.225589090909111</v>
      </c>
      <c r="AT75">
        <v>2.2207476222147751E-5</v>
      </c>
      <c r="AU75">
        <v>78.55</v>
      </c>
      <c r="AV75">
        <v>0</v>
      </c>
      <c r="AW75">
        <v>0</v>
      </c>
      <c r="AX75">
        <f t="shared" si="77"/>
        <v>1</v>
      </c>
      <c r="AY75">
        <f t="shared" si="78"/>
        <v>0</v>
      </c>
      <c r="AZ75">
        <f t="shared" si="79"/>
        <v>53083.519821045906</v>
      </c>
      <c r="BA75" t="s">
        <v>321</v>
      </c>
      <c r="BB75" t="s">
        <v>321</v>
      </c>
      <c r="BC75">
        <v>0</v>
      </c>
      <c r="BD75">
        <v>0</v>
      </c>
      <c r="BE75" t="e">
        <f t="shared" si="80"/>
        <v>#DIV/0!</v>
      </c>
      <c r="BF75">
        <v>0</v>
      </c>
      <c r="BG75" t="s">
        <v>321</v>
      </c>
      <c r="BH75" t="s">
        <v>321</v>
      </c>
      <c r="BI75">
        <v>0</v>
      </c>
      <c r="BJ75">
        <v>0</v>
      </c>
      <c r="BK75" t="e">
        <f t="shared" si="81"/>
        <v>#DIV/0!</v>
      </c>
      <c r="BL75">
        <v>0.5</v>
      </c>
      <c r="BM75">
        <f t="shared" si="82"/>
        <v>1261.2129965965655</v>
      </c>
      <c r="BN75">
        <f t="shared" si="83"/>
        <v>-2.9560079335725558</v>
      </c>
      <c r="BO75" t="e">
        <f t="shared" si="84"/>
        <v>#DIV/0!</v>
      </c>
      <c r="BP75">
        <f t="shared" si="85"/>
        <v>-2.3437816939323201E-3</v>
      </c>
      <c r="BQ75" t="e">
        <f t="shared" si="86"/>
        <v>#DIV/0!</v>
      </c>
      <c r="BR75" t="e">
        <f t="shared" si="87"/>
        <v>#DIV/0!</v>
      </c>
      <c r="BS75" t="s">
        <v>321</v>
      </c>
      <c r="BT75">
        <v>0</v>
      </c>
      <c r="BU75" t="e">
        <f t="shared" si="88"/>
        <v>#DIV/0!</v>
      </c>
      <c r="BV75" t="e">
        <f t="shared" si="89"/>
        <v>#DIV/0!</v>
      </c>
      <c r="BW75" t="e">
        <f t="shared" si="90"/>
        <v>#DIV/0!</v>
      </c>
      <c r="BX75" t="e">
        <f t="shared" si="91"/>
        <v>#DIV/0!</v>
      </c>
      <c r="BY75" t="e">
        <f t="shared" si="92"/>
        <v>#DIV/0!</v>
      </c>
      <c r="BZ75" t="e">
        <f t="shared" si="93"/>
        <v>#DIV/0!</v>
      </c>
      <c r="CA75" t="e">
        <f t="shared" si="94"/>
        <v>#DIV/0!</v>
      </c>
      <c r="CB75" t="e">
        <f t="shared" si="95"/>
        <v>#DIV/0!</v>
      </c>
      <c r="CC75">
        <f t="shared" si="96"/>
        <v>1500.0022580645159</v>
      </c>
      <c r="CD75">
        <f t="shared" si="97"/>
        <v>1261.2129965965655</v>
      </c>
      <c r="CE75">
        <f t="shared" si="98"/>
        <v>0.84080739866614262</v>
      </c>
      <c r="CF75">
        <f t="shared" si="99"/>
        <v>0.16115827942565536</v>
      </c>
      <c r="CG75">
        <v>6</v>
      </c>
      <c r="CH75">
        <v>0.5</v>
      </c>
      <c r="CI75" t="s">
        <v>322</v>
      </c>
      <c r="CJ75">
        <v>2</v>
      </c>
      <c r="CK75" t="b">
        <v>0</v>
      </c>
      <c r="CL75">
        <v>1692985138.599999</v>
      </c>
      <c r="CM75">
        <v>492.14577419354828</v>
      </c>
      <c r="CN75">
        <v>489.33312903225811</v>
      </c>
      <c r="CO75">
        <v>27.215745161290322</v>
      </c>
      <c r="CP75">
        <v>26.93230322580645</v>
      </c>
      <c r="CQ75">
        <v>493.28977419354828</v>
      </c>
      <c r="CR75">
        <v>26.808745161290322</v>
      </c>
      <c r="CS75">
        <v>599.99296774193544</v>
      </c>
      <c r="CT75">
        <v>100.8494838709678</v>
      </c>
      <c r="CU75">
        <v>9.9961645161290316E-2</v>
      </c>
      <c r="CV75">
        <v>28.375748387096781</v>
      </c>
      <c r="CW75">
        <v>29.257703225806448</v>
      </c>
      <c r="CX75">
        <v>999.90000000000032</v>
      </c>
      <c r="CY75">
        <v>0</v>
      </c>
      <c r="CZ75">
        <v>0</v>
      </c>
      <c r="DA75">
        <v>10000.11677419355</v>
      </c>
      <c r="DB75">
        <v>0</v>
      </c>
      <c r="DC75">
        <v>1172.3229032258071</v>
      </c>
      <c r="DD75">
        <v>1500.0022580645159</v>
      </c>
      <c r="DE75">
        <v>0.97299512903225793</v>
      </c>
      <c r="DF75">
        <v>2.7005161290322571E-2</v>
      </c>
      <c r="DG75">
        <v>0</v>
      </c>
      <c r="DH75">
        <v>545.59435483870971</v>
      </c>
      <c r="DI75">
        <v>5.0002200000000023</v>
      </c>
      <c r="DJ75">
        <v>9313.6219354838722</v>
      </c>
      <c r="DK75">
        <v>14099.19677419355</v>
      </c>
      <c r="DL75">
        <v>34.503935483870968</v>
      </c>
      <c r="DM75">
        <v>38.076225806451603</v>
      </c>
      <c r="DN75">
        <v>35.162999999999997</v>
      </c>
      <c r="DO75">
        <v>36.29</v>
      </c>
      <c r="DP75">
        <v>36.5</v>
      </c>
      <c r="DQ75">
        <v>1454.632258064516</v>
      </c>
      <c r="DR75">
        <v>40.369999999999983</v>
      </c>
      <c r="DS75">
        <v>0</v>
      </c>
      <c r="DT75">
        <v>1692985148.4000001</v>
      </c>
      <c r="DU75">
        <v>0</v>
      </c>
      <c r="DV75">
        <v>545.56788000000006</v>
      </c>
      <c r="DW75">
        <v>-1.875846148453733</v>
      </c>
      <c r="DX75">
        <v>-8.5984615109927187</v>
      </c>
      <c r="DY75">
        <v>9313.4052000000011</v>
      </c>
      <c r="DZ75">
        <v>15</v>
      </c>
      <c r="EA75">
        <v>1692985185.0999999</v>
      </c>
      <c r="EB75" t="s">
        <v>508</v>
      </c>
      <c r="EC75">
        <v>1692985185.0999999</v>
      </c>
      <c r="ED75">
        <v>1692985171.5999999</v>
      </c>
      <c r="EE75">
        <v>60</v>
      </c>
      <c r="EF75">
        <v>-4.9000000000000002E-2</v>
      </c>
      <c r="EG75">
        <v>3.0000000000000001E-3</v>
      </c>
      <c r="EH75">
        <v>-1.1439999999999999</v>
      </c>
      <c r="EI75">
        <v>0.40699999999999997</v>
      </c>
      <c r="EJ75">
        <v>450</v>
      </c>
      <c r="EK75">
        <v>27</v>
      </c>
      <c r="EL75">
        <v>1.31</v>
      </c>
      <c r="EM75">
        <v>0.49</v>
      </c>
      <c r="EN75">
        <v>100</v>
      </c>
      <c r="EO75">
        <v>100</v>
      </c>
      <c r="EP75">
        <v>-1.1439999999999999</v>
      </c>
      <c r="EQ75">
        <v>0.40699999999999997</v>
      </c>
      <c r="ER75">
        <v>-1.672805453443706</v>
      </c>
      <c r="ES75">
        <v>4.3947813741094052E-4</v>
      </c>
      <c r="ET75">
        <v>1.9954388575737439E-6</v>
      </c>
      <c r="EU75">
        <v>-3.8034163071679039E-10</v>
      </c>
      <c r="EV75">
        <v>0.40310999999999808</v>
      </c>
      <c r="EW75">
        <v>0</v>
      </c>
      <c r="EX75">
        <v>0</v>
      </c>
      <c r="EY75">
        <v>0</v>
      </c>
      <c r="EZ75">
        <v>23</v>
      </c>
      <c r="FA75">
        <v>2006</v>
      </c>
      <c r="FB75">
        <v>0</v>
      </c>
      <c r="FC75">
        <v>18</v>
      </c>
      <c r="FD75">
        <v>1.3</v>
      </c>
      <c r="FE75">
        <v>1.4</v>
      </c>
      <c r="FF75">
        <v>1.2365699999999999</v>
      </c>
      <c r="FG75">
        <v>0</v>
      </c>
      <c r="FH75">
        <v>1.39771</v>
      </c>
      <c r="FI75">
        <v>2.2692899999999998</v>
      </c>
      <c r="FJ75">
        <v>1.3952599999999999</v>
      </c>
      <c r="FK75">
        <v>2.5659200000000002</v>
      </c>
      <c r="FL75">
        <v>41.0154</v>
      </c>
      <c r="FM75">
        <v>14.8588</v>
      </c>
      <c r="FN75">
        <v>18</v>
      </c>
      <c r="FO75">
        <v>612.96799999999996</v>
      </c>
      <c r="FP75">
        <v>340.99400000000003</v>
      </c>
      <c r="FQ75">
        <v>26.002700000000001</v>
      </c>
      <c r="FR75">
        <v>30.422499999999999</v>
      </c>
      <c r="FS75">
        <v>30.0002</v>
      </c>
      <c r="FT75">
        <v>30.174700000000001</v>
      </c>
      <c r="FU75">
        <v>30.528400000000001</v>
      </c>
      <c r="FV75">
        <v>100</v>
      </c>
      <c r="FW75">
        <v>0</v>
      </c>
      <c r="FX75">
        <v>93.551100000000005</v>
      </c>
      <c r="FY75">
        <v>26</v>
      </c>
      <c r="FZ75">
        <v>800</v>
      </c>
      <c r="GA75">
        <v>28.4878</v>
      </c>
      <c r="GB75">
        <v>98.237700000000004</v>
      </c>
      <c r="GC75">
        <v>92.567499999999995</v>
      </c>
    </row>
    <row r="76" spans="1:185" x14ac:dyDescent="0.2">
      <c r="A76">
        <v>60</v>
      </c>
      <c r="B76">
        <v>1692985261.0999999</v>
      </c>
      <c r="C76">
        <v>6737.5999999046326</v>
      </c>
      <c r="D76" t="s">
        <v>509</v>
      </c>
      <c r="E76" t="s">
        <v>510</v>
      </c>
      <c r="F76">
        <v>5</v>
      </c>
      <c r="H76" t="s">
        <v>318</v>
      </c>
      <c r="I76" t="s">
        <v>458</v>
      </c>
      <c r="J76" t="s">
        <v>459</v>
      </c>
      <c r="K76" t="s">
        <v>659</v>
      </c>
      <c r="L76">
        <v>1692985253.099999</v>
      </c>
      <c r="M76">
        <f t="shared" si="50"/>
        <v>-5.9374298359909957E-5</v>
      </c>
      <c r="N76">
        <f t="shared" si="51"/>
        <v>-5.9374298359909955E-2</v>
      </c>
      <c r="O76">
        <f t="shared" si="52"/>
        <v>-2.1916518321447698</v>
      </c>
      <c r="P76">
        <f t="shared" si="53"/>
        <v>400.96819354838709</v>
      </c>
      <c r="Q76">
        <f t="shared" si="54"/>
        <v>-424.83809309096478</v>
      </c>
      <c r="R76">
        <f t="shared" si="55"/>
        <v>-42.888171387424443</v>
      </c>
      <c r="S76">
        <f t="shared" si="56"/>
        <v>40.478461996408328</v>
      </c>
      <c r="T76">
        <f t="shared" si="57"/>
        <v>-4.2420444552074364E-3</v>
      </c>
      <c r="U76">
        <f t="shared" si="58"/>
        <v>2.9449569103729818</v>
      </c>
      <c r="V76">
        <f t="shared" si="59"/>
        <v>-4.2454420728684815E-3</v>
      </c>
      <c r="W76">
        <f t="shared" si="60"/>
        <v>-2.653095814748832E-3</v>
      </c>
      <c r="X76">
        <f t="shared" si="61"/>
        <v>241.73464252814171</v>
      </c>
      <c r="Y76">
        <f t="shared" si="62"/>
        <v>30.031744364340199</v>
      </c>
      <c r="Z76">
        <f t="shared" si="63"/>
        <v>29.52934193548387</v>
      </c>
      <c r="AA76">
        <f t="shared" si="64"/>
        <v>4.1466197453585574</v>
      </c>
      <c r="AB76">
        <f t="shared" si="65"/>
        <v>70.829525036248882</v>
      </c>
      <c r="AC76">
        <f t="shared" si="66"/>
        <v>2.7832245944625749</v>
      </c>
      <c r="AD76">
        <f t="shared" si="67"/>
        <v>3.9294695157678747</v>
      </c>
      <c r="AE76">
        <f t="shared" si="68"/>
        <v>1.3633951508959825</v>
      </c>
      <c r="AF76">
        <f t="shared" si="69"/>
        <v>2.6184065576720292</v>
      </c>
      <c r="AG76">
        <f t="shared" si="70"/>
        <v>-147.65369645237118</v>
      </c>
      <c r="AH76">
        <f t="shared" si="71"/>
        <v>-11.045261750307827</v>
      </c>
      <c r="AI76">
        <f t="shared" si="72"/>
        <v>85.654090883134728</v>
      </c>
      <c r="AJ76">
        <f t="shared" si="73"/>
        <v>-2.1916518321447698</v>
      </c>
      <c r="AK76">
        <f t="shared" si="74"/>
        <v>-5.9374298359909955E-2</v>
      </c>
      <c r="AL76">
        <f t="shared" si="75"/>
        <v>1.9674528285383601</v>
      </c>
      <c r="AM76">
        <v>405.70814132413682</v>
      </c>
      <c r="AN76">
        <v>406.77995757575758</v>
      </c>
      <c r="AO76">
        <v>-0.68837455141699611</v>
      </c>
      <c r="AP76">
        <v>67.110184370013158</v>
      </c>
      <c r="AQ76">
        <f t="shared" si="76"/>
        <v>-3.81893590354596E-2</v>
      </c>
      <c r="AR76">
        <v>27.838318803246761</v>
      </c>
      <c r="AS76">
        <v>27.676123636363631</v>
      </c>
      <c r="AT76">
        <v>2.3764242424237809E-2</v>
      </c>
      <c r="AU76">
        <v>78.55</v>
      </c>
      <c r="AV76">
        <v>0</v>
      </c>
      <c r="AW76">
        <v>0</v>
      </c>
      <c r="AX76">
        <f t="shared" si="77"/>
        <v>1</v>
      </c>
      <c r="AY76">
        <f t="shared" si="78"/>
        <v>0</v>
      </c>
      <c r="AZ76">
        <f t="shared" si="79"/>
        <v>53059.483482064446</v>
      </c>
      <c r="BA76" t="s">
        <v>321</v>
      </c>
      <c r="BB76" t="s">
        <v>321</v>
      </c>
      <c r="BC76">
        <v>0</v>
      </c>
      <c r="BD76">
        <v>0</v>
      </c>
      <c r="BE76" t="e">
        <f t="shared" si="80"/>
        <v>#DIV/0!</v>
      </c>
      <c r="BF76">
        <v>0</v>
      </c>
      <c r="BG76" t="s">
        <v>321</v>
      </c>
      <c r="BH76" t="s">
        <v>321</v>
      </c>
      <c r="BI76">
        <v>0</v>
      </c>
      <c r="BJ76">
        <v>0</v>
      </c>
      <c r="BK76" t="e">
        <f t="shared" si="81"/>
        <v>#DIV/0!</v>
      </c>
      <c r="BL76">
        <v>0.5</v>
      </c>
      <c r="BM76">
        <f t="shared" si="82"/>
        <v>1261.1964675643053</v>
      </c>
      <c r="BN76">
        <f t="shared" si="83"/>
        <v>-2.1916518321447698</v>
      </c>
      <c r="BO76" t="e">
        <f t="shared" si="84"/>
        <v>#DIV/0!</v>
      </c>
      <c r="BP76">
        <f t="shared" si="85"/>
        <v>-1.7377560820301162E-3</v>
      </c>
      <c r="BQ76" t="e">
        <f t="shared" si="86"/>
        <v>#DIV/0!</v>
      </c>
      <c r="BR76" t="e">
        <f t="shared" si="87"/>
        <v>#DIV/0!</v>
      </c>
      <c r="BS76" t="s">
        <v>321</v>
      </c>
      <c r="BT76">
        <v>0</v>
      </c>
      <c r="BU76" t="e">
        <f t="shared" si="88"/>
        <v>#DIV/0!</v>
      </c>
      <c r="BV76" t="e">
        <f t="shared" si="89"/>
        <v>#DIV/0!</v>
      </c>
      <c r="BW76" t="e">
        <f t="shared" si="90"/>
        <v>#DIV/0!</v>
      </c>
      <c r="BX76" t="e">
        <f t="shared" si="91"/>
        <v>#DIV/0!</v>
      </c>
      <c r="BY76" t="e">
        <f t="shared" si="92"/>
        <v>#DIV/0!</v>
      </c>
      <c r="BZ76" t="e">
        <f t="shared" si="93"/>
        <v>#DIV/0!</v>
      </c>
      <c r="CA76" t="e">
        <f t="shared" si="94"/>
        <v>#DIV/0!</v>
      </c>
      <c r="CB76" t="e">
        <f t="shared" si="95"/>
        <v>#DIV/0!</v>
      </c>
      <c r="CC76">
        <f t="shared" si="96"/>
        <v>1499.9825806451611</v>
      </c>
      <c r="CD76">
        <f t="shared" si="97"/>
        <v>1261.1964675643053</v>
      </c>
      <c r="CE76">
        <f t="shared" si="98"/>
        <v>0.8408074092579455</v>
      </c>
      <c r="CF76">
        <f t="shared" si="99"/>
        <v>0.16115829986783489</v>
      </c>
      <c r="CG76">
        <v>6</v>
      </c>
      <c r="CH76">
        <v>0.5</v>
      </c>
      <c r="CI76" t="s">
        <v>322</v>
      </c>
      <c r="CJ76">
        <v>2</v>
      </c>
      <c r="CK76" t="b">
        <v>0</v>
      </c>
      <c r="CL76">
        <v>1692985253.099999</v>
      </c>
      <c r="CM76">
        <v>400.96819354838709</v>
      </c>
      <c r="CN76">
        <v>398.75280645161303</v>
      </c>
      <c r="CO76">
        <v>27.569835483870971</v>
      </c>
      <c r="CP76">
        <v>27.627570967741931</v>
      </c>
      <c r="CQ76">
        <v>402.17419354838722</v>
      </c>
      <c r="CR76">
        <v>27.10983548387097</v>
      </c>
      <c r="CS76">
        <v>600.01948387096786</v>
      </c>
      <c r="CT76">
        <v>100.8518064516129</v>
      </c>
      <c r="CU76">
        <v>9.9996329032258094E-2</v>
      </c>
      <c r="CV76">
        <v>28.599348387096789</v>
      </c>
      <c r="CW76">
        <v>29.52934193548387</v>
      </c>
      <c r="CX76">
        <v>999.90000000000032</v>
      </c>
      <c r="CY76">
        <v>0</v>
      </c>
      <c r="CZ76">
        <v>0</v>
      </c>
      <c r="DA76">
        <v>10002.887741935479</v>
      </c>
      <c r="DB76">
        <v>0</v>
      </c>
      <c r="DC76">
        <v>1183.9506451612899</v>
      </c>
      <c r="DD76">
        <v>1499.9825806451611</v>
      </c>
      <c r="DE76">
        <v>0.97299712903225799</v>
      </c>
      <c r="DF76">
        <v>2.7003332258064509E-2</v>
      </c>
      <c r="DG76">
        <v>0</v>
      </c>
      <c r="DH76">
        <v>544.22067741935484</v>
      </c>
      <c r="DI76">
        <v>5.0002200000000023</v>
      </c>
      <c r="DJ76">
        <v>9300.3464516129043</v>
      </c>
      <c r="DK76">
        <v>14099.032258064521</v>
      </c>
      <c r="DL76">
        <v>34.636999999999993</v>
      </c>
      <c r="DM76">
        <v>38.21951612903225</v>
      </c>
      <c r="DN76">
        <v>35.25</v>
      </c>
      <c r="DO76">
        <v>36.436999999999991</v>
      </c>
      <c r="DP76">
        <v>36.632999999999988</v>
      </c>
      <c r="DQ76">
        <v>1454.612580645161</v>
      </c>
      <c r="DR76">
        <v>40.369999999999983</v>
      </c>
      <c r="DS76">
        <v>0</v>
      </c>
      <c r="DT76">
        <v>1692985263</v>
      </c>
      <c r="DU76">
        <v>0</v>
      </c>
      <c r="DV76">
        <v>544.2190384615385</v>
      </c>
      <c r="DW76">
        <v>-0.67565811717863133</v>
      </c>
      <c r="DX76">
        <v>8.4075213975435297</v>
      </c>
      <c r="DY76">
        <v>9300.5092307692321</v>
      </c>
      <c r="DZ76">
        <v>15</v>
      </c>
      <c r="EA76">
        <v>1692985292.5999999</v>
      </c>
      <c r="EB76" t="s">
        <v>511</v>
      </c>
      <c r="EC76">
        <v>1692985292.5999999</v>
      </c>
      <c r="ED76">
        <v>1692985278.5999999</v>
      </c>
      <c r="EE76">
        <v>61</v>
      </c>
      <c r="EF76">
        <v>8.6999999999999994E-2</v>
      </c>
      <c r="EG76">
        <v>5.2999999999999999E-2</v>
      </c>
      <c r="EH76">
        <v>-1.206</v>
      </c>
      <c r="EI76">
        <v>0.46</v>
      </c>
      <c r="EJ76">
        <v>373</v>
      </c>
      <c r="EK76">
        <v>28</v>
      </c>
      <c r="EL76">
        <v>1.3</v>
      </c>
      <c r="EM76">
        <v>0.26</v>
      </c>
      <c r="EN76">
        <v>100</v>
      </c>
      <c r="EO76">
        <v>100</v>
      </c>
      <c r="EP76">
        <v>-1.206</v>
      </c>
      <c r="EQ76">
        <v>0.46</v>
      </c>
      <c r="ER76">
        <v>-1.7219563463095651</v>
      </c>
      <c r="ES76">
        <v>4.3947813741094052E-4</v>
      </c>
      <c r="ET76">
        <v>1.9954388575737439E-6</v>
      </c>
      <c r="EU76">
        <v>-3.8034163071679039E-10</v>
      </c>
      <c r="EV76">
        <v>0.40653499999999809</v>
      </c>
      <c r="EW76">
        <v>0</v>
      </c>
      <c r="EX76">
        <v>0</v>
      </c>
      <c r="EY76">
        <v>0</v>
      </c>
      <c r="EZ76">
        <v>23</v>
      </c>
      <c r="FA76">
        <v>2006</v>
      </c>
      <c r="FB76">
        <v>0</v>
      </c>
      <c r="FC76">
        <v>18</v>
      </c>
      <c r="FD76">
        <v>1.3</v>
      </c>
      <c r="FE76">
        <v>1.5</v>
      </c>
      <c r="FF76">
        <v>1.0534699999999999</v>
      </c>
      <c r="FG76">
        <v>0</v>
      </c>
      <c r="FH76">
        <v>1.39771</v>
      </c>
      <c r="FI76">
        <v>2.2766099999999998</v>
      </c>
      <c r="FJ76">
        <v>1.3952599999999999</v>
      </c>
      <c r="FK76">
        <v>2.6879900000000001</v>
      </c>
      <c r="FL76">
        <v>41.144599999999997</v>
      </c>
      <c r="FM76">
        <v>14.85</v>
      </c>
      <c r="FN76">
        <v>18</v>
      </c>
      <c r="FO76">
        <v>613.23500000000001</v>
      </c>
      <c r="FP76">
        <v>342.69099999999997</v>
      </c>
      <c r="FQ76">
        <v>26.002700000000001</v>
      </c>
      <c r="FR76">
        <v>30.440999999999999</v>
      </c>
      <c r="FS76">
        <v>30.0001</v>
      </c>
      <c r="FT76">
        <v>30.190300000000001</v>
      </c>
      <c r="FU76">
        <v>30.545200000000001</v>
      </c>
      <c r="FV76">
        <v>100</v>
      </c>
      <c r="FW76">
        <v>0</v>
      </c>
      <c r="FX76">
        <v>100</v>
      </c>
      <c r="FY76">
        <v>26</v>
      </c>
      <c r="FZ76">
        <v>1000</v>
      </c>
      <c r="GA76">
        <v>31.955100000000002</v>
      </c>
      <c r="GB76">
        <v>98.229399999999998</v>
      </c>
      <c r="GC76">
        <v>92.541300000000007</v>
      </c>
    </row>
    <row r="77" spans="1:185" x14ac:dyDescent="0.2">
      <c r="A77">
        <v>61</v>
      </c>
      <c r="B77">
        <v>1692985368.5999999</v>
      </c>
      <c r="C77">
        <v>6845.0999999046326</v>
      </c>
      <c r="D77" t="s">
        <v>512</v>
      </c>
      <c r="E77" t="s">
        <v>513</v>
      </c>
      <c r="F77">
        <v>5</v>
      </c>
      <c r="H77" t="s">
        <v>318</v>
      </c>
      <c r="I77" t="s">
        <v>458</v>
      </c>
      <c r="J77" t="s">
        <v>459</v>
      </c>
      <c r="K77" t="s">
        <v>659</v>
      </c>
      <c r="L77">
        <v>1692985360.599999</v>
      </c>
      <c r="M77">
        <f t="shared" si="50"/>
        <v>5.0909182242713403E-4</v>
      </c>
      <c r="N77">
        <f t="shared" si="51"/>
        <v>0.50909182242713402</v>
      </c>
      <c r="O77">
        <f t="shared" si="52"/>
        <v>-1.7259484867821384</v>
      </c>
      <c r="P77">
        <f t="shared" si="53"/>
        <v>333.77712903225807</v>
      </c>
      <c r="Q77">
        <f t="shared" si="54"/>
        <v>398.40558975361932</v>
      </c>
      <c r="R77">
        <f t="shared" si="55"/>
        <v>40.220110289182955</v>
      </c>
      <c r="S77">
        <f t="shared" si="56"/>
        <v>33.695694254657013</v>
      </c>
      <c r="T77">
        <f t="shared" si="57"/>
        <v>3.8351108737925535E-2</v>
      </c>
      <c r="U77">
        <f t="shared" si="58"/>
        <v>2.9445902281270007</v>
      </c>
      <c r="V77">
        <f t="shared" si="59"/>
        <v>3.8075762502858601E-2</v>
      </c>
      <c r="W77">
        <f t="shared" si="60"/>
        <v>2.3821925391224616E-2</v>
      </c>
      <c r="X77">
        <f t="shared" si="61"/>
        <v>241.73232217336897</v>
      </c>
      <c r="Y77">
        <f t="shared" si="62"/>
        <v>29.889232419121011</v>
      </c>
      <c r="Z77">
        <f t="shared" si="63"/>
        <v>29.481787096774191</v>
      </c>
      <c r="AA77">
        <f t="shared" si="64"/>
        <v>4.1352673282754528</v>
      </c>
      <c r="AB77">
        <f t="shared" si="65"/>
        <v>72.054242844181061</v>
      </c>
      <c r="AC77">
        <f t="shared" si="66"/>
        <v>2.8320583017211947</v>
      </c>
      <c r="AD77">
        <f t="shared" si="67"/>
        <v>3.9304532112641652</v>
      </c>
      <c r="AE77">
        <f t="shared" si="68"/>
        <v>1.3032090265542582</v>
      </c>
      <c r="AF77">
        <f t="shared" si="69"/>
        <v>-22.450949369036611</v>
      </c>
      <c r="AG77">
        <f t="shared" si="70"/>
        <v>-139.40137269330245</v>
      </c>
      <c r="AH77">
        <f t="shared" si="71"/>
        <v>-10.427001719386777</v>
      </c>
      <c r="AI77">
        <f t="shared" si="72"/>
        <v>69.452998391643149</v>
      </c>
      <c r="AJ77">
        <f t="shared" si="73"/>
        <v>-1.7259484867821384</v>
      </c>
      <c r="AK77">
        <f t="shared" si="74"/>
        <v>0.50909182242713402</v>
      </c>
      <c r="AL77">
        <f t="shared" si="75"/>
        <v>1.461714111666121</v>
      </c>
      <c r="AM77">
        <v>338.25288168614952</v>
      </c>
      <c r="AN77">
        <v>339.21289090909079</v>
      </c>
      <c r="AO77">
        <v>-0.54776513716203989</v>
      </c>
      <c r="AP77">
        <v>67.114735946684675</v>
      </c>
      <c r="AQ77">
        <f t="shared" si="76"/>
        <v>0.4956818432005678</v>
      </c>
      <c r="AR77">
        <v>27.469488237229459</v>
      </c>
      <c r="AS77">
        <v>28.005778181818179</v>
      </c>
      <c r="AT77">
        <v>-1.0351168831174391E-2</v>
      </c>
      <c r="AU77">
        <v>78.55</v>
      </c>
      <c r="AV77">
        <v>0</v>
      </c>
      <c r="AW77">
        <v>0</v>
      </c>
      <c r="AX77">
        <f t="shared" si="77"/>
        <v>1</v>
      </c>
      <c r="AY77">
        <f t="shared" si="78"/>
        <v>0</v>
      </c>
      <c r="AZ77">
        <f t="shared" si="79"/>
        <v>53048.137903634917</v>
      </c>
      <c r="BA77" t="s">
        <v>321</v>
      </c>
      <c r="BB77" t="s">
        <v>321</v>
      </c>
      <c r="BC77">
        <v>0</v>
      </c>
      <c r="BD77">
        <v>0</v>
      </c>
      <c r="BE77" t="e">
        <f t="shared" si="80"/>
        <v>#DIV/0!</v>
      </c>
      <c r="BF77">
        <v>0</v>
      </c>
      <c r="BG77" t="s">
        <v>321</v>
      </c>
      <c r="BH77" t="s">
        <v>321</v>
      </c>
      <c r="BI77">
        <v>0</v>
      </c>
      <c r="BJ77">
        <v>0</v>
      </c>
      <c r="BK77" t="e">
        <f t="shared" si="81"/>
        <v>#DIV/0!</v>
      </c>
      <c r="BL77">
        <v>0.5</v>
      </c>
      <c r="BM77">
        <f t="shared" si="82"/>
        <v>1261.1864707901464</v>
      </c>
      <c r="BN77">
        <f t="shared" si="83"/>
        <v>-1.7259484867821384</v>
      </c>
      <c r="BO77" t="e">
        <f t="shared" si="84"/>
        <v>#DIV/0!</v>
      </c>
      <c r="BP77">
        <f t="shared" si="85"/>
        <v>-1.3685117361755504E-3</v>
      </c>
      <c r="BQ77" t="e">
        <f t="shared" si="86"/>
        <v>#DIV/0!</v>
      </c>
      <c r="BR77" t="e">
        <f t="shared" si="87"/>
        <v>#DIV/0!</v>
      </c>
      <c r="BS77" t="s">
        <v>321</v>
      </c>
      <c r="BT77">
        <v>0</v>
      </c>
      <c r="BU77" t="e">
        <f t="shared" si="88"/>
        <v>#DIV/0!</v>
      </c>
      <c r="BV77" t="e">
        <f t="shared" si="89"/>
        <v>#DIV/0!</v>
      </c>
      <c r="BW77" t="e">
        <f t="shared" si="90"/>
        <v>#DIV/0!</v>
      </c>
      <c r="BX77" t="e">
        <f t="shared" si="91"/>
        <v>#DIV/0!</v>
      </c>
      <c r="BY77" t="e">
        <f t="shared" si="92"/>
        <v>#DIV/0!</v>
      </c>
      <c r="BZ77" t="e">
        <f t="shared" si="93"/>
        <v>#DIV/0!</v>
      </c>
      <c r="CA77" t="e">
        <f t="shared" si="94"/>
        <v>#DIV/0!</v>
      </c>
      <c r="CB77" t="e">
        <f t="shared" si="95"/>
        <v>#DIV/0!</v>
      </c>
      <c r="CC77">
        <f t="shared" si="96"/>
        <v>1499.970967741936</v>
      </c>
      <c r="CD77">
        <f t="shared" si="97"/>
        <v>1261.1864707901464</v>
      </c>
      <c r="CE77">
        <f t="shared" si="98"/>
        <v>0.84080725421555524</v>
      </c>
      <c r="CF77">
        <f t="shared" si="99"/>
        <v>0.16115800063602168</v>
      </c>
      <c r="CG77">
        <v>6</v>
      </c>
      <c r="CH77">
        <v>0.5</v>
      </c>
      <c r="CI77" t="s">
        <v>322</v>
      </c>
      <c r="CJ77">
        <v>2</v>
      </c>
      <c r="CK77" t="b">
        <v>0</v>
      </c>
      <c r="CL77">
        <v>1692985360.599999</v>
      </c>
      <c r="CM77">
        <v>333.77712903225807</v>
      </c>
      <c r="CN77">
        <v>332.22106451612899</v>
      </c>
      <c r="CO77">
        <v>28.05332580645161</v>
      </c>
      <c r="CP77">
        <v>27.558503225806451</v>
      </c>
      <c r="CQ77">
        <v>335.03712903225812</v>
      </c>
      <c r="CR77">
        <v>27.627325806451619</v>
      </c>
      <c r="CS77">
        <v>599.98487096774204</v>
      </c>
      <c r="CT77">
        <v>100.85274193548391</v>
      </c>
      <c r="CU77">
        <v>9.9933738709677436E-2</v>
      </c>
      <c r="CV77">
        <v>28.603661290322581</v>
      </c>
      <c r="CW77">
        <v>29.481787096774191</v>
      </c>
      <c r="CX77">
        <v>999.90000000000032</v>
      </c>
      <c r="CY77">
        <v>0</v>
      </c>
      <c r="CZ77">
        <v>0</v>
      </c>
      <c r="DA77">
        <v>10000.709999999999</v>
      </c>
      <c r="DB77">
        <v>0</v>
      </c>
      <c r="DC77">
        <v>1183.1296774193549</v>
      </c>
      <c r="DD77">
        <v>1499.970967741936</v>
      </c>
      <c r="DE77">
        <v>0.97299996774193542</v>
      </c>
      <c r="DF77">
        <v>2.699992258064517E-2</v>
      </c>
      <c r="DG77">
        <v>0</v>
      </c>
      <c r="DH77">
        <v>543.6927741935483</v>
      </c>
      <c r="DI77">
        <v>5.0002200000000023</v>
      </c>
      <c r="DJ77">
        <v>9301.2267741935484</v>
      </c>
      <c r="DK77">
        <v>14098.93548387097</v>
      </c>
      <c r="DL77">
        <v>34.741806451612909</v>
      </c>
      <c r="DM77">
        <v>38.311999999999983</v>
      </c>
      <c r="DN77">
        <v>35.25</v>
      </c>
      <c r="DO77">
        <v>36.330290322580638</v>
      </c>
      <c r="DP77">
        <v>36.752000000000002</v>
      </c>
      <c r="DQ77">
        <v>1454.609032258064</v>
      </c>
      <c r="DR77">
        <v>40.361935483870937</v>
      </c>
      <c r="DS77">
        <v>0</v>
      </c>
      <c r="DT77">
        <v>1692985370.4000001</v>
      </c>
      <c r="DU77">
        <v>0</v>
      </c>
      <c r="DV77">
        <v>543.70920000000001</v>
      </c>
      <c r="DW77">
        <v>-0.1118461484719975</v>
      </c>
      <c r="DX77">
        <v>13.96692297734945</v>
      </c>
      <c r="DY77">
        <v>9301.3931999999986</v>
      </c>
      <c r="DZ77">
        <v>15</v>
      </c>
      <c r="EA77">
        <v>1692985390</v>
      </c>
      <c r="EB77" t="s">
        <v>514</v>
      </c>
      <c r="EC77">
        <v>1692985390</v>
      </c>
      <c r="ED77">
        <v>1692985388.5</v>
      </c>
      <c r="EE77">
        <v>62</v>
      </c>
      <c r="EF77">
        <v>4.1000000000000002E-2</v>
      </c>
      <c r="EG77">
        <v>-3.4000000000000002E-2</v>
      </c>
      <c r="EH77">
        <v>-1.26</v>
      </c>
      <c r="EI77">
        <v>0.42599999999999999</v>
      </c>
      <c r="EJ77">
        <v>317</v>
      </c>
      <c r="EK77">
        <v>27</v>
      </c>
      <c r="EL77">
        <v>1.06</v>
      </c>
      <c r="EM77">
        <v>0.43</v>
      </c>
      <c r="EN77">
        <v>100</v>
      </c>
      <c r="EO77">
        <v>100</v>
      </c>
      <c r="EP77">
        <v>-1.26</v>
      </c>
      <c r="EQ77">
        <v>0.42599999999999999</v>
      </c>
      <c r="ER77">
        <v>-1.6345906160939701</v>
      </c>
      <c r="ES77">
        <v>4.3947813741094052E-4</v>
      </c>
      <c r="ET77">
        <v>1.9954388575737439E-6</v>
      </c>
      <c r="EU77">
        <v>-3.8034163071679039E-10</v>
      </c>
      <c r="EV77">
        <v>0.45985714285713902</v>
      </c>
      <c r="EW77">
        <v>0</v>
      </c>
      <c r="EX77">
        <v>0</v>
      </c>
      <c r="EY77">
        <v>0</v>
      </c>
      <c r="EZ77">
        <v>23</v>
      </c>
      <c r="FA77">
        <v>2006</v>
      </c>
      <c r="FB77">
        <v>0</v>
      </c>
      <c r="FC77">
        <v>18</v>
      </c>
      <c r="FD77">
        <v>1.3</v>
      </c>
      <c r="FE77">
        <v>1.5</v>
      </c>
      <c r="FF77">
        <v>0.91430699999999998</v>
      </c>
      <c r="FG77">
        <v>0</v>
      </c>
      <c r="FH77">
        <v>1.39771</v>
      </c>
      <c r="FI77">
        <v>2.2741699999999998</v>
      </c>
      <c r="FJ77">
        <v>1.3952599999999999</v>
      </c>
      <c r="FK77">
        <v>2.6696800000000001</v>
      </c>
      <c r="FL77">
        <v>41.326099999999997</v>
      </c>
      <c r="FM77">
        <v>14.8325</v>
      </c>
      <c r="FN77">
        <v>18</v>
      </c>
      <c r="FO77">
        <v>613.21</v>
      </c>
      <c r="FP77">
        <v>341.16500000000002</v>
      </c>
      <c r="FQ77">
        <v>26.002300000000002</v>
      </c>
      <c r="FR77">
        <v>30.502400000000002</v>
      </c>
      <c r="FS77">
        <v>30.000499999999999</v>
      </c>
      <c r="FT77">
        <v>30.235800000000001</v>
      </c>
      <c r="FU77">
        <v>30.588100000000001</v>
      </c>
      <c r="FV77">
        <v>100</v>
      </c>
      <c r="FW77">
        <v>1.43892</v>
      </c>
      <c r="FX77">
        <v>98.498599999999996</v>
      </c>
      <c r="FY77">
        <v>26</v>
      </c>
      <c r="FZ77">
        <v>1200</v>
      </c>
      <c r="GA77">
        <v>27.637799999999999</v>
      </c>
      <c r="GB77">
        <v>98.214100000000002</v>
      </c>
      <c r="GC77">
        <v>92.519000000000005</v>
      </c>
    </row>
    <row r="78" spans="1:185" x14ac:dyDescent="0.2">
      <c r="A78">
        <v>62</v>
      </c>
      <c r="B78">
        <v>1692985466</v>
      </c>
      <c r="C78">
        <v>6942.5</v>
      </c>
      <c r="D78" t="s">
        <v>515</v>
      </c>
      <c r="E78" t="s">
        <v>516</v>
      </c>
      <c r="F78">
        <v>5</v>
      </c>
      <c r="H78" t="s">
        <v>318</v>
      </c>
      <c r="I78" t="s">
        <v>458</v>
      </c>
      <c r="J78" t="s">
        <v>459</v>
      </c>
      <c r="K78" t="s">
        <v>659</v>
      </c>
      <c r="L78">
        <v>1692985458</v>
      </c>
      <c r="M78">
        <f t="shared" si="50"/>
        <v>5.0542542395589274E-4</v>
      </c>
      <c r="N78">
        <f t="shared" si="51"/>
        <v>0.50542542395589274</v>
      </c>
      <c r="O78">
        <f t="shared" si="52"/>
        <v>-1.5590056763126945</v>
      </c>
      <c r="P78">
        <f t="shared" si="53"/>
        <v>284.09877419354842</v>
      </c>
      <c r="Q78">
        <f t="shared" si="54"/>
        <v>341.99168772575683</v>
      </c>
      <c r="R78">
        <f t="shared" si="55"/>
        <v>34.523909449718218</v>
      </c>
      <c r="S78">
        <f t="shared" si="56"/>
        <v>28.679645462316632</v>
      </c>
      <c r="T78">
        <f t="shared" si="57"/>
        <v>3.8957390766756014E-2</v>
      </c>
      <c r="U78">
        <f t="shared" si="58"/>
        <v>2.9439424683195603</v>
      </c>
      <c r="V78">
        <f t="shared" si="59"/>
        <v>3.8673242754719603E-2</v>
      </c>
      <c r="W78">
        <f t="shared" si="60"/>
        <v>2.4196133382684615E-2</v>
      </c>
      <c r="X78">
        <f t="shared" si="61"/>
        <v>241.73943052814857</v>
      </c>
      <c r="Y78">
        <f t="shared" si="62"/>
        <v>29.664328148289236</v>
      </c>
      <c r="Z78">
        <f t="shared" si="63"/>
        <v>29.135512903225809</v>
      </c>
      <c r="AA78">
        <f t="shared" si="64"/>
        <v>4.0534176112872116</v>
      </c>
      <c r="AB78">
        <f t="shared" si="65"/>
        <v>71.633375042562946</v>
      </c>
      <c r="AC78">
        <f t="shared" si="66"/>
        <v>2.7787404429023517</v>
      </c>
      <c r="AD78">
        <f t="shared" si="67"/>
        <v>3.8791142274830497</v>
      </c>
      <c r="AE78">
        <f t="shared" si="68"/>
        <v>1.2746771683848599</v>
      </c>
      <c r="AF78">
        <f t="shared" si="69"/>
        <v>-22.28926119645487</v>
      </c>
      <c r="AG78">
        <f t="shared" si="70"/>
        <v>-120.33835908037551</v>
      </c>
      <c r="AH78">
        <f t="shared" si="71"/>
        <v>-8.9775155156415991</v>
      </c>
      <c r="AI78">
        <f t="shared" si="72"/>
        <v>90.134294735676576</v>
      </c>
      <c r="AJ78">
        <f t="shared" si="73"/>
        <v>-1.5590056763126945</v>
      </c>
      <c r="AK78">
        <f t="shared" si="74"/>
        <v>0.50542542395589274</v>
      </c>
      <c r="AL78">
        <f t="shared" si="75"/>
        <v>0.91528621253224962</v>
      </c>
      <c r="AM78">
        <v>287.63531389470279</v>
      </c>
      <c r="AN78">
        <v>288.67699999999968</v>
      </c>
      <c r="AO78">
        <v>-0.44056779420268127</v>
      </c>
      <c r="AP78">
        <v>67.109996942444226</v>
      </c>
      <c r="AQ78">
        <f t="shared" si="76"/>
        <v>0.43369078108253606</v>
      </c>
      <c r="AR78">
        <v>26.968388227316019</v>
      </c>
      <c r="AS78">
        <v>27.4527806060606</v>
      </c>
      <c r="AT78">
        <v>-1.188522943723969E-2</v>
      </c>
      <c r="AU78">
        <v>78.55</v>
      </c>
      <c r="AV78">
        <v>0</v>
      </c>
      <c r="AW78">
        <v>0</v>
      </c>
      <c r="AX78">
        <f t="shared" si="77"/>
        <v>1</v>
      </c>
      <c r="AY78">
        <f t="shared" si="78"/>
        <v>0</v>
      </c>
      <c r="AZ78">
        <f t="shared" si="79"/>
        <v>53069.164438826898</v>
      </c>
      <c r="BA78" t="s">
        <v>321</v>
      </c>
      <c r="BB78" t="s">
        <v>321</v>
      </c>
      <c r="BC78">
        <v>0</v>
      </c>
      <c r="BD78">
        <v>0</v>
      </c>
      <c r="BE78" t="e">
        <f t="shared" si="80"/>
        <v>#DIV/0!</v>
      </c>
      <c r="BF78">
        <v>0</v>
      </c>
      <c r="BG78" t="s">
        <v>321</v>
      </c>
      <c r="BH78" t="s">
        <v>321</v>
      </c>
      <c r="BI78">
        <v>0</v>
      </c>
      <c r="BJ78">
        <v>0</v>
      </c>
      <c r="BK78" t="e">
        <f t="shared" si="81"/>
        <v>#DIV/0!</v>
      </c>
      <c r="BL78">
        <v>0.5</v>
      </c>
      <c r="BM78">
        <f t="shared" si="82"/>
        <v>1261.2216675643087</v>
      </c>
      <c r="BN78">
        <f t="shared" si="83"/>
        <v>-1.5590056763126945</v>
      </c>
      <c r="BO78" t="e">
        <f t="shared" si="84"/>
        <v>#DIV/0!</v>
      </c>
      <c r="BP78">
        <f t="shared" si="85"/>
        <v>-1.2361075902886055E-3</v>
      </c>
      <c r="BQ78" t="e">
        <f t="shared" si="86"/>
        <v>#DIV/0!</v>
      </c>
      <c r="BR78" t="e">
        <f t="shared" si="87"/>
        <v>#DIV/0!</v>
      </c>
      <c r="BS78" t="s">
        <v>321</v>
      </c>
      <c r="BT78">
        <v>0</v>
      </c>
      <c r="BU78" t="e">
        <f t="shared" si="88"/>
        <v>#DIV/0!</v>
      </c>
      <c r="BV78" t="e">
        <f t="shared" si="89"/>
        <v>#DIV/0!</v>
      </c>
      <c r="BW78" t="e">
        <f t="shared" si="90"/>
        <v>#DIV/0!</v>
      </c>
      <c r="BX78" t="e">
        <f t="shared" si="91"/>
        <v>#DIV/0!</v>
      </c>
      <c r="BY78" t="e">
        <f t="shared" si="92"/>
        <v>#DIV/0!</v>
      </c>
      <c r="BZ78" t="e">
        <f t="shared" si="93"/>
        <v>#DIV/0!</v>
      </c>
      <c r="CA78" t="e">
        <f t="shared" si="94"/>
        <v>#DIV/0!</v>
      </c>
      <c r="CB78" t="e">
        <f t="shared" si="95"/>
        <v>#DIV/0!</v>
      </c>
      <c r="CC78">
        <f t="shared" si="96"/>
        <v>1500.0125806451611</v>
      </c>
      <c r="CD78">
        <f t="shared" si="97"/>
        <v>1261.2216675643087</v>
      </c>
      <c r="CE78">
        <f t="shared" si="98"/>
        <v>0.84080739310989816</v>
      </c>
      <c r="CF78">
        <f t="shared" si="99"/>
        <v>0.16115826870210351</v>
      </c>
      <c r="CG78">
        <v>6</v>
      </c>
      <c r="CH78">
        <v>0.5</v>
      </c>
      <c r="CI78" t="s">
        <v>322</v>
      </c>
      <c r="CJ78">
        <v>2</v>
      </c>
      <c r="CK78" t="b">
        <v>0</v>
      </c>
      <c r="CL78">
        <v>1692985458</v>
      </c>
      <c r="CM78">
        <v>284.09877419354842</v>
      </c>
      <c r="CN78">
        <v>282.68332258064521</v>
      </c>
      <c r="CO78">
        <v>27.526029032258069</v>
      </c>
      <c r="CP78">
        <v>27.03450322580645</v>
      </c>
      <c r="CQ78">
        <v>285.42077419354843</v>
      </c>
      <c r="CR78">
        <v>27.127029032258068</v>
      </c>
      <c r="CS78">
        <v>599.98445161290317</v>
      </c>
      <c r="CT78">
        <v>100.8496129032258</v>
      </c>
      <c r="CU78">
        <v>9.9944319354838732E-2</v>
      </c>
      <c r="CV78">
        <v>28.37730322580645</v>
      </c>
      <c r="CW78">
        <v>29.135512903225809</v>
      </c>
      <c r="CX78">
        <v>999.90000000000032</v>
      </c>
      <c r="CY78">
        <v>0</v>
      </c>
      <c r="CZ78">
        <v>0</v>
      </c>
      <c r="DA78">
        <v>9997.3377419354856</v>
      </c>
      <c r="DB78">
        <v>0</v>
      </c>
      <c r="DC78">
        <v>1189.059032258064</v>
      </c>
      <c r="DD78">
        <v>1500.0125806451611</v>
      </c>
      <c r="DE78">
        <v>0.97299906451612894</v>
      </c>
      <c r="DF78">
        <v>2.700100967741936E-2</v>
      </c>
      <c r="DG78">
        <v>0</v>
      </c>
      <c r="DH78">
        <v>544.19758064516145</v>
      </c>
      <c r="DI78">
        <v>5.0002200000000023</v>
      </c>
      <c r="DJ78">
        <v>9302.2406451612878</v>
      </c>
      <c r="DK78">
        <v>14099.332258064511</v>
      </c>
      <c r="DL78">
        <v>34.709354838709679</v>
      </c>
      <c r="DM78">
        <v>38.20732258064514</v>
      </c>
      <c r="DN78">
        <v>35.213419354838713</v>
      </c>
      <c r="DO78">
        <v>36.221548387096767</v>
      </c>
      <c r="DP78">
        <v>36.762</v>
      </c>
      <c r="DQ78">
        <v>1454.6425806451609</v>
      </c>
      <c r="DR78">
        <v>40.369999999999983</v>
      </c>
      <c r="DS78">
        <v>0</v>
      </c>
      <c r="DT78">
        <v>1692985467.5999999</v>
      </c>
      <c r="DU78">
        <v>0</v>
      </c>
      <c r="DV78">
        <v>544.20119999999997</v>
      </c>
      <c r="DW78">
        <v>0.65415383908708957</v>
      </c>
      <c r="DX78">
        <v>9.3153846747898115</v>
      </c>
      <c r="DY78">
        <v>9302.4951999999994</v>
      </c>
      <c r="DZ78">
        <v>15</v>
      </c>
      <c r="EA78">
        <v>1692985487.5</v>
      </c>
      <c r="EB78" t="s">
        <v>517</v>
      </c>
      <c r="EC78">
        <v>1692985483.5</v>
      </c>
      <c r="ED78">
        <v>1692985487.5</v>
      </c>
      <c r="EE78">
        <v>63</v>
      </c>
      <c r="EF78">
        <v>8.0000000000000002E-3</v>
      </c>
      <c r="EG78">
        <v>-2.7E-2</v>
      </c>
      <c r="EH78">
        <v>-1.3220000000000001</v>
      </c>
      <c r="EI78">
        <v>0.39900000000000002</v>
      </c>
      <c r="EJ78">
        <v>271</v>
      </c>
      <c r="EK78">
        <v>27</v>
      </c>
      <c r="EL78">
        <v>0.49</v>
      </c>
      <c r="EM78">
        <v>0.3</v>
      </c>
      <c r="EN78">
        <v>100</v>
      </c>
      <c r="EO78">
        <v>100</v>
      </c>
      <c r="EP78">
        <v>-1.3220000000000001</v>
      </c>
      <c r="EQ78">
        <v>0.39900000000000002</v>
      </c>
      <c r="ER78">
        <v>-1.5938483008169051</v>
      </c>
      <c r="ES78">
        <v>4.3947813741094052E-4</v>
      </c>
      <c r="ET78">
        <v>1.9954388575737439E-6</v>
      </c>
      <c r="EU78">
        <v>-3.8034163071679039E-10</v>
      </c>
      <c r="EV78">
        <v>0.42599523809522921</v>
      </c>
      <c r="EW78">
        <v>0</v>
      </c>
      <c r="EX78">
        <v>0</v>
      </c>
      <c r="EY78">
        <v>0</v>
      </c>
      <c r="EZ78">
        <v>23</v>
      </c>
      <c r="FA78">
        <v>2006</v>
      </c>
      <c r="FB78">
        <v>0</v>
      </c>
      <c r="FC78">
        <v>18</v>
      </c>
      <c r="FD78">
        <v>1.3</v>
      </c>
      <c r="FE78">
        <v>1.3</v>
      </c>
      <c r="FF78">
        <v>0.80444300000000002</v>
      </c>
      <c r="FG78">
        <v>0</v>
      </c>
      <c r="FH78">
        <v>1.39771</v>
      </c>
      <c r="FI78">
        <v>2.2692899999999998</v>
      </c>
      <c r="FJ78">
        <v>1.3952599999999999</v>
      </c>
      <c r="FK78">
        <v>2.5939899999999998</v>
      </c>
      <c r="FL78">
        <v>41.430100000000003</v>
      </c>
      <c r="FM78">
        <v>14.8062</v>
      </c>
      <c r="FN78">
        <v>18</v>
      </c>
      <c r="FO78">
        <v>612.79499999999996</v>
      </c>
      <c r="FP78">
        <v>338.77300000000002</v>
      </c>
      <c r="FQ78">
        <v>25.998899999999999</v>
      </c>
      <c r="FR78">
        <v>30.578299999999999</v>
      </c>
      <c r="FS78">
        <v>30.000399999999999</v>
      </c>
      <c r="FT78">
        <v>30.2957</v>
      </c>
      <c r="FU78">
        <v>30.645700000000001</v>
      </c>
      <c r="FV78">
        <v>100</v>
      </c>
      <c r="FW78">
        <v>2.1433399999999998</v>
      </c>
      <c r="FX78">
        <v>96.583699999999993</v>
      </c>
      <c r="FY78">
        <v>26</v>
      </c>
      <c r="FZ78">
        <v>1500</v>
      </c>
      <c r="GA78">
        <v>26.890599999999999</v>
      </c>
      <c r="GB78">
        <v>98.189700000000002</v>
      </c>
      <c r="GC78">
        <v>92.506799999999998</v>
      </c>
    </row>
    <row r="79" spans="1:185" x14ac:dyDescent="0.2">
      <c r="A79">
        <v>63</v>
      </c>
      <c r="B79">
        <v>1692985563.5</v>
      </c>
      <c r="C79">
        <v>7040</v>
      </c>
      <c r="D79" t="s">
        <v>518</v>
      </c>
      <c r="E79" t="s">
        <v>519</v>
      </c>
      <c r="F79">
        <v>5</v>
      </c>
      <c r="H79" t="s">
        <v>318</v>
      </c>
      <c r="I79" t="s">
        <v>458</v>
      </c>
      <c r="J79" t="s">
        <v>459</v>
      </c>
      <c r="K79" t="s">
        <v>659</v>
      </c>
      <c r="L79">
        <v>1692985555.5</v>
      </c>
      <c r="M79">
        <f t="shared" si="50"/>
        <v>4.0605705784649174E-4</v>
      </c>
      <c r="N79">
        <f t="shared" si="51"/>
        <v>0.40605705784649171</v>
      </c>
      <c r="O79">
        <f t="shared" si="52"/>
        <v>-1.2103293688425505</v>
      </c>
      <c r="P79">
        <f t="shared" si="53"/>
        <v>243.8083548387097</v>
      </c>
      <c r="Q79">
        <f t="shared" si="54"/>
        <v>302.1216012031083</v>
      </c>
      <c r="R79">
        <f t="shared" si="55"/>
        <v>30.499440301925617</v>
      </c>
      <c r="S79">
        <f t="shared" si="56"/>
        <v>24.612666998659549</v>
      </c>
      <c r="T79">
        <f t="shared" si="57"/>
        <v>3.031555469877429E-2</v>
      </c>
      <c r="U79">
        <f t="shared" si="58"/>
        <v>2.943817072548045</v>
      </c>
      <c r="V79">
        <f t="shared" si="59"/>
        <v>3.014318006747221E-2</v>
      </c>
      <c r="W79">
        <f t="shared" si="60"/>
        <v>1.8854892867763717E-2</v>
      </c>
      <c r="X79">
        <f t="shared" si="61"/>
        <v>241.7340762055604</v>
      </c>
      <c r="Y79">
        <f t="shared" si="62"/>
        <v>29.732855492362201</v>
      </c>
      <c r="Z79">
        <f t="shared" si="63"/>
        <v>29.232725806451612</v>
      </c>
      <c r="AA79">
        <f t="shared" si="64"/>
        <v>4.0762521985162907</v>
      </c>
      <c r="AB79">
        <f t="shared" si="65"/>
        <v>71.035277442081423</v>
      </c>
      <c r="AC79">
        <f t="shared" si="66"/>
        <v>2.7624103272489156</v>
      </c>
      <c r="AD79">
        <f t="shared" si="67"/>
        <v>3.8887865673520392</v>
      </c>
      <c r="AE79">
        <f t="shared" si="68"/>
        <v>1.3138418712673752</v>
      </c>
      <c r="AF79">
        <f t="shared" si="69"/>
        <v>-17.907116251030285</v>
      </c>
      <c r="AG79">
        <f t="shared" si="70"/>
        <v>-128.96177813601631</v>
      </c>
      <c r="AH79">
        <f t="shared" si="71"/>
        <v>-9.6279542755822973</v>
      </c>
      <c r="AI79">
        <f t="shared" si="72"/>
        <v>85.237227542931493</v>
      </c>
      <c r="AJ79">
        <f t="shared" si="73"/>
        <v>-1.2103293688425505</v>
      </c>
      <c r="AK79">
        <f t="shared" si="74"/>
        <v>0.40605705784649171</v>
      </c>
      <c r="AL79">
        <f t="shared" si="75"/>
        <v>0.85433598400723199</v>
      </c>
      <c r="AM79">
        <v>247.14152017430609</v>
      </c>
      <c r="AN79">
        <v>247.87425454545451</v>
      </c>
      <c r="AO79">
        <v>-0.35801528367709912</v>
      </c>
      <c r="AP79">
        <v>67.110671141193521</v>
      </c>
      <c r="AQ79">
        <f t="shared" si="76"/>
        <v>0.37399468627524762</v>
      </c>
      <c r="AR79">
        <v>26.951386782813859</v>
      </c>
      <c r="AS79">
        <v>27.322226666666669</v>
      </c>
      <c r="AT79">
        <v>-1.339746031746926E-3</v>
      </c>
      <c r="AU79">
        <v>78.55</v>
      </c>
      <c r="AV79">
        <v>0</v>
      </c>
      <c r="AW79">
        <v>0</v>
      </c>
      <c r="AX79">
        <f t="shared" si="77"/>
        <v>1</v>
      </c>
      <c r="AY79">
        <f t="shared" si="78"/>
        <v>0</v>
      </c>
      <c r="AZ79">
        <f t="shared" si="79"/>
        <v>53058.020589401509</v>
      </c>
      <c r="BA79" t="s">
        <v>321</v>
      </c>
      <c r="BB79" t="s">
        <v>321</v>
      </c>
      <c r="BC79">
        <v>0</v>
      </c>
      <c r="BD79">
        <v>0</v>
      </c>
      <c r="BE79" t="e">
        <f t="shared" si="80"/>
        <v>#DIV/0!</v>
      </c>
      <c r="BF79">
        <v>0</v>
      </c>
      <c r="BG79" t="s">
        <v>321</v>
      </c>
      <c r="BH79" t="s">
        <v>321</v>
      </c>
      <c r="BI79">
        <v>0</v>
      </c>
      <c r="BJ79">
        <v>0</v>
      </c>
      <c r="BK79" t="e">
        <f t="shared" si="81"/>
        <v>#DIV/0!</v>
      </c>
      <c r="BL79">
        <v>0.5</v>
      </c>
      <c r="BM79">
        <f t="shared" si="82"/>
        <v>1261.1934869191441</v>
      </c>
      <c r="BN79">
        <f t="shared" si="83"/>
        <v>-1.2103293688425505</v>
      </c>
      <c r="BO79" t="e">
        <f t="shared" si="84"/>
        <v>#DIV/0!</v>
      </c>
      <c r="BP79">
        <f t="shared" si="85"/>
        <v>-9.5966985351244954E-4</v>
      </c>
      <c r="BQ79" t="e">
        <f t="shared" si="86"/>
        <v>#DIV/0!</v>
      </c>
      <c r="BR79" t="e">
        <f t="shared" si="87"/>
        <v>#DIV/0!</v>
      </c>
      <c r="BS79" t="s">
        <v>321</v>
      </c>
      <c r="BT79">
        <v>0</v>
      </c>
      <c r="BU79" t="e">
        <f t="shared" si="88"/>
        <v>#DIV/0!</v>
      </c>
      <c r="BV79" t="e">
        <f t="shared" si="89"/>
        <v>#DIV/0!</v>
      </c>
      <c r="BW79" t="e">
        <f t="shared" si="90"/>
        <v>#DIV/0!</v>
      </c>
      <c r="BX79" t="e">
        <f t="shared" si="91"/>
        <v>#DIV/0!</v>
      </c>
      <c r="BY79" t="e">
        <f t="shared" si="92"/>
        <v>#DIV/0!</v>
      </c>
      <c r="BZ79" t="e">
        <f t="shared" si="93"/>
        <v>#DIV/0!</v>
      </c>
      <c r="CA79" t="e">
        <f t="shared" si="94"/>
        <v>#DIV/0!</v>
      </c>
      <c r="CB79" t="e">
        <f t="shared" si="95"/>
        <v>#DIV/0!</v>
      </c>
      <c r="CC79">
        <f t="shared" si="96"/>
        <v>1499.979032258065</v>
      </c>
      <c r="CD79">
        <f t="shared" si="97"/>
        <v>1261.1934869191441</v>
      </c>
      <c r="CE79">
        <f t="shared" si="98"/>
        <v>0.84080741116797242</v>
      </c>
      <c r="CF79">
        <f t="shared" si="99"/>
        <v>0.16115830355418667</v>
      </c>
      <c r="CG79">
        <v>6</v>
      </c>
      <c r="CH79">
        <v>0.5</v>
      </c>
      <c r="CI79" t="s">
        <v>322</v>
      </c>
      <c r="CJ79">
        <v>2</v>
      </c>
      <c r="CK79" t="b">
        <v>0</v>
      </c>
      <c r="CL79">
        <v>1692985555.5</v>
      </c>
      <c r="CM79">
        <v>243.8083548387097</v>
      </c>
      <c r="CN79">
        <v>242.697</v>
      </c>
      <c r="CO79">
        <v>27.363906451612898</v>
      </c>
      <c r="CP79">
        <v>26.968951612903219</v>
      </c>
      <c r="CQ79">
        <v>245.15135483870969</v>
      </c>
      <c r="CR79">
        <v>26.954906451612899</v>
      </c>
      <c r="CS79">
        <v>599.98619354838706</v>
      </c>
      <c r="CT79">
        <v>100.850935483871</v>
      </c>
      <c r="CU79">
        <v>9.9940522580645175E-2</v>
      </c>
      <c r="CV79">
        <v>28.420148387096781</v>
      </c>
      <c r="CW79">
        <v>29.232725806451612</v>
      </c>
      <c r="CX79">
        <v>999.90000000000032</v>
      </c>
      <c r="CY79">
        <v>0</v>
      </c>
      <c r="CZ79">
        <v>0</v>
      </c>
      <c r="DA79">
        <v>9996.4938709677426</v>
      </c>
      <c r="DB79">
        <v>0</v>
      </c>
      <c r="DC79">
        <v>1197.0041935483871</v>
      </c>
      <c r="DD79">
        <v>1499.979032258065</v>
      </c>
      <c r="DE79">
        <v>0.97299680645161279</v>
      </c>
      <c r="DF79">
        <v>2.7003651612903211E-2</v>
      </c>
      <c r="DG79">
        <v>0</v>
      </c>
      <c r="DH79">
        <v>544.02706451612903</v>
      </c>
      <c r="DI79">
        <v>5.0002200000000023</v>
      </c>
      <c r="DJ79">
        <v>9293.4645161290318</v>
      </c>
      <c r="DK79">
        <v>14099</v>
      </c>
      <c r="DL79">
        <v>34.566064516129032</v>
      </c>
      <c r="DM79">
        <v>38.07825806451612</v>
      </c>
      <c r="DN79">
        <v>35.061999999999991</v>
      </c>
      <c r="DO79">
        <v>35.973580645161277</v>
      </c>
      <c r="DP79">
        <v>36.625</v>
      </c>
      <c r="DQ79">
        <v>1454.6090322580651</v>
      </c>
      <c r="DR79">
        <v>40.369999999999983</v>
      </c>
      <c r="DS79">
        <v>0</v>
      </c>
      <c r="DT79">
        <v>1692985565.4000001</v>
      </c>
      <c r="DU79">
        <v>0</v>
      </c>
      <c r="DV79">
        <v>544.03638461538458</v>
      </c>
      <c r="DW79">
        <v>-0.49572649084033737</v>
      </c>
      <c r="DX79">
        <v>-13.32376071053641</v>
      </c>
      <c r="DY79">
        <v>9293.4330769230764</v>
      </c>
      <c r="DZ79">
        <v>15</v>
      </c>
      <c r="EA79">
        <v>1692985581</v>
      </c>
      <c r="EB79" t="s">
        <v>520</v>
      </c>
      <c r="EC79">
        <v>1692985581</v>
      </c>
      <c r="ED79">
        <v>1692985581</v>
      </c>
      <c r="EE79">
        <v>64</v>
      </c>
      <c r="EF79">
        <v>3.2000000000000001E-2</v>
      </c>
      <c r="EG79">
        <v>8.9999999999999993E-3</v>
      </c>
      <c r="EH79">
        <v>-1.343</v>
      </c>
      <c r="EI79">
        <v>0.40899999999999997</v>
      </c>
      <c r="EJ79">
        <v>234</v>
      </c>
      <c r="EK79">
        <v>27</v>
      </c>
      <c r="EL79">
        <v>0.73</v>
      </c>
      <c r="EM79">
        <v>0.36</v>
      </c>
      <c r="EN79">
        <v>100</v>
      </c>
      <c r="EO79">
        <v>100</v>
      </c>
      <c r="EP79">
        <v>-1.343</v>
      </c>
      <c r="EQ79">
        <v>0.40899999999999997</v>
      </c>
      <c r="ER79">
        <v>-1.5861240351372741</v>
      </c>
      <c r="ES79">
        <v>4.3947813741094052E-4</v>
      </c>
      <c r="ET79">
        <v>1.9954388575737439E-6</v>
      </c>
      <c r="EU79">
        <v>-3.8034163071679039E-10</v>
      </c>
      <c r="EV79">
        <v>0.39930476190476227</v>
      </c>
      <c r="EW79">
        <v>0</v>
      </c>
      <c r="EX79">
        <v>0</v>
      </c>
      <c r="EY79">
        <v>0</v>
      </c>
      <c r="EZ79">
        <v>23</v>
      </c>
      <c r="FA79">
        <v>2006</v>
      </c>
      <c r="FB79">
        <v>0</v>
      </c>
      <c r="FC79">
        <v>18</v>
      </c>
      <c r="FD79">
        <v>1.3</v>
      </c>
      <c r="FE79">
        <v>1.3</v>
      </c>
      <c r="FF79">
        <v>0.71777299999999999</v>
      </c>
      <c r="FG79">
        <v>0</v>
      </c>
      <c r="FH79">
        <v>1.39771</v>
      </c>
      <c r="FI79">
        <v>2.2692899999999998</v>
      </c>
      <c r="FJ79">
        <v>1.3952599999999999</v>
      </c>
      <c r="FK79">
        <v>2.6440399999999999</v>
      </c>
      <c r="FL79">
        <v>41.430100000000003</v>
      </c>
      <c r="FM79">
        <v>14.797499999999999</v>
      </c>
      <c r="FN79">
        <v>18</v>
      </c>
      <c r="FO79">
        <v>612.48</v>
      </c>
      <c r="FP79">
        <v>338.42700000000002</v>
      </c>
      <c r="FQ79">
        <v>26.000699999999998</v>
      </c>
      <c r="FR79">
        <v>30.621200000000002</v>
      </c>
      <c r="FS79">
        <v>30.0002</v>
      </c>
      <c r="FT79">
        <v>30.334299999999999</v>
      </c>
      <c r="FU79">
        <v>30.684999999999999</v>
      </c>
      <c r="FV79">
        <v>100</v>
      </c>
      <c r="FW79">
        <v>0.83627300000000004</v>
      </c>
      <c r="FX79">
        <v>95.071700000000007</v>
      </c>
      <c r="FY79">
        <v>26</v>
      </c>
      <c r="FZ79">
        <v>2000</v>
      </c>
      <c r="GA79">
        <v>27.1434</v>
      </c>
      <c r="GB79">
        <v>98.185199999999995</v>
      </c>
      <c r="GC79">
        <v>92.499200000000002</v>
      </c>
    </row>
    <row r="80" spans="1:185" x14ac:dyDescent="0.2">
      <c r="A80">
        <v>64</v>
      </c>
      <c r="B80">
        <v>1692985906.5</v>
      </c>
      <c r="C80">
        <v>7383</v>
      </c>
      <c r="D80" t="s">
        <v>521</v>
      </c>
      <c r="E80" t="s">
        <v>522</v>
      </c>
      <c r="F80">
        <v>5</v>
      </c>
      <c r="H80" t="s">
        <v>318</v>
      </c>
      <c r="I80" t="s">
        <v>523</v>
      </c>
      <c r="J80" t="s">
        <v>524</v>
      </c>
      <c r="K80" t="s">
        <v>660</v>
      </c>
      <c r="L80">
        <v>1692985898.75</v>
      </c>
      <c r="M80">
        <f t="shared" si="50"/>
        <v>1.0985407169305308E-3</v>
      </c>
      <c r="N80">
        <f t="shared" si="51"/>
        <v>1.0985407169305308</v>
      </c>
      <c r="O80">
        <f t="shared" si="52"/>
        <v>1.1606440632133193</v>
      </c>
      <c r="P80">
        <f t="shared" si="53"/>
        <v>148.2062</v>
      </c>
      <c r="Q80">
        <f t="shared" si="54"/>
        <v>122.41751993164112</v>
      </c>
      <c r="R80">
        <f t="shared" si="55"/>
        <v>12.357286508058158</v>
      </c>
      <c r="S80">
        <f t="shared" si="56"/>
        <v>14.960493209576958</v>
      </c>
      <c r="T80">
        <f t="shared" si="57"/>
        <v>8.2310996916860571E-2</v>
      </c>
      <c r="U80">
        <f t="shared" si="58"/>
        <v>2.9443814997298565</v>
      </c>
      <c r="V80">
        <f t="shared" si="59"/>
        <v>8.1053720032742776E-2</v>
      </c>
      <c r="W80">
        <f t="shared" si="60"/>
        <v>5.0769936553511058E-2</v>
      </c>
      <c r="X80">
        <f t="shared" si="61"/>
        <v>241.73822065717903</v>
      </c>
      <c r="Y80">
        <f t="shared" si="62"/>
        <v>29.889346638590901</v>
      </c>
      <c r="Z80">
        <f t="shared" si="63"/>
        <v>29.05414</v>
      </c>
      <c r="AA80">
        <f t="shared" si="64"/>
        <v>4.0343895553512059</v>
      </c>
      <c r="AB80">
        <f t="shared" si="65"/>
        <v>68.39173997722655</v>
      </c>
      <c r="AC80">
        <f t="shared" si="66"/>
        <v>2.7119917813563132</v>
      </c>
      <c r="AD80">
        <f t="shared" si="67"/>
        <v>3.9653791265719618</v>
      </c>
      <c r="AE80">
        <f t="shared" si="68"/>
        <v>1.3223977739948927</v>
      </c>
      <c r="AF80">
        <f t="shared" si="69"/>
        <v>-48.445645616636412</v>
      </c>
      <c r="AG80">
        <f t="shared" si="70"/>
        <v>-47.296895008401734</v>
      </c>
      <c r="AH80">
        <f t="shared" si="71"/>
        <v>-3.5331451414609476</v>
      </c>
      <c r="AI80">
        <f t="shared" si="72"/>
        <v>142.46253489067993</v>
      </c>
      <c r="AJ80">
        <f t="shared" si="73"/>
        <v>1.1606440632133193</v>
      </c>
      <c r="AK80">
        <f t="shared" si="74"/>
        <v>1.0985407169305308</v>
      </c>
      <c r="AL80">
        <f t="shared" si="75"/>
        <v>2.4546428829746727</v>
      </c>
      <c r="AM80">
        <v>152.34868107041839</v>
      </c>
      <c r="AN80">
        <v>150.72254545454541</v>
      </c>
      <c r="AO80">
        <v>-0.19879993634363791</v>
      </c>
      <c r="AP80">
        <v>67.123254126434745</v>
      </c>
      <c r="AQ80">
        <f t="shared" si="76"/>
        <v>1.1163745703581043</v>
      </c>
      <c r="AR80">
        <v>25.853067100129881</v>
      </c>
      <c r="AS80">
        <v>26.937394545454541</v>
      </c>
      <c r="AT80">
        <v>3.7735542618427608E-4</v>
      </c>
      <c r="AU80">
        <v>78.55</v>
      </c>
      <c r="AV80">
        <v>0</v>
      </c>
      <c r="AW80">
        <v>0</v>
      </c>
      <c r="AX80">
        <f t="shared" si="77"/>
        <v>1</v>
      </c>
      <c r="AY80">
        <f t="shared" si="78"/>
        <v>0</v>
      </c>
      <c r="AZ80">
        <f t="shared" si="79"/>
        <v>53015.098999812843</v>
      </c>
      <c r="BA80" t="s">
        <v>321</v>
      </c>
      <c r="BB80" t="s">
        <v>321</v>
      </c>
      <c r="BC80">
        <v>0</v>
      </c>
      <c r="BD80">
        <v>0</v>
      </c>
      <c r="BE80" t="e">
        <f t="shared" si="80"/>
        <v>#DIV/0!</v>
      </c>
      <c r="BF80">
        <v>0</v>
      </c>
      <c r="BG80" t="s">
        <v>321</v>
      </c>
      <c r="BH80" t="s">
        <v>321</v>
      </c>
      <c r="BI80">
        <v>0</v>
      </c>
      <c r="BJ80">
        <v>0</v>
      </c>
      <c r="BK80" t="e">
        <f t="shared" si="81"/>
        <v>#DIV/0!</v>
      </c>
      <c r="BL80">
        <v>0.5</v>
      </c>
      <c r="BM80">
        <f t="shared" si="82"/>
        <v>1261.2152998223719</v>
      </c>
      <c r="BN80">
        <f t="shared" si="83"/>
        <v>1.1606440632133193</v>
      </c>
      <c r="BO80" t="e">
        <f t="shared" si="84"/>
        <v>#DIV/0!</v>
      </c>
      <c r="BP80">
        <f t="shared" si="85"/>
        <v>9.2025847083902572E-4</v>
      </c>
      <c r="BQ80" t="e">
        <f t="shared" si="86"/>
        <v>#DIV/0!</v>
      </c>
      <c r="BR80" t="e">
        <f t="shared" si="87"/>
        <v>#DIV/0!</v>
      </c>
      <c r="BS80" t="s">
        <v>321</v>
      </c>
      <c r="BT80">
        <v>0</v>
      </c>
      <c r="BU80" t="e">
        <f t="shared" si="88"/>
        <v>#DIV/0!</v>
      </c>
      <c r="BV80" t="e">
        <f t="shared" si="89"/>
        <v>#DIV/0!</v>
      </c>
      <c r="BW80" t="e">
        <f t="shared" si="90"/>
        <v>#DIV/0!</v>
      </c>
      <c r="BX80" t="e">
        <f t="shared" si="91"/>
        <v>#DIV/0!</v>
      </c>
      <c r="BY80" t="e">
        <f t="shared" si="92"/>
        <v>#DIV/0!</v>
      </c>
      <c r="BZ80" t="e">
        <f t="shared" si="93"/>
        <v>#DIV/0!</v>
      </c>
      <c r="CA80" t="e">
        <f t="shared" si="94"/>
        <v>#DIV/0!</v>
      </c>
      <c r="CB80" t="e">
        <f t="shared" si="95"/>
        <v>#DIV/0!</v>
      </c>
      <c r="CC80">
        <f t="shared" si="96"/>
        <v>1500.004999999999</v>
      </c>
      <c r="CD80">
        <f t="shared" si="97"/>
        <v>1261.2152998223719</v>
      </c>
      <c r="CE80">
        <f t="shared" si="98"/>
        <v>0.84080739719025788</v>
      </c>
      <c r="CF80">
        <f t="shared" si="99"/>
        <v>0.16115827657719753</v>
      </c>
      <c r="CG80">
        <v>6</v>
      </c>
      <c r="CH80">
        <v>0.5</v>
      </c>
      <c r="CI80" t="s">
        <v>322</v>
      </c>
      <c r="CJ80">
        <v>2</v>
      </c>
      <c r="CK80" t="b">
        <v>0</v>
      </c>
      <c r="CL80">
        <v>1692985898.75</v>
      </c>
      <c r="CM80">
        <v>148.2062</v>
      </c>
      <c r="CN80">
        <v>149.52966666666671</v>
      </c>
      <c r="CO80">
        <v>26.86636</v>
      </c>
      <c r="CP80">
        <v>25.797323333333331</v>
      </c>
      <c r="CQ80">
        <v>149.4742</v>
      </c>
      <c r="CR80">
        <v>26.51136</v>
      </c>
      <c r="CS80">
        <v>599.99453333333327</v>
      </c>
      <c r="CT80">
        <v>100.84383333333339</v>
      </c>
      <c r="CU80">
        <v>9.9941013333333342E-2</v>
      </c>
      <c r="CV80">
        <v>28.75618333333334</v>
      </c>
      <c r="CW80">
        <v>29.05414</v>
      </c>
      <c r="CX80">
        <v>999.9000000000002</v>
      </c>
      <c r="CY80">
        <v>0</v>
      </c>
      <c r="CZ80">
        <v>0</v>
      </c>
      <c r="DA80">
        <v>10000.406666666669</v>
      </c>
      <c r="DB80">
        <v>0</v>
      </c>
      <c r="DC80">
        <v>843.08693333333315</v>
      </c>
      <c r="DD80">
        <v>1500.004999999999</v>
      </c>
      <c r="DE80">
        <v>0.97299800000000025</v>
      </c>
      <c r="DF80">
        <v>2.7001859999999999E-2</v>
      </c>
      <c r="DG80">
        <v>0</v>
      </c>
      <c r="DH80">
        <v>752.25423333333333</v>
      </c>
      <c r="DI80">
        <v>5.0002200000000014</v>
      </c>
      <c r="DJ80">
        <v>12368.61666666667</v>
      </c>
      <c r="DK80">
        <v>14099.25666666667</v>
      </c>
      <c r="DL80">
        <v>34.733199999999997</v>
      </c>
      <c r="DM80">
        <v>38.207999999999991</v>
      </c>
      <c r="DN80">
        <v>35.25</v>
      </c>
      <c r="DO80">
        <v>35.976900000000001</v>
      </c>
      <c r="DP80">
        <v>36.735300000000002</v>
      </c>
      <c r="DQ80">
        <v>1454.635</v>
      </c>
      <c r="DR80">
        <v>40.369999999999983</v>
      </c>
      <c r="DS80">
        <v>0</v>
      </c>
      <c r="DT80">
        <v>1692985908</v>
      </c>
      <c r="DU80">
        <v>0</v>
      </c>
      <c r="DV80">
        <v>751.68456000000003</v>
      </c>
      <c r="DW80">
        <v>-113.71007676246479</v>
      </c>
      <c r="DX80">
        <v>-1695.569228220731</v>
      </c>
      <c r="DY80">
        <v>12359.907999999999</v>
      </c>
      <c r="DZ80">
        <v>15</v>
      </c>
      <c r="EA80">
        <v>1692985940</v>
      </c>
      <c r="EB80" t="s">
        <v>525</v>
      </c>
      <c r="EC80">
        <v>1692985940</v>
      </c>
      <c r="ED80">
        <v>1692985931.5</v>
      </c>
      <c r="EE80">
        <v>65</v>
      </c>
      <c r="EF80">
        <v>0.182</v>
      </c>
      <c r="EG80">
        <v>-5.3999999999999999E-2</v>
      </c>
      <c r="EH80">
        <v>-1.268</v>
      </c>
      <c r="EI80">
        <v>0.35499999999999998</v>
      </c>
      <c r="EJ80">
        <v>141</v>
      </c>
      <c r="EK80">
        <v>26</v>
      </c>
      <c r="EL80">
        <v>0.76</v>
      </c>
      <c r="EM80">
        <v>0.16</v>
      </c>
      <c r="EN80">
        <v>100</v>
      </c>
      <c r="EO80">
        <v>100</v>
      </c>
      <c r="EP80">
        <v>-1.268</v>
      </c>
      <c r="EQ80">
        <v>0.35499999999999998</v>
      </c>
      <c r="ER80">
        <v>-1.5538359731229341</v>
      </c>
      <c r="ES80">
        <v>4.3947813741094052E-4</v>
      </c>
      <c r="ET80">
        <v>1.9954388575737439E-6</v>
      </c>
      <c r="EU80">
        <v>-3.8034163071679039E-10</v>
      </c>
      <c r="EV80">
        <v>0.40880476190475429</v>
      </c>
      <c r="EW80">
        <v>0</v>
      </c>
      <c r="EX80">
        <v>0</v>
      </c>
      <c r="EY80">
        <v>0</v>
      </c>
      <c r="EZ80">
        <v>23</v>
      </c>
      <c r="FA80">
        <v>2006</v>
      </c>
      <c r="FB80">
        <v>0</v>
      </c>
      <c r="FC80">
        <v>18</v>
      </c>
      <c r="FD80">
        <v>5.4</v>
      </c>
      <c r="FE80">
        <v>5.4</v>
      </c>
      <c r="FF80">
        <v>0.50537100000000001</v>
      </c>
      <c r="FG80">
        <v>0</v>
      </c>
      <c r="FH80">
        <v>1.39771</v>
      </c>
      <c r="FI80">
        <v>2.2680699999999998</v>
      </c>
      <c r="FJ80">
        <v>1.3952599999999999</v>
      </c>
      <c r="FK80">
        <v>2.51831</v>
      </c>
      <c r="FL80">
        <v>41.222299999999997</v>
      </c>
      <c r="FM80">
        <v>14.727399999999999</v>
      </c>
      <c r="FN80">
        <v>18</v>
      </c>
      <c r="FO80">
        <v>609.78899999999999</v>
      </c>
      <c r="FP80">
        <v>336.399</v>
      </c>
      <c r="FQ80">
        <v>27.0016</v>
      </c>
      <c r="FR80">
        <v>30.9697</v>
      </c>
      <c r="FS80">
        <v>30.000699999999998</v>
      </c>
      <c r="FT80">
        <v>30.645800000000001</v>
      </c>
      <c r="FU80">
        <v>30.995200000000001</v>
      </c>
      <c r="FV80">
        <v>100</v>
      </c>
      <c r="FW80">
        <v>4.9760400000000002</v>
      </c>
      <c r="FX80">
        <v>87.933099999999996</v>
      </c>
      <c r="FY80">
        <v>27</v>
      </c>
      <c r="FZ80">
        <v>2000</v>
      </c>
      <c r="GA80">
        <v>26.035499999999999</v>
      </c>
      <c r="GB80">
        <v>98.094700000000003</v>
      </c>
      <c r="GC80">
        <v>92.456800000000001</v>
      </c>
    </row>
    <row r="81" spans="1:185" x14ac:dyDescent="0.2">
      <c r="A81">
        <v>65</v>
      </c>
      <c r="B81">
        <v>1692986001</v>
      </c>
      <c r="C81">
        <v>7477.5</v>
      </c>
      <c r="D81" t="s">
        <v>526</v>
      </c>
      <c r="E81" t="s">
        <v>527</v>
      </c>
      <c r="F81">
        <v>5</v>
      </c>
      <c r="H81" t="s">
        <v>318</v>
      </c>
      <c r="I81" t="s">
        <v>523</v>
      </c>
      <c r="J81" t="s">
        <v>524</v>
      </c>
      <c r="K81" t="s">
        <v>660</v>
      </c>
      <c r="L81">
        <v>1692985993</v>
      </c>
      <c r="M81">
        <f t="shared" ref="M81:M112" si="100">(N81)/1000</f>
        <v>1.3209618080827115E-3</v>
      </c>
      <c r="N81">
        <f t="shared" ref="N81:N112" si="101">IF(CK81, AQ81, AK81)</f>
        <v>1.3209618080827115</v>
      </c>
      <c r="O81">
        <f t="shared" ref="O81:O112" si="102">IF(CK81, AL81, AJ81)</f>
        <v>0.73112052319313947</v>
      </c>
      <c r="P81">
        <f t="shared" ref="P81:P112" si="103">CM81 - IF(AX81&gt;1, O81*CG81*100/(AZ81*DA81), 0)</f>
        <v>130.47858064516129</v>
      </c>
      <c r="Q81">
        <f t="shared" ref="Q81:Q112" si="104">((W81-M81/2)*P81-O81)/(W81+M81/2)</f>
        <v>116.14149076359749</v>
      </c>
      <c r="R81">
        <f t="shared" ref="R81:R112" si="105">Q81*(CT81+CU81)/1000</f>
        <v>11.72314427704397</v>
      </c>
      <c r="S81">
        <f t="shared" ref="S81:S112" si="106">(CM81 - IF(AX81&gt;1, O81*CG81*100/(AZ81*DA81), 0))*(CT81+CU81)/1000</f>
        <v>13.170308181084369</v>
      </c>
      <c r="T81">
        <f t="shared" ref="T81:T112" si="107">2/((1/V81-1/U81)+SIGN(V81)*SQRT((1/V81-1/U81)*(1/V81-1/U81) + 4*CH81/((CH81+1)*(CH81+1))*(2*1/V81*1/U81-1/U81*1/U81)))</f>
        <v>0.10140257409456108</v>
      </c>
      <c r="U81">
        <f t="shared" ref="U81:U112" si="108">IF(LEFT(CI81,1)&lt;&gt;"0",IF(LEFT(CI81,1)="1",3,CJ81),$D$5+$E$5*(DA81*CT81/($K$5*1000))+$F$5*(DA81*CT81/($K$5*1000))*MAX(MIN(CG81,$J$5),$I$5)*MAX(MIN(CG81,$J$5),$I$5)+$G$5*MAX(MIN(CG81,$J$5),$I$5)*(DA81*CT81/($K$5*1000))+$H$5*(DA81*CT81/($K$5*1000))*(DA81*CT81/($K$5*1000)))</f>
        <v>2.9442754002928337</v>
      </c>
      <c r="V81">
        <f t="shared" ref="V81:V112" si="109">M81*(1000-(1000*0.61365*EXP(17.502*Z81/(240.97+Z81))/(CT81+CU81)+CO81)/2)/(1000*0.61365*EXP(17.502*Z81/(240.97+Z81))/(CT81+CU81)-CO81)</f>
        <v>9.9501614317146395E-2</v>
      </c>
      <c r="W81">
        <f t="shared" ref="W81:W112" si="110">1/((CH81+1)/(T81/1.6)+1/(U81/1.37)) + CH81/((CH81+1)/(T81/1.6) + CH81/(U81/1.37))</f>
        <v>6.2356334395416761E-2</v>
      </c>
      <c r="X81">
        <f t="shared" ref="X81:X112" si="111">(CC81*CF81)</f>
        <v>161.90428563888057</v>
      </c>
      <c r="Y81">
        <f t="shared" ref="Y81:Y112" si="112">(CV81+(X81+2*0.95*0.0000000567*(((CV81+$B$7)+273)^4-(CV81+273)^4)-44100*M81)/(1.84*29.3*U81+8*0.95*0.0000000567*(CV81+273)^3))</f>
        <v>29.254731578035422</v>
      </c>
      <c r="Z81">
        <f t="shared" ref="Z81:Z112" si="113">($C$7*CW81+$D$7*CX81+$E$7*Y81)</f>
        <v>28.707645161290319</v>
      </c>
      <c r="AA81">
        <f t="shared" ref="AA81:AA112" si="114">0.61365*EXP(17.502*Z81/(240.97+Z81))</f>
        <v>3.9542351608472321</v>
      </c>
      <c r="AB81">
        <f t="shared" ref="AB81:AB112" si="115">(AC81/AD81*100)</f>
        <v>67.458117962247215</v>
      </c>
      <c r="AC81">
        <f t="shared" ref="AC81:AC112" si="116">CO81*(CT81+CU81)/1000</f>
        <v>2.6580898759829137</v>
      </c>
      <c r="AD81">
        <f t="shared" ref="AD81:AD112" si="117">0.61365*EXP(17.502*CV81/(240.97+CV81))</f>
        <v>3.9403558182137663</v>
      </c>
      <c r="AE81">
        <f t="shared" ref="AE81:AE112" si="118">(AA81-CO81*(CT81+CU81)/1000)</f>
        <v>1.2961452848643185</v>
      </c>
      <c r="AF81">
        <f t="shared" ref="AF81:AF112" si="119">(-M81*44100)</f>
        <v>-58.254415736447577</v>
      </c>
      <c r="AG81">
        <f t="shared" ref="AG81:AG112" si="120">2*29.3*U81*0.92*(CV81-Z81)</f>
        <v>-9.6222178159726024</v>
      </c>
      <c r="AH81">
        <f t="shared" ref="AH81:AH112" si="121">2*0.95*0.0000000567*(((CV81+$B$7)+273)^4-(Z81+273)^4)</f>
        <v>-0.71719295731435151</v>
      </c>
      <c r="AI81">
        <f t="shared" ref="AI81:AI112" si="122">X81+AH81+AF81+AG81</f>
        <v>93.310459129146025</v>
      </c>
      <c r="AJ81">
        <f t="shared" ref="AJ81:AJ112" si="123">CS81*AX81*(CN81-CM81*(1000-AX81*CP81)/(1000-AX81*CO81))/(100*CG81)</f>
        <v>0.73112052319313947</v>
      </c>
      <c r="AK81">
        <f t="shared" ref="AK81:AK112" si="124">1000*CS81*AX81*(CO81-CP81)/(100*CG81*(1000-AX81*CO81))</f>
        <v>1.3209618080827115</v>
      </c>
      <c r="AL81">
        <f t="shared" ref="AL81:AL112" si="125">(AM81 - AN81 - CT81*1000/(8.314*(CV81+273.15)) * AP81/CS81 * AO81) * CS81/(100*CG81) * (1000 - CP81)/1000</f>
        <v>1.8097072538018404</v>
      </c>
      <c r="AM81">
        <v>133.67756717032921</v>
      </c>
      <c r="AN81">
        <v>132.68805454545449</v>
      </c>
      <c r="AO81">
        <v>-0.1927859260094327</v>
      </c>
      <c r="AP81">
        <v>67.115578255989078</v>
      </c>
      <c r="AQ81">
        <f t="shared" ref="AQ81:AQ112" si="126">(AS81 - AR81 + CT81*1000/(8.314*(CV81+273.15)) * AU81/CS81 * AT81) * CS81/(100*CG81) * 1000/(1000 - AS81)</f>
        <v>1.2747499775854692</v>
      </c>
      <c r="AR81">
        <v>25.030399635844169</v>
      </c>
      <c r="AS81">
        <v>26.309798181818181</v>
      </c>
      <c r="AT81">
        <v>-7.2650735930704143E-3</v>
      </c>
      <c r="AU81">
        <v>78.55</v>
      </c>
      <c r="AV81">
        <v>0</v>
      </c>
      <c r="AW81">
        <v>0</v>
      </c>
      <c r="AX81">
        <f t="shared" ref="AX81:AX112" si="127">IF(AV81*$H$13&gt;=AZ81,1,(AZ81/(AZ81-AV81*$H$13)))</f>
        <v>1</v>
      </c>
      <c r="AY81">
        <f t="shared" ref="AY81:AY112" si="128">(AX81-1)*100</f>
        <v>0</v>
      </c>
      <c r="AZ81">
        <f t="shared" ref="AZ81:AZ112" si="129">MAX(0,($B$13+$C$13*DA81)/(1+$D$13*DA81)*CT81/(CV81+273)*$E$13)</f>
        <v>53031.09899086567</v>
      </c>
      <c r="BA81" t="s">
        <v>321</v>
      </c>
      <c r="BB81" t="s">
        <v>321</v>
      </c>
      <c r="BC81">
        <v>0</v>
      </c>
      <c r="BD81">
        <v>0</v>
      </c>
      <c r="BE81" t="e">
        <f t="shared" ref="BE81:BE112" si="130">1-BC81/BD81</f>
        <v>#DIV/0!</v>
      </c>
      <c r="BF81">
        <v>0</v>
      </c>
      <c r="BG81" t="s">
        <v>321</v>
      </c>
      <c r="BH81" t="s">
        <v>321</v>
      </c>
      <c r="BI81">
        <v>0</v>
      </c>
      <c r="BJ81">
        <v>0</v>
      </c>
      <c r="BK81" t="e">
        <f t="shared" ref="BK81:BK112" si="131">1-BI81/BJ81</f>
        <v>#DIV/0!</v>
      </c>
      <c r="BL81">
        <v>0.5</v>
      </c>
      <c r="BM81">
        <f t="shared" ref="BM81:BM112" si="132">CD81</f>
        <v>841.19160960730915</v>
      </c>
      <c r="BN81">
        <f t="shared" ref="BN81:BN112" si="133">O81</f>
        <v>0.73112052319313947</v>
      </c>
      <c r="BO81" t="e">
        <f t="shared" ref="BO81:BO112" si="134">BK81*BL81*BM81</f>
        <v>#DIV/0!</v>
      </c>
      <c r="BP81">
        <f t="shared" ref="BP81:BP112" si="135">(BN81-BF81)/BM81</f>
        <v>8.6914861589554629E-4</v>
      </c>
      <c r="BQ81" t="e">
        <f t="shared" ref="BQ81:BQ112" si="136">(BD81-BJ81)/BJ81</f>
        <v>#DIV/0!</v>
      </c>
      <c r="BR81" t="e">
        <f t="shared" ref="BR81:BR112" si="137">BC81/(BE81+BC81/BJ81)</f>
        <v>#DIV/0!</v>
      </c>
      <c r="BS81" t="s">
        <v>321</v>
      </c>
      <c r="BT81">
        <v>0</v>
      </c>
      <c r="BU81" t="e">
        <f t="shared" ref="BU81:BU112" si="138">IF(BT81&lt;&gt;0, BT81, BR81)</f>
        <v>#DIV/0!</v>
      </c>
      <c r="BV81" t="e">
        <f t="shared" ref="BV81:BV112" si="139">1-BU81/BJ81</f>
        <v>#DIV/0!</v>
      </c>
      <c r="BW81" t="e">
        <f t="shared" ref="BW81:BW112" si="140">(BJ81-BI81)/(BJ81-BU81)</f>
        <v>#DIV/0!</v>
      </c>
      <c r="BX81" t="e">
        <f t="shared" ref="BX81:BX112" si="141">(BD81-BJ81)/(BD81-BU81)</f>
        <v>#DIV/0!</v>
      </c>
      <c r="BY81" t="e">
        <f t="shared" ref="BY81:BY112" si="142">(BJ81-BI81)/(BJ81-BC81)</f>
        <v>#DIV/0!</v>
      </c>
      <c r="BZ81" t="e">
        <f t="shared" ref="BZ81:BZ112" si="143">(BD81-BJ81)/(BD81-BC81)</f>
        <v>#DIV/0!</v>
      </c>
      <c r="CA81" t="e">
        <f t="shared" ref="CA81:CA112" si="144">(BW81*BU81/BI81)</f>
        <v>#DIV/0!</v>
      </c>
      <c r="CB81" t="e">
        <f t="shared" ref="CB81:CB112" si="145">(1-CA81)</f>
        <v>#DIV/0!</v>
      </c>
      <c r="CC81">
        <f t="shared" ref="CC81:CC112" si="146">$B$11*DB81+$C$11*DC81+$F$11*DD81*(1-DG81)</f>
        <v>999.99693548387108</v>
      </c>
      <c r="CD81">
        <f t="shared" ref="CD81:CD112" si="147">CC81*CE81</f>
        <v>841.19160960730915</v>
      </c>
      <c r="CE81">
        <f t="shared" ref="CE81:CE112" si="148">($B$11*$D$9+$C$11*$D$9+$F$11*((DQ81+DI81)/MAX(DQ81+DI81+DR81, 0.1)*$I$9+DR81/MAX(DQ81+DI81+DR81, 0.1)*$J$9))/($B$11+$C$11+$F$11)</f>
        <v>0.84119418746046415</v>
      </c>
      <c r="CF81">
        <f t="shared" ref="CF81:CF112" si="149">($B$11*$K$9+$C$11*$K$9+$F$11*((DQ81+DI81)/MAX(DQ81+DI81+DR81, 0.1)*$P$9+DR81/MAX(DQ81+DI81+DR81, 0.1)*$Q$9))/($B$11+$C$11+$F$11)</f>
        <v>0.16190478179869575</v>
      </c>
      <c r="CG81">
        <v>6</v>
      </c>
      <c r="CH81">
        <v>0.5</v>
      </c>
      <c r="CI81" t="s">
        <v>322</v>
      </c>
      <c r="CJ81">
        <v>2</v>
      </c>
      <c r="CK81" t="b">
        <v>0</v>
      </c>
      <c r="CL81">
        <v>1692985993</v>
      </c>
      <c r="CM81">
        <v>130.47858064516129</v>
      </c>
      <c r="CN81">
        <v>131.3820322580645</v>
      </c>
      <c r="CO81">
        <v>26.33376451612903</v>
      </c>
      <c r="CP81">
        <v>25.04762580645161</v>
      </c>
      <c r="CQ81">
        <v>131.81158064516131</v>
      </c>
      <c r="CR81">
        <v>26.013764516129029</v>
      </c>
      <c r="CS81">
        <v>600.01735483870971</v>
      </c>
      <c r="CT81">
        <v>100.83841935483871</v>
      </c>
      <c r="CU81">
        <v>0.10004974838709681</v>
      </c>
      <c r="CV81">
        <v>28.647025806451619</v>
      </c>
      <c r="CW81">
        <v>28.707645161290319</v>
      </c>
      <c r="CX81">
        <v>999.90000000000032</v>
      </c>
      <c r="CY81">
        <v>0</v>
      </c>
      <c r="CZ81">
        <v>0</v>
      </c>
      <c r="DA81">
        <v>10000.340322580651</v>
      </c>
      <c r="DB81">
        <v>0</v>
      </c>
      <c r="DC81">
        <v>847.72490322580654</v>
      </c>
      <c r="DD81">
        <v>999.99693548387108</v>
      </c>
      <c r="DE81">
        <v>0.95999361290322593</v>
      </c>
      <c r="DF81">
        <v>4.000638709677419E-2</v>
      </c>
      <c r="DG81">
        <v>0</v>
      </c>
      <c r="DH81">
        <v>628.061193548387</v>
      </c>
      <c r="DI81">
        <v>5.0002200000000023</v>
      </c>
      <c r="DJ81">
        <v>7217.9606451612908</v>
      </c>
      <c r="DK81">
        <v>9346.1909677419335</v>
      </c>
      <c r="DL81">
        <v>34.487741935483868</v>
      </c>
      <c r="DM81">
        <v>38.125</v>
      </c>
      <c r="DN81">
        <v>35.151000000000003</v>
      </c>
      <c r="DO81">
        <v>35.804225806451598</v>
      </c>
      <c r="DP81">
        <v>36.616870967741932</v>
      </c>
      <c r="DQ81">
        <v>955.19064516129049</v>
      </c>
      <c r="DR81">
        <v>39.806129032258063</v>
      </c>
      <c r="DS81">
        <v>0</v>
      </c>
      <c r="DT81">
        <v>1692986002.8</v>
      </c>
      <c r="DU81">
        <v>0</v>
      </c>
      <c r="DV81">
        <v>627.63656000000003</v>
      </c>
      <c r="DW81">
        <v>-29.226384655519229</v>
      </c>
      <c r="DX81">
        <v>-285.46384655685182</v>
      </c>
      <c r="DY81">
        <v>7214.097999999999</v>
      </c>
      <c r="DZ81">
        <v>15</v>
      </c>
      <c r="EA81">
        <v>1692986021</v>
      </c>
      <c r="EB81" t="s">
        <v>528</v>
      </c>
      <c r="EC81">
        <v>1692986020</v>
      </c>
      <c r="ED81">
        <v>1692986021</v>
      </c>
      <c r="EE81">
        <v>66</v>
      </c>
      <c r="EF81">
        <v>-5.0999999999999997E-2</v>
      </c>
      <c r="EG81">
        <v>-3.5000000000000003E-2</v>
      </c>
      <c r="EH81">
        <v>-1.333</v>
      </c>
      <c r="EI81">
        <v>0.32</v>
      </c>
      <c r="EJ81">
        <v>127</v>
      </c>
      <c r="EK81">
        <v>25</v>
      </c>
      <c r="EL81">
        <v>1.18</v>
      </c>
      <c r="EM81">
        <v>0.11</v>
      </c>
      <c r="EN81">
        <v>100</v>
      </c>
      <c r="EO81">
        <v>100</v>
      </c>
      <c r="EP81">
        <v>-1.333</v>
      </c>
      <c r="EQ81">
        <v>0.32</v>
      </c>
      <c r="ER81">
        <v>-1.3717022012499249</v>
      </c>
      <c r="ES81">
        <v>4.3947813741094052E-4</v>
      </c>
      <c r="ET81">
        <v>1.9954388575737439E-6</v>
      </c>
      <c r="EU81">
        <v>-3.8034163071679039E-10</v>
      </c>
      <c r="EV81">
        <v>0.35457000000000249</v>
      </c>
      <c r="EW81">
        <v>0</v>
      </c>
      <c r="EX81">
        <v>0</v>
      </c>
      <c r="EY81">
        <v>0</v>
      </c>
      <c r="EZ81">
        <v>23</v>
      </c>
      <c r="FA81">
        <v>2006</v>
      </c>
      <c r="FB81">
        <v>0</v>
      </c>
      <c r="FC81">
        <v>18</v>
      </c>
      <c r="FD81">
        <v>1</v>
      </c>
      <c r="FE81">
        <v>1.2</v>
      </c>
      <c r="FF81">
        <v>0.46386699999999997</v>
      </c>
      <c r="FG81">
        <v>0</v>
      </c>
      <c r="FH81">
        <v>1.39771</v>
      </c>
      <c r="FI81">
        <v>2.2680699999999998</v>
      </c>
      <c r="FJ81">
        <v>1.3952599999999999</v>
      </c>
      <c r="FK81">
        <v>2.4291999999999998</v>
      </c>
      <c r="FL81">
        <v>41.144599999999997</v>
      </c>
      <c r="FM81">
        <v>14.727399999999999</v>
      </c>
      <c r="FN81">
        <v>18</v>
      </c>
      <c r="FO81">
        <v>610.10400000000004</v>
      </c>
      <c r="FP81">
        <v>335.762</v>
      </c>
      <c r="FQ81">
        <v>27</v>
      </c>
      <c r="FR81">
        <v>31.1006</v>
      </c>
      <c r="FS81">
        <v>30.000900000000001</v>
      </c>
      <c r="FT81">
        <v>30.759799999999998</v>
      </c>
      <c r="FU81">
        <v>31.107500000000002</v>
      </c>
      <c r="FV81">
        <v>100</v>
      </c>
      <c r="FW81">
        <v>6.8754400000000002</v>
      </c>
      <c r="FX81">
        <v>85.579899999999995</v>
      </c>
      <c r="FY81">
        <v>27</v>
      </c>
      <c r="FZ81">
        <v>2000</v>
      </c>
      <c r="GA81">
        <v>25.278400000000001</v>
      </c>
      <c r="GB81">
        <v>98.063400000000001</v>
      </c>
      <c r="GC81">
        <v>92.444299999999998</v>
      </c>
    </row>
    <row r="82" spans="1:185" x14ac:dyDescent="0.2">
      <c r="A82">
        <v>66</v>
      </c>
      <c r="B82">
        <v>1692986082</v>
      </c>
      <c r="C82">
        <v>7558.5</v>
      </c>
      <c r="D82" t="s">
        <v>529</v>
      </c>
      <c r="E82" t="s">
        <v>530</v>
      </c>
      <c r="F82">
        <v>5</v>
      </c>
      <c r="H82" t="s">
        <v>318</v>
      </c>
      <c r="I82" t="s">
        <v>523</v>
      </c>
      <c r="J82" t="s">
        <v>524</v>
      </c>
      <c r="K82" t="s">
        <v>660</v>
      </c>
      <c r="L82">
        <v>1692986074</v>
      </c>
      <c r="M82">
        <f t="shared" si="100"/>
        <v>1.4355125957444827E-3</v>
      </c>
      <c r="N82">
        <f t="shared" si="101"/>
        <v>1.4355125957444828</v>
      </c>
      <c r="O82">
        <f t="shared" si="102"/>
        <v>0.29820125183595425</v>
      </c>
      <c r="P82">
        <f t="shared" si="103"/>
        <v>117.20441935483871</v>
      </c>
      <c r="Q82">
        <f t="shared" si="104"/>
        <v>110.41774786773306</v>
      </c>
      <c r="R82">
        <f t="shared" si="105"/>
        <v>11.145567442698823</v>
      </c>
      <c r="S82">
        <f t="shared" si="106"/>
        <v>11.830614060943438</v>
      </c>
      <c r="T82">
        <f t="shared" si="107"/>
        <v>0.1107648273201492</v>
      </c>
      <c r="U82">
        <f t="shared" si="108"/>
        <v>2.9440435758761252</v>
      </c>
      <c r="V82">
        <f t="shared" si="109"/>
        <v>0.10850068988389819</v>
      </c>
      <c r="W82">
        <f t="shared" si="110"/>
        <v>6.8012500203120371E-2</v>
      </c>
      <c r="X82">
        <f t="shared" si="111"/>
        <v>82.091878303330262</v>
      </c>
      <c r="Y82">
        <f t="shared" si="112"/>
        <v>28.540995698981583</v>
      </c>
      <c r="Z82">
        <f t="shared" si="113"/>
        <v>28.223009677419348</v>
      </c>
      <c r="AA82">
        <f t="shared" si="114"/>
        <v>3.8444559320336751</v>
      </c>
      <c r="AB82">
        <f t="shared" si="115"/>
        <v>65.565461328040072</v>
      </c>
      <c r="AC82">
        <f t="shared" si="116"/>
        <v>2.5512838916099398</v>
      </c>
      <c r="AD82">
        <f t="shared" si="117"/>
        <v>3.8912010072578322</v>
      </c>
      <c r="AE82">
        <f t="shared" si="118"/>
        <v>1.2931720404237352</v>
      </c>
      <c r="AF82">
        <f t="shared" si="119"/>
        <v>-63.306105472331687</v>
      </c>
      <c r="AG82">
        <f t="shared" si="120"/>
        <v>32.984937801188856</v>
      </c>
      <c r="AH82">
        <f t="shared" si="121"/>
        <v>2.4501715328665954</v>
      </c>
      <c r="AI82">
        <f t="shared" si="122"/>
        <v>54.220882165054022</v>
      </c>
      <c r="AJ82">
        <f t="shared" si="123"/>
        <v>0.29820125183595425</v>
      </c>
      <c r="AK82">
        <f t="shared" si="124"/>
        <v>1.4355125957444828</v>
      </c>
      <c r="AL82">
        <f t="shared" si="125"/>
        <v>1.3019621674133721</v>
      </c>
      <c r="AM82">
        <v>119.5427505342014</v>
      </c>
      <c r="AN82">
        <v>118.9316727272726</v>
      </c>
      <c r="AO82">
        <v>-0.16065685373493169</v>
      </c>
      <c r="AP82">
        <v>67.109785194961475</v>
      </c>
      <c r="AQ82">
        <f t="shared" si="126"/>
        <v>1.369485688578399</v>
      </c>
      <c r="AR82">
        <v>23.870488249610389</v>
      </c>
      <c r="AS82">
        <v>25.235623030303032</v>
      </c>
      <c r="AT82">
        <v>-5.7543376623296859E-3</v>
      </c>
      <c r="AU82">
        <v>78.55</v>
      </c>
      <c r="AV82">
        <v>0</v>
      </c>
      <c r="AW82">
        <v>0</v>
      </c>
      <c r="AX82">
        <f t="shared" si="127"/>
        <v>1</v>
      </c>
      <c r="AY82">
        <f t="shared" si="128"/>
        <v>0</v>
      </c>
      <c r="AZ82">
        <f t="shared" si="129"/>
        <v>53062.458056332696</v>
      </c>
      <c r="BA82" t="s">
        <v>321</v>
      </c>
      <c r="BB82" t="s">
        <v>321</v>
      </c>
      <c r="BC82">
        <v>0</v>
      </c>
      <c r="BD82">
        <v>0</v>
      </c>
      <c r="BE82" t="e">
        <f t="shared" si="130"/>
        <v>#DIV/0!</v>
      </c>
      <c r="BF82">
        <v>0</v>
      </c>
      <c r="BG82" t="s">
        <v>321</v>
      </c>
      <c r="BH82" t="s">
        <v>321</v>
      </c>
      <c r="BI82">
        <v>0</v>
      </c>
      <c r="BJ82">
        <v>0</v>
      </c>
      <c r="BK82" t="e">
        <f t="shared" si="131"/>
        <v>#DIV/0!</v>
      </c>
      <c r="BL82">
        <v>0.5</v>
      </c>
      <c r="BM82">
        <f t="shared" si="132"/>
        <v>421.18193185029639</v>
      </c>
      <c r="BN82">
        <f t="shared" si="133"/>
        <v>0.29820125183595425</v>
      </c>
      <c r="BO82" t="e">
        <f t="shared" si="134"/>
        <v>#DIV/0!</v>
      </c>
      <c r="BP82">
        <f t="shared" si="135"/>
        <v>7.0801055146388846E-4</v>
      </c>
      <c r="BQ82" t="e">
        <f t="shared" si="136"/>
        <v>#DIV/0!</v>
      </c>
      <c r="BR82" t="e">
        <f t="shared" si="137"/>
        <v>#DIV/0!</v>
      </c>
      <c r="BS82" t="s">
        <v>321</v>
      </c>
      <c r="BT82">
        <v>0</v>
      </c>
      <c r="BU82" t="e">
        <f t="shared" si="138"/>
        <v>#DIV/0!</v>
      </c>
      <c r="BV82" t="e">
        <f t="shared" si="139"/>
        <v>#DIV/0!</v>
      </c>
      <c r="BW82" t="e">
        <f t="shared" si="140"/>
        <v>#DIV/0!</v>
      </c>
      <c r="BX82" t="e">
        <f t="shared" si="141"/>
        <v>#DIV/0!</v>
      </c>
      <c r="BY82" t="e">
        <f t="shared" si="142"/>
        <v>#DIV/0!</v>
      </c>
      <c r="BZ82" t="e">
        <f t="shared" si="143"/>
        <v>#DIV/0!</v>
      </c>
      <c r="CA82" t="e">
        <f t="shared" si="144"/>
        <v>#DIV/0!</v>
      </c>
      <c r="CB82" t="e">
        <f t="shared" si="145"/>
        <v>#DIV/0!</v>
      </c>
      <c r="CC82">
        <f t="shared" si="146"/>
        <v>499.99264516129028</v>
      </c>
      <c r="CD82">
        <f t="shared" si="147"/>
        <v>421.18193185029639</v>
      </c>
      <c r="CE82">
        <f t="shared" si="148"/>
        <v>0.84237625478356648</v>
      </c>
      <c r="CF82">
        <f t="shared" si="149"/>
        <v>0.16418617173228345</v>
      </c>
      <c r="CG82">
        <v>6</v>
      </c>
      <c r="CH82">
        <v>0.5</v>
      </c>
      <c r="CI82" t="s">
        <v>322</v>
      </c>
      <c r="CJ82">
        <v>2</v>
      </c>
      <c r="CK82" t="b">
        <v>0</v>
      </c>
      <c r="CL82">
        <v>1692986074</v>
      </c>
      <c r="CM82">
        <v>117.20441935483871</v>
      </c>
      <c r="CN82">
        <v>117.6708387096774</v>
      </c>
      <c r="CO82">
        <v>25.275251612903229</v>
      </c>
      <c r="CP82">
        <v>23.87611290322581</v>
      </c>
      <c r="CQ82">
        <v>118.5244193548387</v>
      </c>
      <c r="CR82">
        <v>24.994251612903231</v>
      </c>
      <c r="CS82">
        <v>600.0390000000001</v>
      </c>
      <c r="CT82">
        <v>100.83990322580649</v>
      </c>
      <c r="CU82">
        <v>0.1000965290322581</v>
      </c>
      <c r="CV82">
        <v>28.430829032258071</v>
      </c>
      <c r="CW82">
        <v>28.223009677419348</v>
      </c>
      <c r="CX82">
        <v>999.90000000000032</v>
      </c>
      <c r="CY82">
        <v>0</v>
      </c>
      <c r="CZ82">
        <v>0</v>
      </c>
      <c r="DA82">
        <v>9998.8751612903234</v>
      </c>
      <c r="DB82">
        <v>0</v>
      </c>
      <c r="DC82">
        <v>850.15277419354834</v>
      </c>
      <c r="DD82">
        <v>499.99264516129028</v>
      </c>
      <c r="DE82">
        <v>0.91998900000000017</v>
      </c>
      <c r="DF82">
        <v>8.0010870967741954E-2</v>
      </c>
      <c r="DG82">
        <v>0</v>
      </c>
      <c r="DH82">
        <v>584.621806451613</v>
      </c>
      <c r="DI82">
        <v>5.0002200000000023</v>
      </c>
      <c r="DJ82">
        <v>3752.3590322580649</v>
      </c>
      <c r="DK82">
        <v>4592.1212903225814</v>
      </c>
      <c r="DL82">
        <v>33.834354838709679</v>
      </c>
      <c r="DM82">
        <v>38.014000000000003</v>
      </c>
      <c r="DN82">
        <v>34.971548387096767</v>
      </c>
      <c r="DO82">
        <v>35.128999999999998</v>
      </c>
      <c r="DP82">
        <v>36.221548387096767</v>
      </c>
      <c r="DQ82">
        <v>455.38741935483858</v>
      </c>
      <c r="DR82">
        <v>39.603548387096758</v>
      </c>
      <c r="DS82">
        <v>0</v>
      </c>
      <c r="DT82">
        <v>1692986083.8</v>
      </c>
      <c r="DU82">
        <v>0</v>
      </c>
      <c r="DV82">
        <v>584.5479230769231</v>
      </c>
      <c r="DW82">
        <v>-10.306940169240431</v>
      </c>
      <c r="DX82">
        <v>-59.031111121293122</v>
      </c>
      <c r="DY82">
        <v>3751.976923076923</v>
      </c>
      <c r="DZ82">
        <v>15</v>
      </c>
      <c r="EA82">
        <v>1692986107.5</v>
      </c>
      <c r="EB82" t="s">
        <v>531</v>
      </c>
      <c r="EC82">
        <v>1692986107.5</v>
      </c>
      <c r="ED82">
        <v>1692986104</v>
      </c>
      <c r="EE82">
        <v>67</v>
      </c>
      <c r="EF82">
        <v>2.7E-2</v>
      </c>
      <c r="EG82">
        <v>-3.9E-2</v>
      </c>
      <c r="EH82">
        <v>-1.32</v>
      </c>
      <c r="EI82">
        <v>0.28100000000000003</v>
      </c>
      <c r="EJ82">
        <v>112</v>
      </c>
      <c r="EK82">
        <v>24</v>
      </c>
      <c r="EL82">
        <v>0.8</v>
      </c>
      <c r="EM82">
        <v>0.1</v>
      </c>
      <c r="EN82">
        <v>100</v>
      </c>
      <c r="EO82">
        <v>100</v>
      </c>
      <c r="EP82">
        <v>-1.32</v>
      </c>
      <c r="EQ82">
        <v>0.28100000000000003</v>
      </c>
      <c r="ER82">
        <v>-1.422292295751677</v>
      </c>
      <c r="ES82">
        <v>4.3947813741094052E-4</v>
      </c>
      <c r="ET82">
        <v>1.9954388575737439E-6</v>
      </c>
      <c r="EU82">
        <v>-3.8034163071679039E-10</v>
      </c>
      <c r="EV82">
        <v>0.31992499999999779</v>
      </c>
      <c r="EW82">
        <v>0</v>
      </c>
      <c r="EX82">
        <v>0</v>
      </c>
      <c r="EY82">
        <v>0</v>
      </c>
      <c r="EZ82">
        <v>23</v>
      </c>
      <c r="FA82">
        <v>2006</v>
      </c>
      <c r="FB82">
        <v>0</v>
      </c>
      <c r="FC82">
        <v>18</v>
      </c>
      <c r="FD82">
        <v>1</v>
      </c>
      <c r="FE82">
        <v>1</v>
      </c>
      <c r="FF82">
        <v>0.43090800000000001</v>
      </c>
      <c r="FG82">
        <v>0</v>
      </c>
      <c r="FH82">
        <v>1.39771</v>
      </c>
      <c r="FI82">
        <v>2.2668499999999998</v>
      </c>
      <c r="FJ82">
        <v>1.3952599999999999</v>
      </c>
      <c r="FK82">
        <v>2.4475099999999999</v>
      </c>
      <c r="FL82">
        <v>41.196399999999997</v>
      </c>
      <c r="FM82">
        <v>14.7187</v>
      </c>
      <c r="FN82">
        <v>18</v>
      </c>
      <c r="FO82">
        <v>609.56299999999999</v>
      </c>
      <c r="FP82">
        <v>334.93200000000002</v>
      </c>
      <c r="FQ82">
        <v>26.999500000000001</v>
      </c>
      <c r="FR82">
        <v>31.218699999999998</v>
      </c>
      <c r="FS82">
        <v>30.000699999999998</v>
      </c>
      <c r="FT82">
        <v>30.865600000000001</v>
      </c>
      <c r="FU82">
        <v>31.2117</v>
      </c>
      <c r="FV82">
        <v>100</v>
      </c>
      <c r="FW82">
        <v>9.9227500000000006</v>
      </c>
      <c r="FX82">
        <v>82.500500000000002</v>
      </c>
      <c r="FY82">
        <v>27</v>
      </c>
      <c r="FZ82">
        <v>2000</v>
      </c>
      <c r="GA82">
        <v>24.046900000000001</v>
      </c>
      <c r="GB82">
        <v>98.037899999999993</v>
      </c>
      <c r="GC82">
        <v>92.443399999999997</v>
      </c>
    </row>
    <row r="83" spans="1:185" x14ac:dyDescent="0.2">
      <c r="A83">
        <v>67</v>
      </c>
      <c r="B83">
        <v>1692986168.5</v>
      </c>
      <c r="C83">
        <v>7645</v>
      </c>
      <c r="D83" t="s">
        <v>532</v>
      </c>
      <c r="E83" t="s">
        <v>533</v>
      </c>
      <c r="F83">
        <v>5</v>
      </c>
      <c r="H83" t="s">
        <v>318</v>
      </c>
      <c r="I83" t="s">
        <v>523</v>
      </c>
      <c r="J83" t="s">
        <v>524</v>
      </c>
      <c r="K83" t="s">
        <v>660</v>
      </c>
      <c r="L83">
        <v>1692986160.5</v>
      </c>
      <c r="M83">
        <f t="shared" si="100"/>
        <v>1.4133866766023199E-3</v>
      </c>
      <c r="N83">
        <f t="shared" si="101"/>
        <v>1.41338667660232</v>
      </c>
      <c r="O83">
        <f t="shared" si="102"/>
        <v>-1.7463568604961552E-2</v>
      </c>
      <c r="P83">
        <f t="shared" si="103"/>
        <v>104.72303225806451</v>
      </c>
      <c r="Q83">
        <f t="shared" si="104"/>
        <v>102.78072737445584</v>
      </c>
      <c r="R83">
        <f t="shared" si="105"/>
        <v>10.375172691793473</v>
      </c>
      <c r="S83">
        <f t="shared" si="106"/>
        <v>10.571238132293189</v>
      </c>
      <c r="T83">
        <f t="shared" si="107"/>
        <v>0.10827100480822838</v>
      </c>
      <c r="U83">
        <f t="shared" si="108"/>
        <v>2.9442375918790806</v>
      </c>
      <c r="V83">
        <f t="shared" si="109"/>
        <v>0.1061067379166855</v>
      </c>
      <c r="W83">
        <f t="shared" si="110"/>
        <v>6.6507558669049976E-2</v>
      </c>
      <c r="X83">
        <f t="shared" si="111"/>
        <v>41.314766099906834</v>
      </c>
      <c r="Y83">
        <f t="shared" si="112"/>
        <v>28.225902676907069</v>
      </c>
      <c r="Z83">
        <f t="shared" si="113"/>
        <v>28.013196774193549</v>
      </c>
      <c r="AA83">
        <f t="shared" si="114"/>
        <v>3.7977601306519246</v>
      </c>
      <c r="AB83">
        <f t="shared" si="115"/>
        <v>64.425351564607183</v>
      </c>
      <c r="AC83">
        <f t="shared" si="116"/>
        <v>2.4950450103295441</v>
      </c>
      <c r="AD83">
        <f t="shared" si="117"/>
        <v>3.8727689484588335</v>
      </c>
      <c r="AE83">
        <f t="shared" si="118"/>
        <v>1.3027151203223806</v>
      </c>
      <c r="AF83">
        <f t="shared" si="119"/>
        <v>-62.330352438162308</v>
      </c>
      <c r="AG83">
        <f t="shared" si="120"/>
        <v>53.324999147379224</v>
      </c>
      <c r="AH83">
        <f t="shared" si="121"/>
        <v>3.9550574745306148</v>
      </c>
      <c r="AI83">
        <f t="shared" si="122"/>
        <v>36.264470283654362</v>
      </c>
      <c r="AJ83">
        <f t="shared" si="123"/>
        <v>-1.7463568604961552E-2</v>
      </c>
      <c r="AK83">
        <f t="shared" si="124"/>
        <v>1.41338667660232</v>
      </c>
      <c r="AL83">
        <f t="shared" si="125"/>
        <v>1.0754534012071963</v>
      </c>
      <c r="AM83">
        <v>106.5118631826475</v>
      </c>
      <c r="AN83">
        <v>106.1996181818182</v>
      </c>
      <c r="AO83">
        <v>-0.17539211461539919</v>
      </c>
      <c r="AP83">
        <v>67.082205809188579</v>
      </c>
      <c r="AQ83">
        <f t="shared" si="126"/>
        <v>1.3374987007750609</v>
      </c>
      <c r="AR83">
        <v>23.30092681692642</v>
      </c>
      <c r="AS83">
        <v>24.653184848484841</v>
      </c>
      <c r="AT83">
        <v>-9.0671688311716233E-3</v>
      </c>
      <c r="AU83">
        <v>78.55</v>
      </c>
      <c r="AV83">
        <v>0</v>
      </c>
      <c r="AW83">
        <v>0</v>
      </c>
      <c r="AX83">
        <f t="shared" si="127"/>
        <v>1</v>
      </c>
      <c r="AY83">
        <f t="shared" si="128"/>
        <v>0</v>
      </c>
      <c r="AZ83">
        <f t="shared" si="129"/>
        <v>53082.561293026454</v>
      </c>
      <c r="BA83" t="s">
        <v>321</v>
      </c>
      <c r="BB83" t="s">
        <v>321</v>
      </c>
      <c r="BC83">
        <v>0</v>
      </c>
      <c r="BD83">
        <v>0</v>
      </c>
      <c r="BE83" t="e">
        <f t="shared" si="130"/>
        <v>#DIV/0!</v>
      </c>
      <c r="BF83">
        <v>0</v>
      </c>
      <c r="BG83" t="s">
        <v>321</v>
      </c>
      <c r="BH83" t="s">
        <v>321</v>
      </c>
      <c r="BI83">
        <v>0</v>
      </c>
      <c r="BJ83">
        <v>0</v>
      </c>
      <c r="BK83" t="e">
        <f t="shared" si="131"/>
        <v>#DIV/0!</v>
      </c>
      <c r="BL83">
        <v>0.5</v>
      </c>
      <c r="BM83">
        <f t="shared" si="132"/>
        <v>210.71523053145762</v>
      </c>
      <c r="BN83">
        <f t="shared" si="133"/>
        <v>-1.7463568604961552E-2</v>
      </c>
      <c r="BO83" t="e">
        <f t="shared" si="134"/>
        <v>#DIV/0!</v>
      </c>
      <c r="BP83">
        <f t="shared" si="135"/>
        <v>-8.2877581088541298E-5</v>
      </c>
      <c r="BQ83" t="e">
        <f t="shared" si="136"/>
        <v>#DIV/0!</v>
      </c>
      <c r="BR83" t="e">
        <f t="shared" si="137"/>
        <v>#DIV/0!</v>
      </c>
      <c r="BS83" t="s">
        <v>321</v>
      </c>
      <c r="BT83">
        <v>0</v>
      </c>
      <c r="BU83" t="e">
        <f t="shared" si="138"/>
        <v>#DIV/0!</v>
      </c>
      <c r="BV83" t="e">
        <f t="shared" si="139"/>
        <v>#DIV/0!</v>
      </c>
      <c r="BW83" t="e">
        <f t="shared" si="140"/>
        <v>#DIV/0!</v>
      </c>
      <c r="BX83" t="e">
        <f t="shared" si="141"/>
        <v>#DIV/0!</v>
      </c>
      <c r="BY83" t="e">
        <f t="shared" si="142"/>
        <v>#DIV/0!</v>
      </c>
      <c r="BZ83" t="e">
        <f t="shared" si="143"/>
        <v>#DIV/0!</v>
      </c>
      <c r="CA83" t="e">
        <f t="shared" si="144"/>
        <v>#DIV/0!</v>
      </c>
      <c r="CB83" t="e">
        <f t="shared" si="145"/>
        <v>#DIV/0!</v>
      </c>
      <c r="CC83">
        <f t="shared" si="146"/>
        <v>249.97648387096771</v>
      </c>
      <c r="CD83">
        <f t="shared" si="147"/>
        <v>210.71523053145762</v>
      </c>
      <c r="CE83">
        <f t="shared" si="148"/>
        <v>0.84294021288908172</v>
      </c>
      <c r="CF83">
        <f t="shared" si="149"/>
        <v>0.16527461087592782</v>
      </c>
      <c r="CG83">
        <v>6</v>
      </c>
      <c r="CH83">
        <v>0.5</v>
      </c>
      <c r="CI83" t="s">
        <v>322</v>
      </c>
      <c r="CJ83">
        <v>2</v>
      </c>
      <c r="CK83" t="b">
        <v>0</v>
      </c>
      <c r="CL83">
        <v>1692986160.5</v>
      </c>
      <c r="CM83">
        <v>104.72303225806451</v>
      </c>
      <c r="CN83">
        <v>104.8535806451613</v>
      </c>
      <c r="CO83">
        <v>24.71694193548387</v>
      </c>
      <c r="CP83">
        <v>23.338512903225809</v>
      </c>
      <c r="CQ83">
        <v>105.9720322580645</v>
      </c>
      <c r="CR83">
        <v>24.45494193548387</v>
      </c>
      <c r="CS83">
        <v>600.0100322580646</v>
      </c>
      <c r="CT83">
        <v>100.8447419354839</v>
      </c>
      <c r="CU83">
        <v>9.9987264516129021E-2</v>
      </c>
      <c r="CV83">
        <v>28.34914516129032</v>
      </c>
      <c r="CW83">
        <v>28.013196774193549</v>
      </c>
      <c r="CX83">
        <v>999.90000000000032</v>
      </c>
      <c r="CY83">
        <v>0</v>
      </c>
      <c r="CZ83">
        <v>0</v>
      </c>
      <c r="DA83">
        <v>9999.4983870967753</v>
      </c>
      <c r="DB83">
        <v>0</v>
      </c>
      <c r="DC83">
        <v>852.97141935483876</v>
      </c>
      <c r="DD83">
        <v>249.97648387096771</v>
      </c>
      <c r="DE83">
        <v>0.89999990322580647</v>
      </c>
      <c r="DF83">
        <v>0.1000000838709677</v>
      </c>
      <c r="DG83">
        <v>0</v>
      </c>
      <c r="DH83">
        <v>671.22187096774201</v>
      </c>
      <c r="DI83">
        <v>5.0002200000000023</v>
      </c>
      <c r="DJ83">
        <v>2475.9745161290321</v>
      </c>
      <c r="DK83">
        <v>2258.4790322580639</v>
      </c>
      <c r="DL83">
        <v>34.306161290322578</v>
      </c>
      <c r="DM83">
        <v>39.437225806451593</v>
      </c>
      <c r="DN83">
        <v>36.092451612903218</v>
      </c>
      <c r="DO83">
        <v>37.152999999999999</v>
      </c>
      <c r="DP83">
        <v>36.951419354838713</v>
      </c>
      <c r="DQ83">
        <v>220.47870967741929</v>
      </c>
      <c r="DR83">
        <v>24.499677419354839</v>
      </c>
      <c r="DS83">
        <v>0</v>
      </c>
      <c r="DT83">
        <v>1692986170.2</v>
      </c>
      <c r="DU83">
        <v>0</v>
      </c>
      <c r="DV83">
        <v>671.18850000000009</v>
      </c>
      <c r="DW83">
        <v>-5.9356239356411917</v>
      </c>
      <c r="DX83">
        <v>-27.929230772988539</v>
      </c>
      <c r="DY83">
        <v>2475.9103846153839</v>
      </c>
      <c r="DZ83">
        <v>15</v>
      </c>
      <c r="EA83">
        <v>1692986192</v>
      </c>
      <c r="EB83" t="s">
        <v>534</v>
      </c>
      <c r="EC83">
        <v>1692986186.5</v>
      </c>
      <c r="ED83">
        <v>1692986192</v>
      </c>
      <c r="EE83">
        <v>68</v>
      </c>
      <c r="EF83">
        <v>0.08</v>
      </c>
      <c r="EG83">
        <v>-1.9E-2</v>
      </c>
      <c r="EH83">
        <v>-1.2490000000000001</v>
      </c>
      <c r="EI83">
        <v>0.26200000000000001</v>
      </c>
      <c r="EJ83">
        <v>102</v>
      </c>
      <c r="EK83">
        <v>23</v>
      </c>
      <c r="EL83">
        <v>0.61</v>
      </c>
      <c r="EM83">
        <v>0.17</v>
      </c>
      <c r="EN83">
        <v>100</v>
      </c>
      <c r="EO83">
        <v>100</v>
      </c>
      <c r="EP83">
        <v>-1.2490000000000001</v>
      </c>
      <c r="EQ83">
        <v>0.26200000000000001</v>
      </c>
      <c r="ER83">
        <v>-1.3956531337277851</v>
      </c>
      <c r="ES83">
        <v>4.3947813741094052E-4</v>
      </c>
      <c r="ET83">
        <v>1.9954388575737439E-6</v>
      </c>
      <c r="EU83">
        <v>-3.8034163071679039E-10</v>
      </c>
      <c r="EV83">
        <v>0.28103500000000281</v>
      </c>
      <c r="EW83">
        <v>0</v>
      </c>
      <c r="EX83">
        <v>0</v>
      </c>
      <c r="EY83">
        <v>0</v>
      </c>
      <c r="EZ83">
        <v>23</v>
      </c>
      <c r="FA83">
        <v>2006</v>
      </c>
      <c r="FB83">
        <v>0</v>
      </c>
      <c r="FC83">
        <v>18</v>
      </c>
      <c r="FD83">
        <v>1</v>
      </c>
      <c r="FE83">
        <v>1.1000000000000001</v>
      </c>
      <c r="FF83">
        <v>0.401611</v>
      </c>
      <c r="FG83">
        <v>0</v>
      </c>
      <c r="FH83">
        <v>1.39771</v>
      </c>
      <c r="FI83">
        <v>2.2668499999999998</v>
      </c>
      <c r="FJ83">
        <v>1.3952599999999999</v>
      </c>
      <c r="FK83">
        <v>2.49756</v>
      </c>
      <c r="FL83">
        <v>41.248199999999997</v>
      </c>
      <c r="FM83">
        <v>14.727399999999999</v>
      </c>
      <c r="FN83">
        <v>18</v>
      </c>
      <c r="FO83">
        <v>609.34199999999998</v>
      </c>
      <c r="FP83">
        <v>334.17399999999998</v>
      </c>
      <c r="FQ83">
        <v>26.999500000000001</v>
      </c>
      <c r="FR83">
        <v>31.330100000000002</v>
      </c>
      <c r="FS83">
        <v>30.000699999999998</v>
      </c>
      <c r="FT83">
        <v>30.9726</v>
      </c>
      <c r="FU83">
        <v>31.3171</v>
      </c>
      <c r="FV83">
        <v>100</v>
      </c>
      <c r="FW83">
        <v>11.3218</v>
      </c>
      <c r="FX83">
        <v>79.030799999999999</v>
      </c>
      <c r="FY83">
        <v>27</v>
      </c>
      <c r="FZ83">
        <v>2000</v>
      </c>
      <c r="GA83">
        <v>23.581600000000002</v>
      </c>
      <c r="GB83">
        <v>98.016300000000001</v>
      </c>
      <c r="GC83">
        <v>92.440299999999993</v>
      </c>
    </row>
    <row r="84" spans="1:185" x14ac:dyDescent="0.2">
      <c r="A84">
        <v>68</v>
      </c>
      <c r="B84">
        <v>1692986253</v>
      </c>
      <c r="C84">
        <v>7729.5</v>
      </c>
      <c r="D84" t="s">
        <v>535</v>
      </c>
      <c r="E84" t="s">
        <v>536</v>
      </c>
      <c r="F84">
        <v>5</v>
      </c>
      <c r="H84" t="s">
        <v>318</v>
      </c>
      <c r="I84" t="s">
        <v>523</v>
      </c>
      <c r="J84" t="s">
        <v>524</v>
      </c>
      <c r="K84" t="s">
        <v>660</v>
      </c>
      <c r="L84">
        <v>1692986245</v>
      </c>
      <c r="M84">
        <f t="shared" si="100"/>
        <v>1.1818660324000932E-3</v>
      </c>
      <c r="N84">
        <f t="shared" si="101"/>
        <v>1.1818660324000931</v>
      </c>
      <c r="O84">
        <f t="shared" si="102"/>
        <v>-0.92285531527285647</v>
      </c>
      <c r="P84">
        <f t="shared" si="103"/>
        <v>95.34168064516129</v>
      </c>
      <c r="Q84">
        <f t="shared" si="104"/>
        <v>109.46560681367767</v>
      </c>
      <c r="R84">
        <f t="shared" si="105"/>
        <v>11.05020178461638</v>
      </c>
      <c r="S84">
        <f t="shared" si="106"/>
        <v>9.6244367548862524</v>
      </c>
      <c r="T84">
        <f t="shared" si="107"/>
        <v>9.2184844287609771E-2</v>
      </c>
      <c r="U84">
        <f t="shared" si="108"/>
        <v>2.9439718369953862</v>
      </c>
      <c r="V84">
        <f t="shared" si="109"/>
        <v>9.0610729213601457E-2</v>
      </c>
      <c r="W84">
        <f t="shared" si="110"/>
        <v>5.6770894833931371E-2</v>
      </c>
      <c r="X84">
        <f t="shared" si="111"/>
        <v>16.510452247735646</v>
      </c>
      <c r="Y84">
        <f t="shared" si="112"/>
        <v>28.123151879915898</v>
      </c>
      <c r="Z84">
        <f t="shared" si="113"/>
        <v>27.913993548387101</v>
      </c>
      <c r="AA84">
        <f t="shared" si="114"/>
        <v>3.7758543699102178</v>
      </c>
      <c r="AB84">
        <f t="shared" si="115"/>
        <v>64.620304942140081</v>
      </c>
      <c r="AC84">
        <f t="shared" si="116"/>
        <v>2.500101316124105</v>
      </c>
      <c r="AD84">
        <f t="shared" si="117"/>
        <v>3.86890980839947</v>
      </c>
      <c r="AE84">
        <f t="shared" si="118"/>
        <v>1.2757530537861128</v>
      </c>
      <c r="AF84">
        <f t="shared" si="119"/>
        <v>-52.120292028844112</v>
      </c>
      <c r="AG84">
        <f t="shared" si="120"/>
        <v>66.344065214992327</v>
      </c>
      <c r="AH84">
        <f t="shared" si="121"/>
        <v>4.9182615081100103</v>
      </c>
      <c r="AI84">
        <f t="shared" si="122"/>
        <v>35.652486941993871</v>
      </c>
      <c r="AJ84">
        <f t="shared" si="123"/>
        <v>-0.92285531527285647</v>
      </c>
      <c r="AK84">
        <f t="shared" si="124"/>
        <v>1.1818660324000931</v>
      </c>
      <c r="AL84">
        <f t="shared" si="125"/>
        <v>-0.22248022589399261</v>
      </c>
      <c r="AM84">
        <v>96.084265279990547</v>
      </c>
      <c r="AN84">
        <v>96.868172121212112</v>
      </c>
      <c r="AO84">
        <v>-0.12361089507380579</v>
      </c>
      <c r="AP84">
        <v>67.085561838356952</v>
      </c>
      <c r="AQ84">
        <f t="shared" si="126"/>
        <v>1.1828495381517157</v>
      </c>
      <c r="AR84">
        <v>23.59667560567101</v>
      </c>
      <c r="AS84">
        <v>24.75299515151514</v>
      </c>
      <c r="AT84">
        <v>-5.2716883116927658E-4</v>
      </c>
      <c r="AU84">
        <v>78.55</v>
      </c>
      <c r="AV84">
        <v>0</v>
      </c>
      <c r="AW84">
        <v>0</v>
      </c>
      <c r="AX84">
        <f t="shared" si="127"/>
        <v>1</v>
      </c>
      <c r="AY84">
        <f t="shared" si="128"/>
        <v>0</v>
      </c>
      <c r="AZ84">
        <f t="shared" si="129"/>
        <v>53077.932885635353</v>
      </c>
      <c r="BA84" t="s">
        <v>321</v>
      </c>
      <c r="BB84" t="s">
        <v>321</v>
      </c>
      <c r="BC84">
        <v>0</v>
      </c>
      <c r="BD84">
        <v>0</v>
      </c>
      <c r="BE84" t="e">
        <f t="shared" si="130"/>
        <v>#DIV/0!</v>
      </c>
      <c r="BF84">
        <v>0</v>
      </c>
      <c r="BG84" t="s">
        <v>321</v>
      </c>
      <c r="BH84" t="s">
        <v>321</v>
      </c>
      <c r="BI84">
        <v>0</v>
      </c>
      <c r="BJ84">
        <v>0</v>
      </c>
      <c r="BK84" t="e">
        <f t="shared" si="131"/>
        <v>#DIV/0!</v>
      </c>
      <c r="BL84">
        <v>0.5</v>
      </c>
      <c r="BM84">
        <f t="shared" si="132"/>
        <v>84.284284994146844</v>
      </c>
      <c r="BN84">
        <f t="shared" si="133"/>
        <v>-0.92285531527285647</v>
      </c>
      <c r="BO84" t="e">
        <f t="shared" si="134"/>
        <v>#DIV/0!</v>
      </c>
      <c r="BP84">
        <f t="shared" si="135"/>
        <v>-1.0949316534356844E-2</v>
      </c>
      <c r="BQ84" t="e">
        <f t="shared" si="136"/>
        <v>#DIV/0!</v>
      </c>
      <c r="BR84" t="e">
        <f t="shared" si="137"/>
        <v>#DIV/0!</v>
      </c>
      <c r="BS84" t="s">
        <v>321</v>
      </c>
      <c r="BT84">
        <v>0</v>
      </c>
      <c r="BU84" t="e">
        <f t="shared" si="138"/>
        <v>#DIV/0!</v>
      </c>
      <c r="BV84" t="e">
        <f t="shared" si="139"/>
        <v>#DIV/0!</v>
      </c>
      <c r="BW84" t="e">
        <f t="shared" si="140"/>
        <v>#DIV/0!</v>
      </c>
      <c r="BX84" t="e">
        <f t="shared" si="141"/>
        <v>#DIV/0!</v>
      </c>
      <c r="BY84" t="e">
        <f t="shared" si="142"/>
        <v>#DIV/0!</v>
      </c>
      <c r="BZ84" t="e">
        <f t="shared" si="143"/>
        <v>#DIV/0!</v>
      </c>
      <c r="CA84" t="e">
        <f t="shared" si="144"/>
        <v>#DIV/0!</v>
      </c>
      <c r="CB84" t="e">
        <f t="shared" si="145"/>
        <v>#DIV/0!</v>
      </c>
      <c r="CC84">
        <f t="shared" si="146"/>
        <v>99.998780645161304</v>
      </c>
      <c r="CD84">
        <f t="shared" si="147"/>
        <v>84.284284994146844</v>
      </c>
      <c r="CE84">
        <f t="shared" si="148"/>
        <v>0.84285312731185935</v>
      </c>
      <c r="CF84">
        <f t="shared" si="149"/>
        <v>0.16510653571188866</v>
      </c>
      <c r="CG84">
        <v>6</v>
      </c>
      <c r="CH84">
        <v>0.5</v>
      </c>
      <c r="CI84" t="s">
        <v>322</v>
      </c>
      <c r="CJ84">
        <v>2</v>
      </c>
      <c r="CK84" t="b">
        <v>0</v>
      </c>
      <c r="CL84">
        <v>1692986245</v>
      </c>
      <c r="CM84">
        <v>95.34168064516129</v>
      </c>
      <c r="CN84">
        <v>94.531525806451612</v>
      </c>
      <c r="CO84">
        <v>24.766525806451622</v>
      </c>
      <c r="CP84">
        <v>23.61395806451613</v>
      </c>
      <c r="CQ84">
        <v>96.59168064516129</v>
      </c>
      <c r="CR84">
        <v>24.50352580645162</v>
      </c>
      <c r="CS84">
        <v>600.01435483870966</v>
      </c>
      <c r="CT84">
        <v>100.84680645161291</v>
      </c>
      <c r="CU84">
        <v>9.998502258064515E-2</v>
      </c>
      <c r="CV84">
        <v>28.332000000000001</v>
      </c>
      <c r="CW84">
        <v>27.913993548387101</v>
      </c>
      <c r="CX84">
        <v>999.90000000000032</v>
      </c>
      <c r="CY84">
        <v>0</v>
      </c>
      <c r="CZ84">
        <v>0</v>
      </c>
      <c r="DA84">
        <v>9997.7829032258069</v>
      </c>
      <c r="DB84">
        <v>0</v>
      </c>
      <c r="DC84">
        <v>852.94483870967747</v>
      </c>
      <c r="DD84">
        <v>99.998780645161304</v>
      </c>
      <c r="DE84">
        <v>0.89990093548387096</v>
      </c>
      <c r="DF84">
        <v>0.10009897419354841</v>
      </c>
      <c r="DG84">
        <v>0</v>
      </c>
      <c r="DH84">
        <v>706.94193548387102</v>
      </c>
      <c r="DI84">
        <v>5.0002200000000023</v>
      </c>
      <c r="DJ84">
        <v>1484.7954838709679</v>
      </c>
      <c r="DK84">
        <v>875.78103225806467</v>
      </c>
      <c r="DL84">
        <v>34.852580645161282</v>
      </c>
      <c r="DM84">
        <v>40.82645161290322</v>
      </c>
      <c r="DN84">
        <v>37.179225806451598</v>
      </c>
      <c r="DO84">
        <v>37.812258064516122</v>
      </c>
      <c r="DP84">
        <v>37.566064516129018</v>
      </c>
      <c r="DQ84">
        <v>85.488387096774147</v>
      </c>
      <c r="DR84">
        <v>9.510322580645159</v>
      </c>
      <c r="DS84">
        <v>0</v>
      </c>
      <c r="DT84">
        <v>1692986254.8</v>
      </c>
      <c r="DU84">
        <v>0</v>
      </c>
      <c r="DV84">
        <v>707.25344000000007</v>
      </c>
      <c r="DW84">
        <v>21.152230792132919</v>
      </c>
      <c r="DX84">
        <v>36.364615466488907</v>
      </c>
      <c r="DY84">
        <v>1485.2532000000001</v>
      </c>
      <c r="DZ84">
        <v>15</v>
      </c>
      <c r="EA84">
        <v>1692986275</v>
      </c>
      <c r="EB84" t="s">
        <v>537</v>
      </c>
      <c r="EC84">
        <v>1692986274</v>
      </c>
      <c r="ED84">
        <v>1692986275</v>
      </c>
      <c r="EE84">
        <v>69</v>
      </c>
      <c r="EF84">
        <v>8.0000000000000002E-3</v>
      </c>
      <c r="EG84">
        <v>0</v>
      </c>
      <c r="EH84">
        <v>-1.25</v>
      </c>
      <c r="EI84">
        <v>0.26300000000000001</v>
      </c>
      <c r="EJ84">
        <v>91</v>
      </c>
      <c r="EK84">
        <v>23</v>
      </c>
      <c r="EL84">
        <v>0.68</v>
      </c>
      <c r="EM84">
        <v>0.13</v>
      </c>
      <c r="EN84">
        <v>100</v>
      </c>
      <c r="EO84">
        <v>100</v>
      </c>
      <c r="EP84">
        <v>-1.25</v>
      </c>
      <c r="EQ84">
        <v>0.26300000000000001</v>
      </c>
      <c r="ER84">
        <v>-1.3154603169281831</v>
      </c>
      <c r="ES84">
        <v>4.3947813741094052E-4</v>
      </c>
      <c r="ET84">
        <v>1.9954388575737439E-6</v>
      </c>
      <c r="EU84">
        <v>-3.8034163071679039E-10</v>
      </c>
      <c r="EV84">
        <v>0.26249523809523367</v>
      </c>
      <c r="EW84">
        <v>0</v>
      </c>
      <c r="EX84">
        <v>0</v>
      </c>
      <c r="EY84">
        <v>0</v>
      </c>
      <c r="EZ84">
        <v>23</v>
      </c>
      <c r="FA84">
        <v>2006</v>
      </c>
      <c r="FB84">
        <v>0</v>
      </c>
      <c r="FC84">
        <v>18</v>
      </c>
      <c r="FD84">
        <v>1.1000000000000001</v>
      </c>
      <c r="FE84">
        <v>1</v>
      </c>
      <c r="FF84">
        <v>0.377197</v>
      </c>
      <c r="FG84">
        <v>0</v>
      </c>
      <c r="FH84">
        <v>1.39771</v>
      </c>
      <c r="FI84">
        <v>2.2668499999999998</v>
      </c>
      <c r="FJ84">
        <v>1.3952599999999999</v>
      </c>
      <c r="FK84">
        <v>2.6696800000000001</v>
      </c>
      <c r="FL84">
        <v>41.4041</v>
      </c>
      <c r="FM84">
        <v>14.727399999999999</v>
      </c>
      <c r="FN84">
        <v>18</v>
      </c>
      <c r="FO84">
        <v>609.279</v>
      </c>
      <c r="FP84">
        <v>334.09500000000003</v>
      </c>
      <c r="FQ84">
        <v>26.998799999999999</v>
      </c>
      <c r="FR84">
        <v>31.4419</v>
      </c>
      <c r="FS84">
        <v>30.000599999999999</v>
      </c>
      <c r="FT84">
        <v>31.082699999999999</v>
      </c>
      <c r="FU84">
        <v>31.428899999999999</v>
      </c>
      <c r="FV84">
        <v>100</v>
      </c>
      <c r="FW84">
        <v>10.4247</v>
      </c>
      <c r="FX84">
        <v>76</v>
      </c>
      <c r="FY84">
        <v>27</v>
      </c>
      <c r="FZ84">
        <v>2000</v>
      </c>
      <c r="GA84">
        <v>23.371700000000001</v>
      </c>
      <c r="GB84">
        <v>97.989699999999999</v>
      </c>
      <c r="GC84">
        <v>92.423599999999993</v>
      </c>
    </row>
    <row r="85" spans="1:185" x14ac:dyDescent="0.2">
      <c r="A85">
        <v>69</v>
      </c>
      <c r="B85">
        <v>1692986336</v>
      </c>
      <c r="C85">
        <v>7812.5</v>
      </c>
      <c r="D85" t="s">
        <v>538</v>
      </c>
      <c r="E85" t="s">
        <v>539</v>
      </c>
      <c r="F85">
        <v>5</v>
      </c>
      <c r="H85" t="s">
        <v>318</v>
      </c>
      <c r="I85" t="s">
        <v>523</v>
      </c>
      <c r="J85" t="s">
        <v>524</v>
      </c>
      <c r="K85" t="s">
        <v>660</v>
      </c>
      <c r="L85">
        <v>1692986328</v>
      </c>
      <c r="M85">
        <f t="shared" si="100"/>
        <v>1.2421919736710987E-3</v>
      </c>
      <c r="N85">
        <f t="shared" si="101"/>
        <v>1.2421919736710987</v>
      </c>
      <c r="O85">
        <f t="shared" si="102"/>
        <v>-1.2273363327703199</v>
      </c>
      <c r="P85">
        <f t="shared" si="103"/>
        <v>86.844087096774189</v>
      </c>
      <c r="Q85">
        <f t="shared" si="104"/>
        <v>105.66060084094985</v>
      </c>
      <c r="R85">
        <f t="shared" si="105"/>
        <v>10.666610621979146</v>
      </c>
      <c r="S85">
        <f t="shared" si="106"/>
        <v>8.7670527567502159</v>
      </c>
      <c r="T85">
        <f t="shared" si="107"/>
        <v>9.5649476306797723E-2</v>
      </c>
      <c r="U85">
        <f t="shared" si="108"/>
        <v>2.9446475267379721</v>
      </c>
      <c r="V85">
        <f t="shared" si="109"/>
        <v>9.3956368918774222E-2</v>
      </c>
      <c r="W85">
        <f t="shared" si="110"/>
        <v>5.887235322685961E-2</v>
      </c>
      <c r="X85">
        <f t="shared" si="111"/>
        <v>8.238173841998</v>
      </c>
      <c r="Y85">
        <f t="shared" si="112"/>
        <v>28.086744862417543</v>
      </c>
      <c r="Z85">
        <f t="shared" si="113"/>
        <v>27.87765806451613</v>
      </c>
      <c r="AA85">
        <f t="shared" si="114"/>
        <v>3.7678585060782832</v>
      </c>
      <c r="AB85">
        <f t="shared" si="115"/>
        <v>63.854478222497733</v>
      </c>
      <c r="AC85">
        <f t="shared" si="116"/>
        <v>2.474447067594304</v>
      </c>
      <c r="AD85">
        <f t="shared" si="117"/>
        <v>3.8751347383533807</v>
      </c>
      <c r="AE85">
        <f t="shared" si="118"/>
        <v>1.2934114384839792</v>
      </c>
      <c r="AF85">
        <f t="shared" si="119"/>
        <v>-54.780666038895454</v>
      </c>
      <c r="AG85">
        <f t="shared" si="120"/>
        <v>76.516849348336436</v>
      </c>
      <c r="AH85">
        <f t="shared" si="121"/>
        <v>5.6708508621761107</v>
      </c>
      <c r="AI85">
        <f t="shared" si="122"/>
        <v>35.64520801361509</v>
      </c>
      <c r="AJ85">
        <f t="shared" si="123"/>
        <v>-1.2273363327703199</v>
      </c>
      <c r="AK85">
        <f t="shared" si="124"/>
        <v>1.2421919736710987</v>
      </c>
      <c r="AL85">
        <f t="shared" si="125"/>
        <v>-0.88232283628452446</v>
      </c>
      <c r="AM85">
        <v>87.112941267886512</v>
      </c>
      <c r="AN85">
        <v>88.410783030303037</v>
      </c>
      <c r="AO85">
        <v>-8.7670102485988402E-2</v>
      </c>
      <c r="AP85">
        <v>67.105959572696094</v>
      </c>
      <c r="AQ85">
        <f t="shared" si="126"/>
        <v>1.2387250999226509</v>
      </c>
      <c r="AR85">
        <v>23.288816755108229</v>
      </c>
      <c r="AS85">
        <v>24.49862909090908</v>
      </c>
      <c r="AT85">
        <v>-2.7521874204181908E-4</v>
      </c>
      <c r="AU85">
        <v>78.55</v>
      </c>
      <c r="AV85">
        <v>0</v>
      </c>
      <c r="AW85">
        <v>0</v>
      </c>
      <c r="AX85">
        <f t="shared" si="127"/>
        <v>1</v>
      </c>
      <c r="AY85">
        <f t="shared" si="128"/>
        <v>0</v>
      </c>
      <c r="AZ85">
        <f t="shared" si="129"/>
        <v>53092.72577847619</v>
      </c>
      <c r="BA85" t="s">
        <v>321</v>
      </c>
      <c r="BB85" t="s">
        <v>321</v>
      </c>
      <c r="BC85">
        <v>0</v>
      </c>
      <c r="BD85">
        <v>0</v>
      </c>
      <c r="BE85" t="e">
        <f t="shared" si="130"/>
        <v>#DIV/0!</v>
      </c>
      <c r="BF85">
        <v>0</v>
      </c>
      <c r="BG85" t="s">
        <v>321</v>
      </c>
      <c r="BH85" t="s">
        <v>321</v>
      </c>
      <c r="BI85">
        <v>0</v>
      </c>
      <c r="BJ85">
        <v>0</v>
      </c>
      <c r="BK85" t="e">
        <f t="shared" si="131"/>
        <v>#DIV/0!</v>
      </c>
      <c r="BL85">
        <v>0.5</v>
      </c>
      <c r="BM85">
        <f t="shared" si="132"/>
        <v>42.124427097809416</v>
      </c>
      <c r="BN85">
        <f t="shared" si="133"/>
        <v>-1.2273363327703199</v>
      </c>
      <c r="BO85" t="e">
        <f t="shared" si="134"/>
        <v>#DIV/0!</v>
      </c>
      <c r="BP85">
        <f t="shared" si="135"/>
        <v>-2.9135976850689201E-2</v>
      </c>
      <c r="BQ85" t="e">
        <f t="shared" si="136"/>
        <v>#DIV/0!</v>
      </c>
      <c r="BR85" t="e">
        <f t="shared" si="137"/>
        <v>#DIV/0!</v>
      </c>
      <c r="BS85" t="s">
        <v>321</v>
      </c>
      <c r="BT85">
        <v>0</v>
      </c>
      <c r="BU85" t="e">
        <f t="shared" si="138"/>
        <v>#DIV/0!</v>
      </c>
      <c r="BV85" t="e">
        <f t="shared" si="139"/>
        <v>#DIV/0!</v>
      </c>
      <c r="BW85" t="e">
        <f t="shared" si="140"/>
        <v>#DIV/0!</v>
      </c>
      <c r="BX85" t="e">
        <f t="shared" si="141"/>
        <v>#DIV/0!</v>
      </c>
      <c r="BY85" t="e">
        <f t="shared" si="142"/>
        <v>#DIV/0!</v>
      </c>
      <c r="BZ85" t="e">
        <f t="shared" si="143"/>
        <v>#DIV/0!</v>
      </c>
      <c r="CA85" t="e">
        <f t="shared" si="144"/>
        <v>#DIV/0!</v>
      </c>
      <c r="CB85" t="e">
        <f t="shared" si="145"/>
        <v>#DIV/0!</v>
      </c>
      <c r="CC85">
        <f t="shared" si="146"/>
        <v>49.987664516129023</v>
      </c>
      <c r="CD85">
        <f t="shared" si="147"/>
        <v>42.124427097809416</v>
      </c>
      <c r="CE85">
        <f t="shared" si="148"/>
        <v>0.84269644332388338</v>
      </c>
      <c r="CF85">
        <f t="shared" si="149"/>
        <v>0.16480413561509502</v>
      </c>
      <c r="CG85">
        <v>6</v>
      </c>
      <c r="CH85">
        <v>0.5</v>
      </c>
      <c r="CI85" t="s">
        <v>322</v>
      </c>
      <c r="CJ85">
        <v>2</v>
      </c>
      <c r="CK85" t="b">
        <v>0</v>
      </c>
      <c r="CL85">
        <v>1692986328</v>
      </c>
      <c r="CM85">
        <v>86.844087096774189</v>
      </c>
      <c r="CN85">
        <v>85.724641935483859</v>
      </c>
      <c r="CO85">
        <v>24.5112129032258</v>
      </c>
      <c r="CP85">
        <v>23.299483870967741</v>
      </c>
      <c r="CQ85">
        <v>88.254087096774185</v>
      </c>
      <c r="CR85">
        <v>24.2552129032258</v>
      </c>
      <c r="CS85">
        <v>600.00758064516128</v>
      </c>
      <c r="CT85">
        <v>100.8516129032258</v>
      </c>
      <c r="CU85">
        <v>0.1000241032258064</v>
      </c>
      <c r="CV85">
        <v>28.359648387096769</v>
      </c>
      <c r="CW85">
        <v>27.87765806451613</v>
      </c>
      <c r="CX85">
        <v>999.90000000000032</v>
      </c>
      <c r="CY85">
        <v>0</v>
      </c>
      <c r="CZ85">
        <v>0</v>
      </c>
      <c r="DA85">
        <v>10001.147741935491</v>
      </c>
      <c r="DB85">
        <v>0</v>
      </c>
      <c r="DC85">
        <v>861.23064516129057</v>
      </c>
      <c r="DD85">
        <v>49.987664516129023</v>
      </c>
      <c r="DE85">
        <v>0.90011235483870988</v>
      </c>
      <c r="DF85">
        <v>9.9887580645161275E-2</v>
      </c>
      <c r="DG85">
        <v>0</v>
      </c>
      <c r="DH85">
        <v>703.76048387096762</v>
      </c>
      <c r="DI85">
        <v>5.0002200000000023</v>
      </c>
      <c r="DJ85">
        <v>1135.660322580645</v>
      </c>
      <c r="DK85">
        <v>414.76200000000011</v>
      </c>
      <c r="DL85">
        <v>35.398999999999987</v>
      </c>
      <c r="DM85">
        <v>41.858645161290298</v>
      </c>
      <c r="DN85">
        <v>37.660999999999987</v>
      </c>
      <c r="DO85">
        <v>40.158903225806426</v>
      </c>
      <c r="DP85">
        <v>38.251838709677408</v>
      </c>
      <c r="DQ85">
        <v>40.493870967741927</v>
      </c>
      <c r="DR85">
        <v>4.4929032258064519</v>
      </c>
      <c r="DS85">
        <v>0</v>
      </c>
      <c r="DT85">
        <v>1692986337.5999999</v>
      </c>
      <c r="DU85">
        <v>0</v>
      </c>
      <c r="DV85">
        <v>703.80888000000004</v>
      </c>
      <c r="DW85">
        <v>6.4820000221476111</v>
      </c>
      <c r="DX85">
        <v>-13.758461549706549</v>
      </c>
      <c r="DY85">
        <v>1135.6623999999999</v>
      </c>
      <c r="DZ85">
        <v>15</v>
      </c>
      <c r="EA85">
        <v>1692986360.5</v>
      </c>
      <c r="EB85" t="s">
        <v>540</v>
      </c>
      <c r="EC85">
        <v>1692986358.5</v>
      </c>
      <c r="ED85">
        <v>1692986360.5</v>
      </c>
      <c r="EE85">
        <v>70</v>
      </c>
      <c r="EF85">
        <v>-0.153</v>
      </c>
      <c r="EG85">
        <v>-7.0000000000000001E-3</v>
      </c>
      <c r="EH85">
        <v>-1.41</v>
      </c>
      <c r="EI85">
        <v>0.25600000000000001</v>
      </c>
      <c r="EJ85">
        <v>83</v>
      </c>
      <c r="EK85">
        <v>23</v>
      </c>
      <c r="EL85">
        <v>1.31</v>
      </c>
      <c r="EM85">
        <v>0.17</v>
      </c>
      <c r="EN85">
        <v>100</v>
      </c>
      <c r="EO85">
        <v>100</v>
      </c>
      <c r="EP85">
        <v>-1.41</v>
      </c>
      <c r="EQ85">
        <v>0.25600000000000001</v>
      </c>
      <c r="ER85">
        <v>-1.3076868327893301</v>
      </c>
      <c r="ES85">
        <v>4.3947813741094052E-4</v>
      </c>
      <c r="ET85">
        <v>1.9954388575737439E-6</v>
      </c>
      <c r="EU85">
        <v>-3.8034163071679039E-10</v>
      </c>
      <c r="EV85">
        <v>0.262845</v>
      </c>
      <c r="EW85">
        <v>0</v>
      </c>
      <c r="EX85">
        <v>0</v>
      </c>
      <c r="EY85">
        <v>0</v>
      </c>
      <c r="EZ85">
        <v>23</v>
      </c>
      <c r="FA85">
        <v>2006</v>
      </c>
      <c r="FB85">
        <v>0</v>
      </c>
      <c r="FC85">
        <v>18</v>
      </c>
      <c r="FD85">
        <v>1</v>
      </c>
      <c r="FE85">
        <v>1</v>
      </c>
      <c r="FF85">
        <v>0.35644500000000001</v>
      </c>
      <c r="FG85">
        <v>0</v>
      </c>
      <c r="FH85">
        <v>1.39771</v>
      </c>
      <c r="FI85">
        <v>2.2668499999999998</v>
      </c>
      <c r="FJ85">
        <v>1.3952599999999999</v>
      </c>
      <c r="FK85">
        <v>2.6232899999999999</v>
      </c>
      <c r="FL85">
        <v>41.560499999999998</v>
      </c>
      <c r="FM85">
        <v>14.709899999999999</v>
      </c>
      <c r="FN85">
        <v>18</v>
      </c>
      <c r="FO85">
        <v>609.44299999999998</v>
      </c>
      <c r="FP85">
        <v>333.63400000000001</v>
      </c>
      <c r="FQ85">
        <v>27.000299999999999</v>
      </c>
      <c r="FR85">
        <v>31.563300000000002</v>
      </c>
      <c r="FS85">
        <v>30.000800000000002</v>
      </c>
      <c r="FT85">
        <v>31.199400000000001</v>
      </c>
      <c r="FU85">
        <v>31.5458</v>
      </c>
      <c r="FV85">
        <v>100</v>
      </c>
      <c r="FW85">
        <v>9.9836299999999998</v>
      </c>
      <c r="FX85">
        <v>72.948300000000003</v>
      </c>
      <c r="FY85">
        <v>27</v>
      </c>
      <c r="FZ85">
        <v>2000</v>
      </c>
      <c r="GA85">
        <v>23.42</v>
      </c>
      <c r="GB85">
        <v>97.974999999999994</v>
      </c>
      <c r="GC85">
        <v>92.413899999999998</v>
      </c>
    </row>
    <row r="86" spans="1:185" x14ac:dyDescent="0.2">
      <c r="A86">
        <v>70</v>
      </c>
      <c r="B86">
        <v>1692986421.5</v>
      </c>
      <c r="C86">
        <v>7898</v>
      </c>
      <c r="D86" t="s">
        <v>541</v>
      </c>
      <c r="E86" t="s">
        <v>542</v>
      </c>
      <c r="F86">
        <v>5</v>
      </c>
      <c r="H86" t="s">
        <v>318</v>
      </c>
      <c r="I86" t="s">
        <v>523</v>
      </c>
      <c r="J86" t="s">
        <v>524</v>
      </c>
      <c r="K86" t="s">
        <v>660</v>
      </c>
      <c r="L86">
        <v>1692986413.5</v>
      </c>
      <c r="M86">
        <f t="shared" si="100"/>
        <v>1.2829846822762572E-3</v>
      </c>
      <c r="N86">
        <f t="shared" si="101"/>
        <v>1.2829846822762572</v>
      </c>
      <c r="O86">
        <f t="shared" si="102"/>
        <v>-2.1162412771694097</v>
      </c>
      <c r="P86">
        <f t="shared" si="103"/>
        <v>78.963967741935491</v>
      </c>
      <c r="Q86">
        <f t="shared" si="104"/>
        <v>111.76569058630018</v>
      </c>
      <c r="R86">
        <f t="shared" si="105"/>
        <v>11.283020539758265</v>
      </c>
      <c r="S86">
        <f t="shared" si="106"/>
        <v>7.971606181282584</v>
      </c>
      <c r="T86">
        <f t="shared" si="107"/>
        <v>9.8808274350856179E-2</v>
      </c>
      <c r="U86">
        <f t="shared" si="108"/>
        <v>2.9446510300375133</v>
      </c>
      <c r="V86">
        <f t="shared" si="109"/>
        <v>9.7002631477734969E-2</v>
      </c>
      <c r="W86">
        <f t="shared" si="110"/>
        <v>6.0786126130765214E-2</v>
      </c>
      <c r="X86">
        <f t="shared" si="111"/>
        <v>3.9903511277246398E-5</v>
      </c>
      <c r="Y86">
        <f t="shared" si="112"/>
        <v>27.949868125485715</v>
      </c>
      <c r="Z86">
        <f t="shared" si="113"/>
        <v>27.751045161290321</v>
      </c>
      <c r="AA86">
        <f t="shared" si="114"/>
        <v>3.7401118110411136</v>
      </c>
      <c r="AB86">
        <f t="shared" si="115"/>
        <v>63.402052279030499</v>
      </c>
      <c r="AC86">
        <f t="shared" si="116"/>
        <v>2.4457939480309223</v>
      </c>
      <c r="AD86">
        <f t="shared" si="117"/>
        <v>3.8575942893253012</v>
      </c>
      <c r="AE86">
        <f t="shared" si="118"/>
        <v>1.2943178630101912</v>
      </c>
      <c r="AF86">
        <f t="shared" si="119"/>
        <v>-56.57962448838294</v>
      </c>
      <c r="AG86">
        <f t="shared" si="120"/>
        <v>84.233313068122342</v>
      </c>
      <c r="AH86">
        <f t="shared" si="121"/>
        <v>6.2363692578326706</v>
      </c>
      <c r="AI86">
        <f t="shared" si="122"/>
        <v>33.890097741083352</v>
      </c>
      <c r="AJ86">
        <f t="shared" si="123"/>
        <v>-2.1162412771694097</v>
      </c>
      <c r="AK86">
        <f t="shared" si="124"/>
        <v>1.2829846822762572</v>
      </c>
      <c r="AL86">
        <f t="shared" si="125"/>
        <v>-1.4223647959905277</v>
      </c>
      <c r="AM86">
        <v>78.172374274818637</v>
      </c>
      <c r="AN86">
        <v>80.125383636363622</v>
      </c>
      <c r="AO86">
        <v>-0.1105050620310786</v>
      </c>
      <c r="AP86">
        <v>67.086295544212575</v>
      </c>
      <c r="AQ86">
        <f t="shared" si="126"/>
        <v>1.2724375126704921</v>
      </c>
      <c r="AR86">
        <v>22.952523750389609</v>
      </c>
      <c r="AS86">
        <v>24.220740606060609</v>
      </c>
      <c r="AT86">
        <v>-5.0520865800804046E-3</v>
      </c>
      <c r="AU86">
        <v>78.55</v>
      </c>
      <c r="AV86">
        <v>0</v>
      </c>
      <c r="AW86">
        <v>0</v>
      </c>
      <c r="AX86">
        <f t="shared" si="127"/>
        <v>1</v>
      </c>
      <c r="AY86">
        <f t="shared" si="128"/>
        <v>0</v>
      </c>
      <c r="AZ86">
        <f t="shared" si="129"/>
        <v>53106.592504636428</v>
      </c>
      <c r="BA86" t="s">
        <v>321</v>
      </c>
      <c r="BB86" t="s">
        <v>321</v>
      </c>
      <c r="BC86">
        <v>0</v>
      </c>
      <c r="BD86">
        <v>0</v>
      </c>
      <c r="BE86" t="e">
        <f t="shared" si="130"/>
        <v>#DIV/0!</v>
      </c>
      <c r="BF86">
        <v>0</v>
      </c>
      <c r="BG86" t="s">
        <v>321</v>
      </c>
      <c r="BH86" t="s">
        <v>321</v>
      </c>
      <c r="BI86">
        <v>0</v>
      </c>
      <c r="BJ86">
        <v>0</v>
      </c>
      <c r="BK86" t="e">
        <f t="shared" si="131"/>
        <v>#DIV/0!</v>
      </c>
      <c r="BL86">
        <v>0.5</v>
      </c>
      <c r="BM86">
        <f t="shared" si="132"/>
        <v>2.1001848040655996E-4</v>
      </c>
      <c r="BN86">
        <f t="shared" si="133"/>
        <v>-2.1162412771694097</v>
      </c>
      <c r="BO86" t="e">
        <f t="shared" si="134"/>
        <v>#DIV/0!</v>
      </c>
      <c r="BP86">
        <f t="shared" si="135"/>
        <v>-10076.452667749654</v>
      </c>
      <c r="BQ86" t="e">
        <f t="shared" si="136"/>
        <v>#DIV/0!</v>
      </c>
      <c r="BR86" t="e">
        <f t="shared" si="137"/>
        <v>#DIV/0!</v>
      </c>
      <c r="BS86" t="s">
        <v>321</v>
      </c>
      <c r="BT86">
        <v>0</v>
      </c>
      <c r="BU86" t="e">
        <f t="shared" si="138"/>
        <v>#DIV/0!</v>
      </c>
      <c r="BV86" t="e">
        <f t="shared" si="139"/>
        <v>#DIV/0!</v>
      </c>
      <c r="BW86" t="e">
        <f t="shared" si="140"/>
        <v>#DIV/0!</v>
      </c>
      <c r="BX86" t="e">
        <f t="shared" si="141"/>
        <v>#DIV/0!</v>
      </c>
      <c r="BY86" t="e">
        <f t="shared" si="142"/>
        <v>#DIV/0!</v>
      </c>
      <c r="BZ86" t="e">
        <f t="shared" si="143"/>
        <v>#DIV/0!</v>
      </c>
      <c r="CA86" t="e">
        <f t="shared" si="144"/>
        <v>#DIV/0!</v>
      </c>
      <c r="CB86" t="e">
        <f t="shared" si="145"/>
        <v>#DIV/0!</v>
      </c>
      <c r="CC86">
        <f t="shared" si="146"/>
        <v>5.0002199999999997E-3</v>
      </c>
      <c r="CD86">
        <f t="shared" si="147"/>
        <v>2.1001848040655996E-4</v>
      </c>
      <c r="CE86">
        <f t="shared" si="148"/>
        <v>4.2001847999999994E-2</v>
      </c>
      <c r="CF86">
        <f t="shared" si="149"/>
        <v>7.9803511199999996E-3</v>
      </c>
      <c r="CG86">
        <v>6</v>
      </c>
      <c r="CH86">
        <v>0.5</v>
      </c>
      <c r="CI86" t="s">
        <v>322</v>
      </c>
      <c r="CJ86">
        <v>2</v>
      </c>
      <c r="CK86" t="b">
        <v>0</v>
      </c>
      <c r="CL86">
        <v>1692986413.5</v>
      </c>
      <c r="CM86">
        <v>78.963967741935491</v>
      </c>
      <c r="CN86">
        <v>76.949064516129042</v>
      </c>
      <c r="CO86">
        <v>24.227187096774191</v>
      </c>
      <c r="CP86">
        <v>22.975303225806449</v>
      </c>
      <c r="CQ86">
        <v>80.30596774193549</v>
      </c>
      <c r="CR86">
        <v>23.996187096774189</v>
      </c>
      <c r="CS86">
        <v>600.00848387096767</v>
      </c>
      <c r="CT86">
        <v>100.8524838709677</v>
      </c>
      <c r="CU86">
        <v>9.9968358064516136E-2</v>
      </c>
      <c r="CV86">
        <v>28.281641935483879</v>
      </c>
      <c r="CW86">
        <v>27.751045161290321</v>
      </c>
      <c r="CX86">
        <v>999.90000000000032</v>
      </c>
      <c r="CY86">
        <v>0</v>
      </c>
      <c r="CZ86">
        <v>0</v>
      </c>
      <c r="DA86">
        <v>10001.08129032258</v>
      </c>
      <c r="DB86">
        <v>0</v>
      </c>
      <c r="DC86">
        <v>865.5083225806452</v>
      </c>
      <c r="DD86">
        <v>5.0002199999999997E-3</v>
      </c>
      <c r="DE86">
        <v>0</v>
      </c>
      <c r="DF86">
        <v>0</v>
      </c>
      <c r="DG86">
        <v>0</v>
      </c>
      <c r="DH86">
        <v>619.82258064516134</v>
      </c>
      <c r="DI86">
        <v>5.0002199999999997E-3</v>
      </c>
      <c r="DJ86">
        <v>792.22580645161281</v>
      </c>
      <c r="DK86">
        <v>0.23225806451612899</v>
      </c>
      <c r="DL86">
        <v>34.421096774193543</v>
      </c>
      <c r="DM86">
        <v>40.558161290322559</v>
      </c>
      <c r="DN86">
        <v>36.503774193548388</v>
      </c>
      <c r="DO86">
        <v>38.382806451612893</v>
      </c>
      <c r="DP86">
        <v>37.084451612903223</v>
      </c>
      <c r="DQ86">
        <v>0</v>
      </c>
      <c r="DR86">
        <v>0</v>
      </c>
      <c r="DS86">
        <v>0</v>
      </c>
      <c r="DT86">
        <v>1692986423.5</v>
      </c>
      <c r="DU86">
        <v>0</v>
      </c>
      <c r="DV86">
        <v>620</v>
      </c>
      <c r="DW86">
        <v>1.746153566326778</v>
      </c>
      <c r="DX86">
        <v>-3.4076924623380989</v>
      </c>
      <c r="DY86">
        <v>791.76400000000012</v>
      </c>
      <c r="DZ86">
        <v>15</v>
      </c>
      <c r="EA86">
        <v>1692986439.5</v>
      </c>
      <c r="EB86" t="s">
        <v>543</v>
      </c>
      <c r="EC86">
        <v>1692986439</v>
      </c>
      <c r="ED86">
        <v>1692986439.5</v>
      </c>
      <c r="EE86">
        <v>71</v>
      </c>
      <c r="EF86">
        <v>7.3999999999999996E-2</v>
      </c>
      <c r="EG86">
        <v>-2.4E-2</v>
      </c>
      <c r="EH86">
        <v>-1.3420000000000001</v>
      </c>
      <c r="EI86">
        <v>0.23100000000000001</v>
      </c>
      <c r="EJ86">
        <v>75</v>
      </c>
      <c r="EK86">
        <v>23</v>
      </c>
      <c r="EL86">
        <v>0.84</v>
      </c>
      <c r="EM86">
        <v>0.08</v>
      </c>
      <c r="EN86">
        <v>100</v>
      </c>
      <c r="EO86">
        <v>100</v>
      </c>
      <c r="EP86">
        <v>-1.3420000000000001</v>
      </c>
      <c r="EQ86">
        <v>0.23100000000000001</v>
      </c>
      <c r="ER86">
        <v>-1.460772165597539</v>
      </c>
      <c r="ES86">
        <v>4.3947813741094052E-4</v>
      </c>
      <c r="ET86">
        <v>1.9954388575737439E-6</v>
      </c>
      <c r="EU86">
        <v>-3.8034163071679039E-10</v>
      </c>
      <c r="EV86">
        <v>0.25559999999999761</v>
      </c>
      <c r="EW86">
        <v>0</v>
      </c>
      <c r="EX86">
        <v>0</v>
      </c>
      <c r="EY86">
        <v>0</v>
      </c>
      <c r="EZ86">
        <v>23</v>
      </c>
      <c r="FA86">
        <v>2006</v>
      </c>
      <c r="FB86">
        <v>0</v>
      </c>
      <c r="FC86">
        <v>18</v>
      </c>
      <c r="FD86">
        <v>1.1000000000000001</v>
      </c>
      <c r="FE86">
        <v>1</v>
      </c>
      <c r="FF86">
        <v>0.33569300000000002</v>
      </c>
      <c r="FG86">
        <v>0</v>
      </c>
      <c r="FH86">
        <v>1.39771</v>
      </c>
      <c r="FI86">
        <v>2.2668499999999998</v>
      </c>
      <c r="FJ86">
        <v>1.3952599999999999</v>
      </c>
      <c r="FK86">
        <v>2.5402800000000001</v>
      </c>
      <c r="FL86">
        <v>41.691200000000002</v>
      </c>
      <c r="FM86">
        <v>14.692399999999999</v>
      </c>
      <c r="FN86">
        <v>18</v>
      </c>
      <c r="FO86">
        <v>609.32299999999998</v>
      </c>
      <c r="FP86">
        <v>333.315</v>
      </c>
      <c r="FQ86">
        <v>27.000800000000002</v>
      </c>
      <c r="FR86">
        <v>31.670300000000001</v>
      </c>
      <c r="FS86">
        <v>30.000499999999999</v>
      </c>
      <c r="FT86">
        <v>31.302399999999999</v>
      </c>
      <c r="FU86">
        <v>31.645800000000001</v>
      </c>
      <c r="FV86">
        <v>100</v>
      </c>
      <c r="FW86">
        <v>10.9102</v>
      </c>
      <c r="FX86">
        <v>69.473100000000002</v>
      </c>
      <c r="FY86">
        <v>27</v>
      </c>
      <c r="FZ86">
        <v>2000</v>
      </c>
      <c r="GA86">
        <v>23.079000000000001</v>
      </c>
      <c r="GB86">
        <v>97.954800000000006</v>
      </c>
      <c r="GC86">
        <v>92.408299999999997</v>
      </c>
    </row>
    <row r="87" spans="1:185" x14ac:dyDescent="0.2">
      <c r="A87">
        <v>71</v>
      </c>
      <c r="B87">
        <v>1692986606</v>
      </c>
      <c r="C87">
        <v>8082.5</v>
      </c>
      <c r="D87" t="s">
        <v>544</v>
      </c>
      <c r="E87" t="s">
        <v>545</v>
      </c>
      <c r="F87">
        <v>5</v>
      </c>
      <c r="H87" t="s">
        <v>318</v>
      </c>
      <c r="I87" t="s">
        <v>523</v>
      </c>
      <c r="J87" t="s">
        <v>524</v>
      </c>
      <c r="K87" t="s">
        <v>659</v>
      </c>
      <c r="L87">
        <v>1692986598.25</v>
      </c>
      <c r="M87">
        <f t="shared" si="100"/>
        <v>1.0828771628832558E-3</v>
      </c>
      <c r="N87">
        <f t="shared" si="101"/>
        <v>1.0828771628832559</v>
      </c>
      <c r="O87">
        <f t="shared" si="102"/>
        <v>7.5762918583203964</v>
      </c>
      <c r="P87">
        <f t="shared" si="103"/>
        <v>392.03476666666671</v>
      </c>
      <c r="Q87">
        <f t="shared" si="104"/>
        <v>235.23634124777152</v>
      </c>
      <c r="R87">
        <f t="shared" si="105"/>
        <v>23.748672831058268</v>
      </c>
      <c r="S87">
        <f t="shared" si="106"/>
        <v>39.578516493591046</v>
      </c>
      <c r="T87">
        <f t="shared" si="107"/>
        <v>8.1842129541269543E-2</v>
      </c>
      <c r="U87">
        <f t="shared" si="108"/>
        <v>2.945242851984796</v>
      </c>
      <c r="V87">
        <f t="shared" si="109"/>
        <v>8.0599376467639358E-2</v>
      </c>
      <c r="W87">
        <f t="shared" si="110"/>
        <v>5.0484694702903496E-2</v>
      </c>
      <c r="X87">
        <f t="shared" si="111"/>
        <v>241.73636335716787</v>
      </c>
      <c r="Y87">
        <f t="shared" si="112"/>
        <v>29.678237671898902</v>
      </c>
      <c r="Z87">
        <f t="shared" si="113"/>
        <v>28.915903333333329</v>
      </c>
      <c r="AA87">
        <f t="shared" si="114"/>
        <v>4.0022431124473359</v>
      </c>
      <c r="AB87">
        <f t="shared" si="115"/>
        <v>68.709615690674525</v>
      </c>
      <c r="AC87">
        <f t="shared" si="116"/>
        <v>2.6908214697095789</v>
      </c>
      <c r="AD87">
        <f t="shared" si="117"/>
        <v>3.9162225587513877</v>
      </c>
      <c r="AE87">
        <f t="shared" si="118"/>
        <v>1.311421642737757</v>
      </c>
      <c r="AF87">
        <f t="shared" si="119"/>
        <v>-47.754882883151581</v>
      </c>
      <c r="AG87">
        <f t="shared" si="120"/>
        <v>-59.500573796988405</v>
      </c>
      <c r="AH87">
        <f t="shared" si="121"/>
        <v>-4.4356839304717965</v>
      </c>
      <c r="AI87">
        <f t="shared" si="122"/>
        <v>130.04522274655608</v>
      </c>
      <c r="AJ87">
        <f t="shared" si="123"/>
        <v>7.5762918583203964</v>
      </c>
      <c r="AK87">
        <f t="shared" si="124"/>
        <v>1.0828771628832559</v>
      </c>
      <c r="AL87">
        <f t="shared" si="125"/>
        <v>7.8294339906045343</v>
      </c>
      <c r="AM87">
        <v>410.55125758462589</v>
      </c>
      <c r="AN87">
        <v>402.45347878787902</v>
      </c>
      <c r="AO87">
        <v>1.402909712740311E-2</v>
      </c>
      <c r="AP87">
        <v>67.087060136454312</v>
      </c>
      <c r="AQ87">
        <f t="shared" si="126"/>
        <v>1.0594079765240074</v>
      </c>
      <c r="AR87">
        <v>25.589724025108239</v>
      </c>
      <c r="AS87">
        <v>26.59992909090909</v>
      </c>
      <c r="AT87">
        <v>3.9835705627686534E-3</v>
      </c>
      <c r="AU87">
        <v>78.55</v>
      </c>
      <c r="AV87">
        <v>0</v>
      </c>
      <c r="AW87">
        <v>0</v>
      </c>
      <c r="AX87">
        <f t="shared" si="127"/>
        <v>1</v>
      </c>
      <c r="AY87">
        <f t="shared" si="128"/>
        <v>0</v>
      </c>
      <c r="AZ87">
        <f t="shared" si="129"/>
        <v>53078.096517791564</v>
      </c>
      <c r="BA87" t="s">
        <v>321</v>
      </c>
      <c r="BB87" t="s">
        <v>321</v>
      </c>
      <c r="BC87">
        <v>0</v>
      </c>
      <c r="BD87">
        <v>0</v>
      </c>
      <c r="BE87" t="e">
        <f t="shared" si="130"/>
        <v>#DIV/0!</v>
      </c>
      <c r="BF87">
        <v>0</v>
      </c>
      <c r="BG87" t="s">
        <v>321</v>
      </c>
      <c r="BH87" t="s">
        <v>321</v>
      </c>
      <c r="BI87">
        <v>0</v>
      </c>
      <c r="BJ87">
        <v>0</v>
      </c>
      <c r="BK87" t="e">
        <f t="shared" si="131"/>
        <v>#DIV/0!</v>
      </c>
      <c r="BL87">
        <v>0.5</v>
      </c>
      <c r="BM87">
        <f t="shared" si="132"/>
        <v>1261.2052498223666</v>
      </c>
      <c r="BN87">
        <f t="shared" si="133"/>
        <v>7.5762918583203964</v>
      </c>
      <c r="BO87" t="e">
        <f t="shared" si="134"/>
        <v>#DIV/0!</v>
      </c>
      <c r="BP87">
        <f t="shared" si="135"/>
        <v>6.007183889686055E-3</v>
      </c>
      <c r="BQ87" t="e">
        <f t="shared" si="136"/>
        <v>#DIV/0!</v>
      </c>
      <c r="BR87" t="e">
        <f t="shared" si="137"/>
        <v>#DIV/0!</v>
      </c>
      <c r="BS87" t="s">
        <v>321</v>
      </c>
      <c r="BT87">
        <v>0</v>
      </c>
      <c r="BU87" t="e">
        <f t="shared" si="138"/>
        <v>#DIV/0!</v>
      </c>
      <c r="BV87" t="e">
        <f t="shared" si="139"/>
        <v>#DIV/0!</v>
      </c>
      <c r="BW87" t="e">
        <f t="shared" si="140"/>
        <v>#DIV/0!</v>
      </c>
      <c r="BX87" t="e">
        <f t="shared" si="141"/>
        <v>#DIV/0!</v>
      </c>
      <c r="BY87" t="e">
        <f t="shared" si="142"/>
        <v>#DIV/0!</v>
      </c>
      <c r="BZ87" t="e">
        <f t="shared" si="143"/>
        <v>#DIV/0!</v>
      </c>
      <c r="CA87" t="e">
        <f t="shared" si="144"/>
        <v>#DIV/0!</v>
      </c>
      <c r="CB87" t="e">
        <f t="shared" si="145"/>
        <v>#DIV/0!</v>
      </c>
      <c r="CC87">
        <f t="shared" si="146"/>
        <v>1499.9929999999999</v>
      </c>
      <c r="CD87">
        <f t="shared" si="147"/>
        <v>1261.2052498223666</v>
      </c>
      <c r="CE87">
        <f t="shared" si="148"/>
        <v>0.84080742364955474</v>
      </c>
      <c r="CF87">
        <f t="shared" si="149"/>
        <v>0.16115832764364094</v>
      </c>
      <c r="CG87">
        <v>6</v>
      </c>
      <c r="CH87">
        <v>0.5</v>
      </c>
      <c r="CI87" t="s">
        <v>322</v>
      </c>
      <c r="CJ87">
        <v>2</v>
      </c>
      <c r="CK87" t="b">
        <v>0</v>
      </c>
      <c r="CL87">
        <v>1692986598.25</v>
      </c>
      <c r="CM87">
        <v>392.03476666666671</v>
      </c>
      <c r="CN87">
        <v>400.03516666666673</v>
      </c>
      <c r="CO87">
        <v>26.653236666666661</v>
      </c>
      <c r="CP87">
        <v>25.599276666666661</v>
      </c>
      <c r="CQ87">
        <v>392.72176666666672</v>
      </c>
      <c r="CR87">
        <v>26.336236666666661</v>
      </c>
      <c r="CS87">
        <v>600.03129999999999</v>
      </c>
      <c r="CT87">
        <v>100.8566</v>
      </c>
      <c r="CU87">
        <v>0.1000494066666667</v>
      </c>
      <c r="CV87">
        <v>28.541176666666669</v>
      </c>
      <c r="CW87">
        <v>28.915903333333329</v>
      </c>
      <c r="CX87">
        <v>999.9000000000002</v>
      </c>
      <c r="CY87">
        <v>0</v>
      </c>
      <c r="CZ87">
        <v>0</v>
      </c>
      <c r="DA87">
        <v>10004.03833333333</v>
      </c>
      <c r="DB87">
        <v>0</v>
      </c>
      <c r="DC87">
        <v>878.9831333333334</v>
      </c>
      <c r="DD87">
        <v>1499.9929999999999</v>
      </c>
      <c r="DE87">
        <v>0.97299593333333323</v>
      </c>
      <c r="DF87">
        <v>2.7003806666666672E-2</v>
      </c>
      <c r="DG87">
        <v>0</v>
      </c>
      <c r="DH87">
        <v>650.63586666666663</v>
      </c>
      <c r="DI87">
        <v>5.0002200000000014</v>
      </c>
      <c r="DJ87">
        <v>10790.68666666667</v>
      </c>
      <c r="DK87">
        <v>14099.13333333333</v>
      </c>
      <c r="DL87">
        <v>33.949666666666673</v>
      </c>
      <c r="DM87">
        <v>38.287199999999999</v>
      </c>
      <c r="DN87">
        <v>34.741599999999998</v>
      </c>
      <c r="DO87">
        <v>36.316466666666663</v>
      </c>
      <c r="DP87">
        <v>36.0914</v>
      </c>
      <c r="DQ87">
        <v>1454.6220000000001</v>
      </c>
      <c r="DR87">
        <v>40.371000000000002</v>
      </c>
      <c r="DS87">
        <v>0</v>
      </c>
      <c r="DT87">
        <v>1692986607.7</v>
      </c>
      <c r="DU87">
        <v>0</v>
      </c>
      <c r="DV87">
        <v>650.54423076923069</v>
      </c>
      <c r="DW87">
        <v>-31.785299162148</v>
      </c>
      <c r="DX87">
        <v>-462.04102591665128</v>
      </c>
      <c r="DY87">
        <v>10789.403846153849</v>
      </c>
      <c r="DZ87">
        <v>15</v>
      </c>
      <c r="EA87">
        <v>1692986630.5</v>
      </c>
      <c r="EB87" t="s">
        <v>546</v>
      </c>
      <c r="EC87">
        <v>1692986630.5</v>
      </c>
      <c r="ED87">
        <v>1692986629.5</v>
      </c>
      <c r="EE87">
        <v>72</v>
      </c>
      <c r="EF87">
        <v>0.22700000000000001</v>
      </c>
      <c r="EG87">
        <v>8.5999999999999993E-2</v>
      </c>
      <c r="EH87">
        <v>-0.68700000000000006</v>
      </c>
      <c r="EI87">
        <v>0.317</v>
      </c>
      <c r="EJ87">
        <v>400</v>
      </c>
      <c r="EK87">
        <v>26</v>
      </c>
      <c r="EL87">
        <v>0.43</v>
      </c>
      <c r="EM87">
        <v>0.15</v>
      </c>
      <c r="EN87">
        <v>100</v>
      </c>
      <c r="EO87">
        <v>100</v>
      </c>
      <c r="EP87">
        <v>-0.68700000000000006</v>
      </c>
      <c r="EQ87">
        <v>0.317</v>
      </c>
      <c r="ER87">
        <v>-1.3866576450886541</v>
      </c>
      <c r="ES87">
        <v>4.3947813741094052E-4</v>
      </c>
      <c r="ET87">
        <v>1.9954388575737439E-6</v>
      </c>
      <c r="EU87">
        <v>-3.8034163071679039E-10</v>
      </c>
      <c r="EV87">
        <v>0.23133499999999779</v>
      </c>
      <c r="EW87">
        <v>0</v>
      </c>
      <c r="EX87">
        <v>0</v>
      </c>
      <c r="EY87">
        <v>0</v>
      </c>
      <c r="EZ87">
        <v>23</v>
      </c>
      <c r="FA87">
        <v>2006</v>
      </c>
      <c r="FB87">
        <v>0</v>
      </c>
      <c r="FC87">
        <v>18</v>
      </c>
      <c r="FD87">
        <v>2.8</v>
      </c>
      <c r="FE87">
        <v>2.8</v>
      </c>
      <c r="FF87">
        <v>1.07056</v>
      </c>
      <c r="FG87">
        <v>2.5866699999999998</v>
      </c>
      <c r="FH87">
        <v>1.39771</v>
      </c>
      <c r="FI87">
        <v>2.2680699999999998</v>
      </c>
      <c r="FJ87">
        <v>1.3952599999999999</v>
      </c>
      <c r="FK87">
        <v>2.5402800000000001</v>
      </c>
      <c r="FL87">
        <v>41.822299999999998</v>
      </c>
      <c r="FM87">
        <v>14.6136</v>
      </c>
      <c r="FN87">
        <v>18</v>
      </c>
      <c r="FO87">
        <v>611.91800000000001</v>
      </c>
      <c r="FP87">
        <v>335.358</v>
      </c>
      <c r="FQ87">
        <v>27.000599999999999</v>
      </c>
      <c r="FR87">
        <v>31.840800000000002</v>
      </c>
      <c r="FS87">
        <v>30.000399999999999</v>
      </c>
      <c r="FT87">
        <v>31.487100000000002</v>
      </c>
      <c r="FU87">
        <v>31.8322</v>
      </c>
      <c r="FV87">
        <v>21.443300000000001</v>
      </c>
      <c r="FW87">
        <v>0</v>
      </c>
      <c r="FX87">
        <v>63.706699999999998</v>
      </c>
      <c r="FY87">
        <v>27</v>
      </c>
      <c r="FZ87">
        <v>400</v>
      </c>
      <c r="GA87">
        <v>26.2502</v>
      </c>
      <c r="GB87">
        <v>97.928700000000006</v>
      </c>
      <c r="GC87">
        <v>92.363200000000006</v>
      </c>
    </row>
    <row r="88" spans="1:185" x14ac:dyDescent="0.2">
      <c r="A88">
        <v>72</v>
      </c>
      <c r="B88">
        <v>1692986706.5</v>
      </c>
      <c r="C88">
        <v>8183</v>
      </c>
      <c r="D88" t="s">
        <v>547</v>
      </c>
      <c r="E88" t="s">
        <v>548</v>
      </c>
      <c r="F88">
        <v>5</v>
      </c>
      <c r="H88" t="s">
        <v>318</v>
      </c>
      <c r="I88" t="s">
        <v>523</v>
      </c>
      <c r="J88" t="s">
        <v>524</v>
      </c>
      <c r="K88" t="s">
        <v>659</v>
      </c>
      <c r="L88">
        <v>1692986698.5</v>
      </c>
      <c r="M88">
        <f t="shared" si="100"/>
        <v>1.2499356577877179E-3</v>
      </c>
      <c r="N88">
        <f t="shared" si="101"/>
        <v>1.2499356577877179</v>
      </c>
      <c r="O88">
        <f t="shared" si="102"/>
        <v>5.9138148162616506</v>
      </c>
      <c r="P88">
        <f t="shared" si="103"/>
        <v>293.73703225806452</v>
      </c>
      <c r="Q88">
        <f t="shared" si="104"/>
        <v>186.23162083411862</v>
      </c>
      <c r="R88">
        <f t="shared" si="105"/>
        <v>18.801320418102001</v>
      </c>
      <c r="S88">
        <f t="shared" si="106"/>
        <v>29.654706528411722</v>
      </c>
      <c r="T88">
        <f t="shared" si="107"/>
        <v>9.3880312974725919E-2</v>
      </c>
      <c r="U88">
        <f t="shared" si="108"/>
        <v>2.9447595149863379</v>
      </c>
      <c r="V88">
        <f t="shared" si="109"/>
        <v>9.2248743888224058E-2</v>
      </c>
      <c r="W88">
        <f t="shared" si="110"/>
        <v>5.7799693066778207E-2</v>
      </c>
      <c r="X88">
        <f t="shared" si="111"/>
        <v>241.71593112235004</v>
      </c>
      <c r="Y88">
        <f t="shared" si="112"/>
        <v>29.759532872080211</v>
      </c>
      <c r="Z88">
        <f t="shared" si="113"/>
        <v>29.018567741935481</v>
      </c>
      <c r="AA88">
        <f t="shared" si="114"/>
        <v>4.026095915440119</v>
      </c>
      <c r="AB88">
        <f t="shared" si="115"/>
        <v>68.542970554833786</v>
      </c>
      <c r="AC88">
        <f t="shared" si="116"/>
        <v>2.7037649647357749</v>
      </c>
      <c r="AD88">
        <f t="shared" si="117"/>
        <v>3.9446276443078663</v>
      </c>
      <c r="AE88">
        <f t="shared" si="118"/>
        <v>1.3223309507043441</v>
      </c>
      <c r="AF88">
        <f t="shared" si="119"/>
        <v>-55.122162508438358</v>
      </c>
      <c r="AG88">
        <f t="shared" si="120"/>
        <v>-56.020020733646398</v>
      </c>
      <c r="AH88">
        <f t="shared" si="121"/>
        <v>-4.1816182450170114</v>
      </c>
      <c r="AI88">
        <f t="shared" si="122"/>
        <v>126.3921296352483</v>
      </c>
      <c r="AJ88">
        <f t="shared" si="123"/>
        <v>5.9138148162616506</v>
      </c>
      <c r="AK88">
        <f t="shared" si="124"/>
        <v>1.2499356577877179</v>
      </c>
      <c r="AL88">
        <f t="shared" si="125"/>
        <v>5.8852763430045938</v>
      </c>
      <c r="AM88">
        <v>307.93230215787167</v>
      </c>
      <c r="AN88">
        <v>301.87874545454548</v>
      </c>
      <c r="AO88">
        <v>3.1080201372114349E-3</v>
      </c>
      <c r="AP88">
        <v>67.091775122661957</v>
      </c>
      <c r="AQ88">
        <f t="shared" si="126"/>
        <v>1.2617536295419574</v>
      </c>
      <c r="AR88">
        <v>25.57421889298702</v>
      </c>
      <c r="AS88">
        <v>26.801874545454531</v>
      </c>
      <c r="AT88">
        <v>4.9754010695213702E-5</v>
      </c>
      <c r="AU88">
        <v>78.55</v>
      </c>
      <c r="AV88">
        <v>0</v>
      </c>
      <c r="AW88">
        <v>0</v>
      </c>
      <c r="AX88">
        <f t="shared" si="127"/>
        <v>1</v>
      </c>
      <c r="AY88">
        <f t="shared" si="128"/>
        <v>0</v>
      </c>
      <c r="AZ88">
        <f t="shared" si="129"/>
        <v>53042.208282357547</v>
      </c>
      <c r="BA88" t="s">
        <v>321</v>
      </c>
      <c r="BB88" t="s">
        <v>321</v>
      </c>
      <c r="BC88">
        <v>0</v>
      </c>
      <c r="BD88">
        <v>0</v>
      </c>
      <c r="BE88" t="e">
        <f t="shared" si="130"/>
        <v>#DIV/0!</v>
      </c>
      <c r="BF88">
        <v>0</v>
      </c>
      <c r="BG88" t="s">
        <v>321</v>
      </c>
      <c r="BH88" t="s">
        <v>321</v>
      </c>
      <c r="BI88">
        <v>0</v>
      </c>
      <c r="BJ88">
        <v>0</v>
      </c>
      <c r="BK88" t="e">
        <f t="shared" si="131"/>
        <v>#DIV/0!</v>
      </c>
      <c r="BL88">
        <v>0.5</v>
      </c>
      <c r="BM88">
        <f t="shared" si="132"/>
        <v>1261.1002931103601</v>
      </c>
      <c r="BN88">
        <f t="shared" si="133"/>
        <v>5.9138148162616506</v>
      </c>
      <c r="BO88" t="e">
        <f t="shared" si="134"/>
        <v>#DIV/0!</v>
      </c>
      <c r="BP88">
        <f t="shared" si="135"/>
        <v>4.689408803225238E-3</v>
      </c>
      <c r="BQ88" t="e">
        <f t="shared" si="136"/>
        <v>#DIV/0!</v>
      </c>
      <c r="BR88" t="e">
        <f t="shared" si="137"/>
        <v>#DIV/0!</v>
      </c>
      <c r="BS88" t="s">
        <v>321</v>
      </c>
      <c r="BT88">
        <v>0</v>
      </c>
      <c r="BU88" t="e">
        <f t="shared" si="138"/>
        <v>#DIV/0!</v>
      </c>
      <c r="BV88" t="e">
        <f t="shared" si="139"/>
        <v>#DIV/0!</v>
      </c>
      <c r="BW88" t="e">
        <f t="shared" si="140"/>
        <v>#DIV/0!</v>
      </c>
      <c r="BX88" t="e">
        <f t="shared" si="141"/>
        <v>#DIV/0!</v>
      </c>
      <c r="BY88" t="e">
        <f t="shared" si="142"/>
        <v>#DIV/0!</v>
      </c>
      <c r="BZ88" t="e">
        <f t="shared" si="143"/>
        <v>#DIV/0!</v>
      </c>
      <c r="CA88" t="e">
        <f t="shared" si="144"/>
        <v>#DIV/0!</v>
      </c>
      <c r="CB88" t="e">
        <f t="shared" si="145"/>
        <v>#DIV/0!</v>
      </c>
      <c r="CC88">
        <f t="shared" si="146"/>
        <v>1499.8683870967741</v>
      </c>
      <c r="CD88">
        <f t="shared" si="147"/>
        <v>1261.1002931103601</v>
      </c>
      <c r="CE88">
        <f t="shared" si="148"/>
        <v>0.84080730280035687</v>
      </c>
      <c r="CF88">
        <f t="shared" si="149"/>
        <v>0.16115809440468867</v>
      </c>
      <c r="CG88">
        <v>6</v>
      </c>
      <c r="CH88">
        <v>0.5</v>
      </c>
      <c r="CI88" t="s">
        <v>322</v>
      </c>
      <c r="CJ88">
        <v>2</v>
      </c>
      <c r="CK88" t="b">
        <v>0</v>
      </c>
      <c r="CL88">
        <v>1692986698.5</v>
      </c>
      <c r="CM88">
        <v>293.73703225806452</v>
      </c>
      <c r="CN88">
        <v>300.01790322580638</v>
      </c>
      <c r="CO88">
        <v>26.781445161290328</v>
      </c>
      <c r="CP88">
        <v>25.56500322580645</v>
      </c>
      <c r="CQ88">
        <v>294.67703225806451</v>
      </c>
      <c r="CR88">
        <v>26.475445161290331</v>
      </c>
      <c r="CS88">
        <v>600.00919354838709</v>
      </c>
      <c r="CT88">
        <v>100.8566774193548</v>
      </c>
      <c r="CU88">
        <v>9.9971800000000013E-2</v>
      </c>
      <c r="CV88">
        <v>28.66570322580646</v>
      </c>
      <c r="CW88">
        <v>29.018567741935481</v>
      </c>
      <c r="CX88">
        <v>999.90000000000032</v>
      </c>
      <c r="CY88">
        <v>0</v>
      </c>
      <c r="CZ88">
        <v>0</v>
      </c>
      <c r="DA88">
        <v>10001.282258064521</v>
      </c>
      <c r="DB88">
        <v>0</v>
      </c>
      <c r="DC88">
        <v>888.28199999999981</v>
      </c>
      <c r="DD88">
        <v>1499.8683870967741</v>
      </c>
      <c r="DE88">
        <v>0.97299967741935489</v>
      </c>
      <c r="DF88">
        <v>2.7000551612903219E-2</v>
      </c>
      <c r="DG88">
        <v>0</v>
      </c>
      <c r="DH88">
        <v>615.09212903225807</v>
      </c>
      <c r="DI88">
        <v>5.0002200000000023</v>
      </c>
      <c r="DJ88">
        <v>10287.78387096774</v>
      </c>
      <c r="DK88">
        <v>14097.948387096771</v>
      </c>
      <c r="DL88">
        <v>34.515870967741932</v>
      </c>
      <c r="DM88">
        <v>38.090516129032252</v>
      </c>
      <c r="DN88">
        <v>35.050161290322578</v>
      </c>
      <c r="DO88">
        <v>36.259806451612889</v>
      </c>
      <c r="DP88">
        <v>36.580387096774203</v>
      </c>
      <c r="DQ88">
        <v>1454.5070967741931</v>
      </c>
      <c r="DR88">
        <v>40.36161290322579</v>
      </c>
      <c r="DS88">
        <v>0</v>
      </c>
      <c r="DT88">
        <v>1692986708.5</v>
      </c>
      <c r="DU88">
        <v>0</v>
      </c>
      <c r="DV88">
        <v>614.91200000000003</v>
      </c>
      <c r="DW88">
        <v>-14.322051259246649</v>
      </c>
      <c r="DX88">
        <v>-143.6102561770708</v>
      </c>
      <c r="DY88">
        <v>10285.99230769231</v>
      </c>
      <c r="DZ88">
        <v>15</v>
      </c>
      <c r="EA88">
        <v>1692986731</v>
      </c>
      <c r="EB88" t="s">
        <v>549</v>
      </c>
      <c r="EC88">
        <v>1692986731</v>
      </c>
      <c r="ED88">
        <v>1692986725.5</v>
      </c>
      <c r="EE88">
        <v>73</v>
      </c>
      <c r="EF88">
        <v>-8.3000000000000004E-2</v>
      </c>
      <c r="EG88">
        <v>-1.0999999999999999E-2</v>
      </c>
      <c r="EH88">
        <v>-0.94</v>
      </c>
      <c r="EI88">
        <v>0.30599999999999999</v>
      </c>
      <c r="EJ88">
        <v>300</v>
      </c>
      <c r="EK88">
        <v>26</v>
      </c>
      <c r="EL88">
        <v>0.52</v>
      </c>
      <c r="EM88">
        <v>0.09</v>
      </c>
      <c r="EN88">
        <v>100</v>
      </c>
      <c r="EO88">
        <v>100</v>
      </c>
      <c r="EP88">
        <v>-0.94</v>
      </c>
      <c r="EQ88">
        <v>0.30599999999999999</v>
      </c>
      <c r="ER88">
        <v>-1.1595967938557801</v>
      </c>
      <c r="ES88">
        <v>4.3947813741094052E-4</v>
      </c>
      <c r="ET88">
        <v>1.9954388575737439E-6</v>
      </c>
      <c r="EU88">
        <v>-3.8034163071679039E-10</v>
      </c>
      <c r="EV88">
        <v>0.31727142857142709</v>
      </c>
      <c r="EW88">
        <v>0</v>
      </c>
      <c r="EX88">
        <v>0</v>
      </c>
      <c r="EY88">
        <v>0</v>
      </c>
      <c r="EZ88">
        <v>23</v>
      </c>
      <c r="FA88">
        <v>2006</v>
      </c>
      <c r="FB88">
        <v>0</v>
      </c>
      <c r="FC88">
        <v>18</v>
      </c>
      <c r="FD88">
        <v>1.3</v>
      </c>
      <c r="FE88">
        <v>1.3</v>
      </c>
      <c r="FF88">
        <v>0.852051</v>
      </c>
      <c r="FG88">
        <v>2.5988799999999999</v>
      </c>
      <c r="FH88">
        <v>1.39771</v>
      </c>
      <c r="FI88">
        <v>2.2680699999999998</v>
      </c>
      <c r="FJ88">
        <v>1.3952599999999999</v>
      </c>
      <c r="FK88">
        <v>2.5610400000000002</v>
      </c>
      <c r="FL88">
        <v>41.980200000000004</v>
      </c>
      <c r="FM88">
        <v>14.5961</v>
      </c>
      <c r="FN88">
        <v>18</v>
      </c>
      <c r="FO88">
        <v>612.07299999999998</v>
      </c>
      <c r="FP88">
        <v>335.17599999999999</v>
      </c>
      <c r="FQ88">
        <v>27.000800000000002</v>
      </c>
      <c r="FR88">
        <v>31.9359</v>
      </c>
      <c r="FS88">
        <v>30.000399999999999</v>
      </c>
      <c r="FT88">
        <v>31.5886</v>
      </c>
      <c r="FU88">
        <v>31.933700000000002</v>
      </c>
      <c r="FV88">
        <v>17.083400000000001</v>
      </c>
      <c r="FW88">
        <v>0</v>
      </c>
      <c r="FX88">
        <v>62.950099999999999</v>
      </c>
      <c r="FY88">
        <v>27</v>
      </c>
      <c r="FZ88">
        <v>300</v>
      </c>
      <c r="GA88">
        <v>27.113499999999998</v>
      </c>
      <c r="GB88">
        <v>97.9114</v>
      </c>
      <c r="GC88">
        <v>92.346900000000005</v>
      </c>
    </row>
    <row r="89" spans="1:185" x14ac:dyDescent="0.2">
      <c r="A89">
        <v>73</v>
      </c>
      <c r="B89">
        <v>1692986807</v>
      </c>
      <c r="C89">
        <v>8283.5</v>
      </c>
      <c r="D89" t="s">
        <v>550</v>
      </c>
      <c r="E89" t="s">
        <v>551</v>
      </c>
      <c r="F89">
        <v>5</v>
      </c>
      <c r="H89" t="s">
        <v>318</v>
      </c>
      <c r="I89" t="s">
        <v>523</v>
      </c>
      <c r="J89" t="s">
        <v>524</v>
      </c>
      <c r="K89" t="s">
        <v>659</v>
      </c>
      <c r="L89">
        <v>1692986799</v>
      </c>
      <c r="M89">
        <f t="shared" si="100"/>
        <v>1.3061293758220283E-3</v>
      </c>
      <c r="N89">
        <f t="shared" si="101"/>
        <v>1.3061293758220283</v>
      </c>
      <c r="O89">
        <f t="shared" si="102"/>
        <v>3.5130607294372909</v>
      </c>
      <c r="P89">
        <f t="shared" si="103"/>
        <v>196.22767741935479</v>
      </c>
      <c r="Q89">
        <f t="shared" si="104"/>
        <v>133.60935868675909</v>
      </c>
      <c r="R89">
        <f t="shared" si="105"/>
        <v>13.48839507738484</v>
      </c>
      <c r="S89">
        <f t="shared" si="106"/>
        <v>19.80996289605114</v>
      </c>
      <c r="T89">
        <f t="shared" si="107"/>
        <v>9.6755817917071399E-2</v>
      </c>
      <c r="U89">
        <f t="shared" si="108"/>
        <v>2.9442509681781002</v>
      </c>
      <c r="V89">
        <f t="shared" si="109"/>
        <v>9.5023470425295048E-2</v>
      </c>
      <c r="W89">
        <f t="shared" si="110"/>
        <v>5.9542730081997342E-2</v>
      </c>
      <c r="X89">
        <f t="shared" si="111"/>
        <v>241.72977724303271</v>
      </c>
      <c r="Y89">
        <f t="shared" si="112"/>
        <v>29.881607193614254</v>
      </c>
      <c r="Z89">
        <f t="shared" si="113"/>
        <v>29.120858064516131</v>
      </c>
      <c r="AA89">
        <f t="shared" si="114"/>
        <v>4.04998499102172</v>
      </c>
      <c r="AB89">
        <f t="shared" si="115"/>
        <v>68.129228883223419</v>
      </c>
      <c r="AC89">
        <f t="shared" si="116"/>
        <v>2.7087897362336189</v>
      </c>
      <c r="AD89">
        <f t="shared" si="117"/>
        <v>3.9759583084032948</v>
      </c>
      <c r="AE89">
        <f t="shared" si="118"/>
        <v>1.3411952547881012</v>
      </c>
      <c r="AF89">
        <f t="shared" si="119"/>
        <v>-57.600305473751447</v>
      </c>
      <c r="AG89">
        <f t="shared" si="120"/>
        <v>-50.588421094671851</v>
      </c>
      <c r="AH89">
        <f t="shared" si="121"/>
        <v>-3.7813107577279674</v>
      </c>
      <c r="AI89">
        <f t="shared" si="122"/>
        <v>129.75973991688147</v>
      </c>
      <c r="AJ89">
        <f t="shared" si="123"/>
        <v>3.5130607294372909</v>
      </c>
      <c r="AK89">
        <f t="shared" si="124"/>
        <v>1.3061293758220283</v>
      </c>
      <c r="AL89">
        <f t="shared" si="125"/>
        <v>3.3603805667501101</v>
      </c>
      <c r="AM89">
        <v>205.2818799855703</v>
      </c>
      <c r="AN89">
        <v>201.8142969696969</v>
      </c>
      <c r="AO89">
        <v>4.2483090785777004E-3</v>
      </c>
      <c r="AP89">
        <v>67.108061353391307</v>
      </c>
      <c r="AQ89">
        <f t="shared" si="126"/>
        <v>1.3192460983642103</v>
      </c>
      <c r="AR89">
        <v>25.564308424285709</v>
      </c>
      <c r="AS89">
        <v>26.847735757575752</v>
      </c>
      <c r="AT89">
        <v>7.3664884135608047E-5</v>
      </c>
      <c r="AU89">
        <v>78.55</v>
      </c>
      <c r="AV89">
        <v>0</v>
      </c>
      <c r="AW89">
        <v>0</v>
      </c>
      <c r="AX89">
        <f t="shared" si="127"/>
        <v>1</v>
      </c>
      <c r="AY89">
        <f t="shared" si="128"/>
        <v>0</v>
      </c>
      <c r="AZ89">
        <f t="shared" si="129"/>
        <v>53003.468131863898</v>
      </c>
      <c r="BA89" t="s">
        <v>321</v>
      </c>
      <c r="BB89" t="s">
        <v>321</v>
      </c>
      <c r="BC89">
        <v>0</v>
      </c>
      <c r="BD89">
        <v>0</v>
      </c>
      <c r="BE89" t="e">
        <f t="shared" si="130"/>
        <v>#DIV/0!</v>
      </c>
      <c r="BF89">
        <v>0</v>
      </c>
      <c r="BG89" t="s">
        <v>321</v>
      </c>
      <c r="BH89" t="s">
        <v>321</v>
      </c>
      <c r="BI89">
        <v>0</v>
      </c>
      <c r="BJ89">
        <v>0</v>
      </c>
      <c r="BK89" t="e">
        <f t="shared" si="131"/>
        <v>#DIV/0!</v>
      </c>
      <c r="BL89">
        <v>0.5</v>
      </c>
      <c r="BM89">
        <f t="shared" si="132"/>
        <v>1261.1734261496579</v>
      </c>
      <c r="BN89">
        <f t="shared" si="133"/>
        <v>3.5130607294372909</v>
      </c>
      <c r="BO89" t="e">
        <f t="shared" si="134"/>
        <v>#DIV/0!</v>
      </c>
      <c r="BP89">
        <f t="shared" si="135"/>
        <v>2.7855492802148622E-3</v>
      </c>
      <c r="BQ89" t="e">
        <f t="shared" si="136"/>
        <v>#DIV/0!</v>
      </c>
      <c r="BR89" t="e">
        <f t="shared" si="137"/>
        <v>#DIV/0!</v>
      </c>
      <c r="BS89" t="s">
        <v>321</v>
      </c>
      <c r="BT89">
        <v>0</v>
      </c>
      <c r="BU89" t="e">
        <f t="shared" si="138"/>
        <v>#DIV/0!</v>
      </c>
      <c r="BV89" t="e">
        <f t="shared" si="139"/>
        <v>#DIV/0!</v>
      </c>
      <c r="BW89" t="e">
        <f t="shared" si="140"/>
        <v>#DIV/0!</v>
      </c>
      <c r="BX89" t="e">
        <f t="shared" si="141"/>
        <v>#DIV/0!</v>
      </c>
      <c r="BY89" t="e">
        <f t="shared" si="142"/>
        <v>#DIV/0!</v>
      </c>
      <c r="BZ89" t="e">
        <f t="shared" si="143"/>
        <v>#DIV/0!</v>
      </c>
      <c r="CA89" t="e">
        <f t="shared" si="144"/>
        <v>#DIV/0!</v>
      </c>
      <c r="CB89" t="e">
        <f t="shared" si="145"/>
        <v>#DIV/0!</v>
      </c>
      <c r="CC89">
        <f t="shared" si="146"/>
        <v>1499.955483870968</v>
      </c>
      <c r="CD89">
        <f t="shared" si="147"/>
        <v>1261.1734261496579</v>
      </c>
      <c r="CE89">
        <f t="shared" si="148"/>
        <v>0.84080723708874339</v>
      </c>
      <c r="CF89">
        <f t="shared" si="149"/>
        <v>0.16115796758127474</v>
      </c>
      <c r="CG89">
        <v>6</v>
      </c>
      <c r="CH89">
        <v>0.5</v>
      </c>
      <c r="CI89" t="s">
        <v>322</v>
      </c>
      <c r="CJ89">
        <v>2</v>
      </c>
      <c r="CK89" t="b">
        <v>0</v>
      </c>
      <c r="CL89">
        <v>1692986799</v>
      </c>
      <c r="CM89">
        <v>196.22767741935479</v>
      </c>
      <c r="CN89">
        <v>199.99700000000001</v>
      </c>
      <c r="CO89">
        <v>26.831929032258071</v>
      </c>
      <c r="CP89">
        <v>25.560858064516129</v>
      </c>
      <c r="CQ89">
        <v>197.41667741935481</v>
      </c>
      <c r="CR89">
        <v>26.524929032258068</v>
      </c>
      <c r="CS89">
        <v>600.00587096774211</v>
      </c>
      <c r="CT89">
        <v>100.8539354838709</v>
      </c>
      <c r="CU89">
        <v>0.1000336838709677</v>
      </c>
      <c r="CV89">
        <v>28.80215161290322</v>
      </c>
      <c r="CW89">
        <v>29.120858064516131</v>
      </c>
      <c r="CX89">
        <v>999.90000000000032</v>
      </c>
      <c r="CY89">
        <v>0</v>
      </c>
      <c r="CZ89">
        <v>0</v>
      </c>
      <c r="DA89">
        <v>9998.6629032258061</v>
      </c>
      <c r="DB89">
        <v>0</v>
      </c>
      <c r="DC89">
        <v>893.64761290322588</v>
      </c>
      <c r="DD89">
        <v>1499.955483870968</v>
      </c>
      <c r="DE89">
        <v>0.97300235483870945</v>
      </c>
      <c r="DF89">
        <v>2.6997325806451609E-2</v>
      </c>
      <c r="DG89">
        <v>0</v>
      </c>
      <c r="DH89">
        <v>592.43703225806451</v>
      </c>
      <c r="DI89">
        <v>5.0002200000000023</v>
      </c>
      <c r="DJ89">
        <v>10021.83870967742</v>
      </c>
      <c r="DK89">
        <v>14098.80322580645</v>
      </c>
      <c r="DL89">
        <v>36.677096774193537</v>
      </c>
      <c r="DM89">
        <v>40.286032258064509</v>
      </c>
      <c r="DN89">
        <v>36.967451612903211</v>
      </c>
      <c r="DO89">
        <v>38.848516129032248</v>
      </c>
      <c r="DP89">
        <v>38.548096774193532</v>
      </c>
      <c r="DQ89">
        <v>1454.594193548387</v>
      </c>
      <c r="DR89">
        <v>40.3606451612903</v>
      </c>
      <c r="DS89">
        <v>0</v>
      </c>
      <c r="DT89">
        <v>1692986808.7</v>
      </c>
      <c r="DU89">
        <v>0</v>
      </c>
      <c r="DV89">
        <v>592.34044000000006</v>
      </c>
      <c r="DW89">
        <v>-8.4137692395541261</v>
      </c>
      <c r="DX89">
        <v>-113.26153853307559</v>
      </c>
      <c r="DY89">
        <v>10020.512000000001</v>
      </c>
      <c r="DZ89">
        <v>15</v>
      </c>
      <c r="EA89">
        <v>1692986838</v>
      </c>
      <c r="EB89" t="s">
        <v>552</v>
      </c>
      <c r="EC89">
        <v>1692986838</v>
      </c>
      <c r="ED89">
        <v>1692986829</v>
      </c>
      <c r="EE89">
        <v>74</v>
      </c>
      <c r="EF89">
        <v>-0.113</v>
      </c>
      <c r="EG89">
        <v>2E-3</v>
      </c>
      <c r="EH89">
        <v>-1.1890000000000001</v>
      </c>
      <c r="EI89">
        <v>0.307</v>
      </c>
      <c r="EJ89">
        <v>200</v>
      </c>
      <c r="EK89">
        <v>26</v>
      </c>
      <c r="EL89">
        <v>1.42</v>
      </c>
      <c r="EM89">
        <v>0.13</v>
      </c>
      <c r="EN89">
        <v>100</v>
      </c>
      <c r="EO89">
        <v>100</v>
      </c>
      <c r="EP89">
        <v>-1.1890000000000001</v>
      </c>
      <c r="EQ89">
        <v>0.307</v>
      </c>
      <c r="ER89">
        <v>-1.242700774683887</v>
      </c>
      <c r="ES89">
        <v>4.3947813741094052E-4</v>
      </c>
      <c r="ET89">
        <v>1.9954388575737439E-6</v>
      </c>
      <c r="EU89">
        <v>-3.8034163071679039E-10</v>
      </c>
      <c r="EV89">
        <v>0.30591500000000238</v>
      </c>
      <c r="EW89">
        <v>0</v>
      </c>
      <c r="EX89">
        <v>0</v>
      </c>
      <c r="EY89">
        <v>0</v>
      </c>
      <c r="EZ89">
        <v>23</v>
      </c>
      <c r="FA89">
        <v>2006</v>
      </c>
      <c r="FB89">
        <v>0</v>
      </c>
      <c r="FC89">
        <v>18</v>
      </c>
      <c r="FD89">
        <v>1.3</v>
      </c>
      <c r="FE89">
        <v>1.4</v>
      </c>
      <c r="FF89">
        <v>0.625</v>
      </c>
      <c r="FG89">
        <v>2.6110799999999998</v>
      </c>
      <c r="FH89">
        <v>1.39771</v>
      </c>
      <c r="FI89">
        <v>2.2680699999999998</v>
      </c>
      <c r="FJ89">
        <v>1.3952599999999999</v>
      </c>
      <c r="FK89">
        <v>2.6293899999999999</v>
      </c>
      <c r="FL89">
        <v>42.112099999999998</v>
      </c>
      <c r="FM89">
        <v>14.5786</v>
      </c>
      <c r="FN89">
        <v>18</v>
      </c>
      <c r="FO89">
        <v>612.22699999999998</v>
      </c>
      <c r="FP89">
        <v>334.584</v>
      </c>
      <c r="FQ89">
        <v>27.000900000000001</v>
      </c>
      <c r="FR89">
        <v>32.019300000000001</v>
      </c>
      <c r="FS89">
        <v>30.000299999999999</v>
      </c>
      <c r="FT89">
        <v>31.674600000000002</v>
      </c>
      <c r="FU89">
        <v>32.019100000000002</v>
      </c>
      <c r="FV89">
        <v>12.5238</v>
      </c>
      <c r="FW89">
        <v>0</v>
      </c>
      <c r="FX89">
        <v>63.323599999999999</v>
      </c>
      <c r="FY89">
        <v>27</v>
      </c>
      <c r="FZ89">
        <v>200</v>
      </c>
      <c r="GA89">
        <v>28.732500000000002</v>
      </c>
      <c r="GB89">
        <v>97.898899999999998</v>
      </c>
      <c r="GC89">
        <v>92.336699999999993</v>
      </c>
    </row>
    <row r="90" spans="1:185" x14ac:dyDescent="0.2">
      <c r="A90">
        <v>74</v>
      </c>
      <c r="B90">
        <v>1692986914</v>
      </c>
      <c r="C90">
        <v>8390.5</v>
      </c>
      <c r="D90" t="s">
        <v>553</v>
      </c>
      <c r="E90" t="s">
        <v>554</v>
      </c>
      <c r="F90">
        <v>5</v>
      </c>
      <c r="H90" t="s">
        <v>318</v>
      </c>
      <c r="I90" t="s">
        <v>523</v>
      </c>
      <c r="J90" t="s">
        <v>524</v>
      </c>
      <c r="K90" t="s">
        <v>659</v>
      </c>
      <c r="L90">
        <v>1692986906</v>
      </c>
      <c r="M90">
        <f t="shared" si="100"/>
        <v>1.1871643434771563E-3</v>
      </c>
      <c r="N90">
        <f t="shared" si="101"/>
        <v>1.1871643434771564</v>
      </c>
      <c r="O90">
        <f t="shared" si="102"/>
        <v>0.88951687355622688</v>
      </c>
      <c r="P90">
        <f t="shared" si="103"/>
        <v>98.985354838709682</v>
      </c>
      <c r="Q90">
        <f t="shared" si="104"/>
        <v>80.243832649132784</v>
      </c>
      <c r="R90">
        <f t="shared" si="105"/>
        <v>8.1007405385217126</v>
      </c>
      <c r="S90">
        <f t="shared" si="106"/>
        <v>9.9927265459516637</v>
      </c>
      <c r="T90">
        <f t="shared" si="107"/>
        <v>8.6205152288908599E-2</v>
      </c>
      <c r="U90">
        <f t="shared" si="108"/>
        <v>2.9442210839134053</v>
      </c>
      <c r="V90">
        <f t="shared" si="109"/>
        <v>8.4827096961373097E-2</v>
      </c>
      <c r="W90">
        <f t="shared" si="110"/>
        <v>5.3138913362014609E-2</v>
      </c>
      <c r="X90">
        <f t="shared" si="111"/>
        <v>241.74222170819871</v>
      </c>
      <c r="Y90">
        <f t="shared" si="112"/>
        <v>30.191278440218635</v>
      </c>
      <c r="Z90">
        <f t="shared" si="113"/>
        <v>29.394400000000001</v>
      </c>
      <c r="AA90">
        <f t="shared" si="114"/>
        <v>4.1144766736386549</v>
      </c>
      <c r="AB90">
        <f t="shared" si="115"/>
        <v>68.049488188005483</v>
      </c>
      <c r="AC90">
        <f t="shared" si="116"/>
        <v>2.7496809693547499</v>
      </c>
      <c r="AD90">
        <f t="shared" si="117"/>
        <v>4.0407077886581568</v>
      </c>
      <c r="AE90">
        <f t="shared" si="118"/>
        <v>1.364795704283905</v>
      </c>
      <c r="AF90">
        <f t="shared" si="119"/>
        <v>-52.353947547342592</v>
      </c>
      <c r="AG90">
        <f t="shared" si="120"/>
        <v>-49.714386932723038</v>
      </c>
      <c r="AH90">
        <f t="shared" si="121"/>
        <v>-3.7262271445566255</v>
      </c>
      <c r="AI90">
        <f t="shared" si="122"/>
        <v>135.94766008357647</v>
      </c>
      <c r="AJ90">
        <f t="shared" si="123"/>
        <v>0.88951687355622688</v>
      </c>
      <c r="AK90">
        <f t="shared" si="124"/>
        <v>1.1871643434771564</v>
      </c>
      <c r="AL90">
        <f t="shared" si="125"/>
        <v>0.80535692771624501</v>
      </c>
      <c r="AM90">
        <v>102.67709623040361</v>
      </c>
      <c r="AN90">
        <v>101.7957939393939</v>
      </c>
      <c r="AO90">
        <v>1.2111622904788059E-2</v>
      </c>
      <c r="AP90">
        <v>67.140610015292609</v>
      </c>
      <c r="AQ90">
        <f t="shared" si="126"/>
        <v>1.2490845959774317</v>
      </c>
      <c r="AR90">
        <v>26.133486497835509</v>
      </c>
      <c r="AS90">
        <v>27.29307212121212</v>
      </c>
      <c r="AT90">
        <v>1.053998268398129E-2</v>
      </c>
      <c r="AU90">
        <v>78.55</v>
      </c>
      <c r="AV90">
        <v>0</v>
      </c>
      <c r="AW90">
        <v>0</v>
      </c>
      <c r="AX90">
        <f t="shared" si="127"/>
        <v>1</v>
      </c>
      <c r="AY90">
        <f t="shared" si="128"/>
        <v>0</v>
      </c>
      <c r="AZ90">
        <f t="shared" si="129"/>
        <v>52953.592412427584</v>
      </c>
      <c r="BA90" t="s">
        <v>321</v>
      </c>
      <c r="BB90" t="s">
        <v>321</v>
      </c>
      <c r="BC90">
        <v>0</v>
      </c>
      <c r="BD90">
        <v>0</v>
      </c>
      <c r="BE90" t="e">
        <f t="shared" si="130"/>
        <v>#DIV/0!</v>
      </c>
      <c r="BF90">
        <v>0</v>
      </c>
      <c r="BG90" t="s">
        <v>321</v>
      </c>
      <c r="BH90" t="s">
        <v>321</v>
      </c>
      <c r="BI90">
        <v>0</v>
      </c>
      <c r="BJ90">
        <v>0</v>
      </c>
      <c r="BK90" t="e">
        <f t="shared" si="131"/>
        <v>#DIV/0!</v>
      </c>
      <c r="BL90">
        <v>0.5</v>
      </c>
      <c r="BM90">
        <f t="shared" si="132"/>
        <v>1261.2387484699011</v>
      </c>
      <c r="BN90">
        <f t="shared" si="133"/>
        <v>0.88951687355622688</v>
      </c>
      <c r="BO90" t="e">
        <f t="shared" si="134"/>
        <v>#DIV/0!</v>
      </c>
      <c r="BP90">
        <f t="shared" si="135"/>
        <v>7.0527239559945603E-4</v>
      </c>
      <c r="BQ90" t="e">
        <f t="shared" si="136"/>
        <v>#DIV/0!</v>
      </c>
      <c r="BR90" t="e">
        <f t="shared" si="137"/>
        <v>#DIV/0!</v>
      </c>
      <c r="BS90" t="s">
        <v>321</v>
      </c>
      <c r="BT90">
        <v>0</v>
      </c>
      <c r="BU90" t="e">
        <f t="shared" si="138"/>
        <v>#DIV/0!</v>
      </c>
      <c r="BV90" t="e">
        <f t="shared" si="139"/>
        <v>#DIV/0!</v>
      </c>
      <c r="BW90" t="e">
        <f t="shared" si="140"/>
        <v>#DIV/0!</v>
      </c>
      <c r="BX90" t="e">
        <f t="shared" si="141"/>
        <v>#DIV/0!</v>
      </c>
      <c r="BY90" t="e">
        <f t="shared" si="142"/>
        <v>#DIV/0!</v>
      </c>
      <c r="BZ90" t="e">
        <f t="shared" si="143"/>
        <v>#DIV/0!</v>
      </c>
      <c r="CA90" t="e">
        <f t="shared" si="144"/>
        <v>#DIV/0!</v>
      </c>
      <c r="CB90" t="e">
        <f t="shared" si="145"/>
        <v>#DIV/0!</v>
      </c>
      <c r="CC90">
        <f t="shared" si="146"/>
        <v>1500.033225806452</v>
      </c>
      <c r="CD90">
        <f t="shared" si="147"/>
        <v>1261.2387484699011</v>
      </c>
      <c r="CE90">
        <f t="shared" si="148"/>
        <v>0.8408072079815635</v>
      </c>
      <c r="CF90">
        <f t="shared" si="149"/>
        <v>0.16115791140441746</v>
      </c>
      <c r="CG90">
        <v>6</v>
      </c>
      <c r="CH90">
        <v>0.5</v>
      </c>
      <c r="CI90" t="s">
        <v>322</v>
      </c>
      <c r="CJ90">
        <v>2</v>
      </c>
      <c r="CK90" t="b">
        <v>0</v>
      </c>
      <c r="CL90">
        <v>1692986906</v>
      </c>
      <c r="CM90">
        <v>98.985354838709682</v>
      </c>
      <c r="CN90">
        <v>99.992361290322563</v>
      </c>
      <c r="CO90">
        <v>27.237625806451611</v>
      </c>
      <c r="CP90">
        <v>26.082822580645161</v>
      </c>
      <c r="CQ90">
        <v>100.26435483870971</v>
      </c>
      <c r="CR90">
        <v>26.909625806451611</v>
      </c>
      <c r="CS90">
        <v>600.01329032258059</v>
      </c>
      <c r="CT90">
        <v>100.8515483870968</v>
      </c>
      <c r="CU90">
        <v>0.1000172483870968</v>
      </c>
      <c r="CV90">
        <v>29.08119677419355</v>
      </c>
      <c r="CW90">
        <v>29.394400000000001</v>
      </c>
      <c r="CX90">
        <v>999.90000000000032</v>
      </c>
      <c r="CY90">
        <v>0</v>
      </c>
      <c r="CZ90">
        <v>0</v>
      </c>
      <c r="DA90">
        <v>9998.7296774193546</v>
      </c>
      <c r="DB90">
        <v>0</v>
      </c>
      <c r="DC90">
        <v>892.45890322580669</v>
      </c>
      <c r="DD90">
        <v>1500.033225806452</v>
      </c>
      <c r="DE90">
        <v>0.97300261290322576</v>
      </c>
      <c r="DF90">
        <v>2.699714838709678E-2</v>
      </c>
      <c r="DG90">
        <v>0</v>
      </c>
      <c r="DH90">
        <v>577.5834838709676</v>
      </c>
      <c r="DI90">
        <v>5.0002200000000023</v>
      </c>
      <c r="DJ90">
        <v>9862.4664516129014</v>
      </c>
      <c r="DK90">
        <v>14099.54516129032</v>
      </c>
      <c r="DL90">
        <v>38.765967741935476</v>
      </c>
      <c r="DM90">
        <v>42.003774193548381</v>
      </c>
      <c r="DN90">
        <v>38.890967741935476</v>
      </c>
      <c r="DO90">
        <v>41.370645161290312</v>
      </c>
      <c r="DP90">
        <v>40.562225806451607</v>
      </c>
      <c r="DQ90">
        <v>1454.6716129032261</v>
      </c>
      <c r="DR90">
        <v>40.361290322580622</v>
      </c>
      <c r="DS90">
        <v>0</v>
      </c>
      <c r="DT90">
        <v>1692986915.5</v>
      </c>
      <c r="DU90">
        <v>0</v>
      </c>
      <c r="DV90">
        <v>577.53523999999993</v>
      </c>
      <c r="DW90">
        <v>-5.6138461458344313</v>
      </c>
      <c r="DX90">
        <v>-55.286153811387003</v>
      </c>
      <c r="DY90">
        <v>9861.9416000000001</v>
      </c>
      <c r="DZ90">
        <v>15</v>
      </c>
      <c r="EA90">
        <v>1692986937</v>
      </c>
      <c r="EB90" t="s">
        <v>555</v>
      </c>
      <c r="EC90">
        <v>1692986931</v>
      </c>
      <c r="ED90">
        <v>1692986937</v>
      </c>
      <c r="EE90">
        <v>75</v>
      </c>
      <c r="EF90">
        <v>1.2E-2</v>
      </c>
      <c r="EG90">
        <v>0.02</v>
      </c>
      <c r="EH90">
        <v>-1.2789999999999999</v>
      </c>
      <c r="EI90">
        <v>0.32800000000000001</v>
      </c>
      <c r="EJ90">
        <v>100</v>
      </c>
      <c r="EK90">
        <v>26</v>
      </c>
      <c r="EL90">
        <v>0.45</v>
      </c>
      <c r="EM90">
        <v>0.19</v>
      </c>
      <c r="EN90">
        <v>100</v>
      </c>
      <c r="EO90">
        <v>100</v>
      </c>
      <c r="EP90">
        <v>-1.2789999999999999</v>
      </c>
      <c r="EQ90">
        <v>0.32800000000000001</v>
      </c>
      <c r="ER90">
        <v>-1.355016148409006</v>
      </c>
      <c r="ES90">
        <v>4.3947813741094052E-4</v>
      </c>
      <c r="ET90">
        <v>1.9954388575737439E-6</v>
      </c>
      <c r="EU90">
        <v>-3.8034163071679039E-10</v>
      </c>
      <c r="EV90">
        <v>0.3074450000000013</v>
      </c>
      <c r="EW90">
        <v>0</v>
      </c>
      <c r="EX90">
        <v>0</v>
      </c>
      <c r="EY90">
        <v>0</v>
      </c>
      <c r="EZ90">
        <v>23</v>
      </c>
      <c r="FA90">
        <v>2006</v>
      </c>
      <c r="FB90">
        <v>0</v>
      </c>
      <c r="FC90">
        <v>18</v>
      </c>
      <c r="FD90">
        <v>1.3</v>
      </c>
      <c r="FE90">
        <v>1.4</v>
      </c>
      <c r="FF90">
        <v>0.38818399999999997</v>
      </c>
      <c r="FG90">
        <v>2.6293899999999999</v>
      </c>
      <c r="FH90">
        <v>1.39771</v>
      </c>
      <c r="FI90">
        <v>2.2668499999999998</v>
      </c>
      <c r="FJ90">
        <v>1.3952599999999999</v>
      </c>
      <c r="FK90">
        <v>2.49512</v>
      </c>
      <c r="FL90">
        <v>42.218000000000004</v>
      </c>
      <c r="FM90">
        <v>14.5436</v>
      </c>
      <c r="FN90">
        <v>18</v>
      </c>
      <c r="FO90">
        <v>612.36699999999996</v>
      </c>
      <c r="FP90">
        <v>334.31700000000001</v>
      </c>
      <c r="FQ90">
        <v>27.001799999999999</v>
      </c>
      <c r="FR90">
        <v>32.1098</v>
      </c>
      <c r="FS90">
        <v>30.000399999999999</v>
      </c>
      <c r="FT90">
        <v>31.769300000000001</v>
      </c>
      <c r="FU90">
        <v>32.115400000000001</v>
      </c>
      <c r="FV90">
        <v>7.80952</v>
      </c>
      <c r="FW90">
        <v>0</v>
      </c>
      <c r="FX90">
        <v>74.522000000000006</v>
      </c>
      <c r="FY90">
        <v>27</v>
      </c>
      <c r="FZ90">
        <v>100</v>
      </c>
      <c r="GA90">
        <v>32.2318</v>
      </c>
      <c r="GB90">
        <v>97.881399999999999</v>
      </c>
      <c r="GC90">
        <v>92.320300000000003</v>
      </c>
    </row>
    <row r="91" spans="1:185" x14ac:dyDescent="0.2">
      <c r="A91">
        <v>75</v>
      </c>
      <c r="B91">
        <v>1692987013</v>
      </c>
      <c r="C91">
        <v>8489.5</v>
      </c>
      <c r="D91" t="s">
        <v>556</v>
      </c>
      <c r="E91" t="s">
        <v>557</v>
      </c>
      <c r="F91">
        <v>5</v>
      </c>
      <c r="H91" t="s">
        <v>318</v>
      </c>
      <c r="I91" t="s">
        <v>523</v>
      </c>
      <c r="J91" t="s">
        <v>524</v>
      </c>
      <c r="K91" t="s">
        <v>659</v>
      </c>
      <c r="L91">
        <v>1692987005</v>
      </c>
      <c r="M91">
        <f t="shared" si="100"/>
        <v>1.0797228755952872E-3</v>
      </c>
      <c r="N91">
        <f t="shared" si="101"/>
        <v>1.0797228755952872</v>
      </c>
      <c r="O91">
        <f t="shared" si="102"/>
        <v>-0.36675016369166907</v>
      </c>
      <c r="P91">
        <f t="shared" si="103"/>
        <v>50.297558064516117</v>
      </c>
      <c r="Q91">
        <f t="shared" si="104"/>
        <v>56.504208300885686</v>
      </c>
      <c r="R91">
        <f t="shared" si="105"/>
        <v>5.7045292331635631</v>
      </c>
      <c r="S91">
        <f t="shared" si="106"/>
        <v>5.0779207242034126</v>
      </c>
      <c r="T91">
        <f t="shared" si="107"/>
        <v>8.0718208474123157E-2</v>
      </c>
      <c r="U91">
        <f t="shared" si="108"/>
        <v>2.9444626481514393</v>
      </c>
      <c r="V91">
        <f t="shared" si="109"/>
        <v>7.950876689192049E-2</v>
      </c>
      <c r="W91">
        <f t="shared" si="110"/>
        <v>4.9800133207298543E-2</v>
      </c>
      <c r="X91">
        <f t="shared" si="111"/>
        <v>241.74029307662258</v>
      </c>
      <c r="Y91">
        <f t="shared" si="112"/>
        <v>30.445229210765717</v>
      </c>
      <c r="Z91">
        <f t="shared" si="113"/>
        <v>29.653454838709681</v>
      </c>
      <c r="AA91">
        <f t="shared" si="114"/>
        <v>4.1763763785279551</v>
      </c>
      <c r="AB91">
        <f t="shared" si="115"/>
        <v>69.691256077175126</v>
      </c>
      <c r="AC91">
        <f t="shared" si="116"/>
        <v>2.8531099617113203</v>
      </c>
      <c r="AD91">
        <f t="shared" si="117"/>
        <v>4.0939281658976361</v>
      </c>
      <c r="AE91">
        <f t="shared" si="118"/>
        <v>1.3232664168166348</v>
      </c>
      <c r="AF91">
        <f t="shared" si="119"/>
        <v>-47.615778813752165</v>
      </c>
      <c r="AG91">
        <f t="shared" si="120"/>
        <v>-54.893450815843771</v>
      </c>
      <c r="AH91">
        <f t="shared" si="121"/>
        <v>-4.1239957525463105</v>
      </c>
      <c r="AI91">
        <f t="shared" si="122"/>
        <v>135.10706769448032</v>
      </c>
      <c r="AJ91">
        <f t="shared" si="123"/>
        <v>-0.36675016369166907</v>
      </c>
      <c r="AK91">
        <f t="shared" si="124"/>
        <v>1.0797228755952872</v>
      </c>
      <c r="AL91">
        <f t="shared" si="125"/>
        <v>-0.49014115830721849</v>
      </c>
      <c r="AM91">
        <v>51.388536354283367</v>
      </c>
      <c r="AN91">
        <v>51.831556969696969</v>
      </c>
      <c r="AO91">
        <v>1.3560683083440951E-2</v>
      </c>
      <c r="AP91">
        <v>67.089546976414141</v>
      </c>
      <c r="AQ91">
        <f t="shared" si="126"/>
        <v>1.0924218464362603</v>
      </c>
      <c r="AR91">
        <v>27.26146899969698</v>
      </c>
      <c r="AS91">
        <v>28.293683636363639</v>
      </c>
      <c r="AT91">
        <v>5.5731948052024013E-3</v>
      </c>
      <c r="AU91">
        <v>78.55</v>
      </c>
      <c r="AV91">
        <v>0</v>
      </c>
      <c r="AW91">
        <v>0</v>
      </c>
      <c r="AX91">
        <f t="shared" si="127"/>
        <v>1</v>
      </c>
      <c r="AY91">
        <f t="shared" si="128"/>
        <v>0</v>
      </c>
      <c r="AZ91">
        <f t="shared" si="129"/>
        <v>52921.024248150148</v>
      </c>
      <c r="BA91" t="s">
        <v>321</v>
      </c>
      <c r="BB91" t="s">
        <v>321</v>
      </c>
      <c r="BC91">
        <v>0</v>
      </c>
      <c r="BD91">
        <v>0</v>
      </c>
      <c r="BE91" t="e">
        <f t="shared" si="130"/>
        <v>#DIV/0!</v>
      </c>
      <c r="BF91">
        <v>0</v>
      </c>
      <c r="BG91" t="s">
        <v>321</v>
      </c>
      <c r="BH91" t="s">
        <v>321</v>
      </c>
      <c r="BI91">
        <v>0</v>
      </c>
      <c r="BJ91">
        <v>0</v>
      </c>
      <c r="BK91" t="e">
        <f t="shared" si="131"/>
        <v>#DIV/0!</v>
      </c>
      <c r="BL91">
        <v>0.5</v>
      </c>
      <c r="BM91">
        <f t="shared" si="132"/>
        <v>1261.2289546611275</v>
      </c>
      <c r="BN91">
        <f t="shared" si="133"/>
        <v>-0.36675016369166907</v>
      </c>
      <c r="BO91" t="e">
        <f t="shared" si="134"/>
        <v>#DIV/0!</v>
      </c>
      <c r="BP91">
        <f t="shared" si="135"/>
        <v>-2.9078793531996664E-4</v>
      </c>
      <c r="BQ91" t="e">
        <f t="shared" si="136"/>
        <v>#DIV/0!</v>
      </c>
      <c r="BR91" t="e">
        <f t="shared" si="137"/>
        <v>#DIV/0!</v>
      </c>
      <c r="BS91" t="s">
        <v>321</v>
      </c>
      <c r="BT91">
        <v>0</v>
      </c>
      <c r="BU91" t="e">
        <f t="shared" si="138"/>
        <v>#DIV/0!</v>
      </c>
      <c r="BV91" t="e">
        <f t="shared" si="139"/>
        <v>#DIV/0!</v>
      </c>
      <c r="BW91" t="e">
        <f t="shared" si="140"/>
        <v>#DIV/0!</v>
      </c>
      <c r="BX91" t="e">
        <f t="shared" si="141"/>
        <v>#DIV/0!</v>
      </c>
      <c r="BY91" t="e">
        <f t="shared" si="142"/>
        <v>#DIV/0!</v>
      </c>
      <c r="BZ91" t="e">
        <f t="shared" si="143"/>
        <v>#DIV/0!</v>
      </c>
      <c r="CA91" t="e">
        <f t="shared" si="144"/>
        <v>#DIV/0!</v>
      </c>
      <c r="CB91" t="e">
        <f t="shared" si="145"/>
        <v>#DIV/0!</v>
      </c>
      <c r="CC91">
        <f t="shared" si="146"/>
        <v>1500.0216129032251</v>
      </c>
      <c r="CD91">
        <f t="shared" si="147"/>
        <v>1261.2289546611275</v>
      </c>
      <c r="CE91">
        <f t="shared" si="148"/>
        <v>0.84080718825115797</v>
      </c>
      <c r="CF91">
        <f t="shared" si="149"/>
        <v>0.16115787332473497</v>
      </c>
      <c r="CG91">
        <v>6</v>
      </c>
      <c r="CH91">
        <v>0.5</v>
      </c>
      <c r="CI91" t="s">
        <v>322</v>
      </c>
      <c r="CJ91">
        <v>2</v>
      </c>
      <c r="CK91" t="b">
        <v>0</v>
      </c>
      <c r="CL91">
        <v>1692987005</v>
      </c>
      <c r="CM91">
        <v>50.297558064516117</v>
      </c>
      <c r="CN91">
        <v>49.98512580645162</v>
      </c>
      <c r="CO91">
        <v>28.260477419354839</v>
      </c>
      <c r="CP91">
        <v>27.21130322580645</v>
      </c>
      <c r="CQ91">
        <v>51.663558064516117</v>
      </c>
      <c r="CR91">
        <v>27.904477419354841</v>
      </c>
      <c r="CS91">
        <v>600.02012903225796</v>
      </c>
      <c r="CT91">
        <v>100.85751612903221</v>
      </c>
      <c r="CU91">
        <v>0.10008339677419351</v>
      </c>
      <c r="CV91">
        <v>29.307651612903221</v>
      </c>
      <c r="CW91">
        <v>29.653454838709681</v>
      </c>
      <c r="CX91">
        <v>999.90000000000032</v>
      </c>
      <c r="CY91">
        <v>0</v>
      </c>
      <c r="CZ91">
        <v>0</v>
      </c>
      <c r="DA91">
        <v>9999.51129032258</v>
      </c>
      <c r="DB91">
        <v>0</v>
      </c>
      <c r="DC91">
        <v>894.15461290322582</v>
      </c>
      <c r="DD91">
        <v>1500.0216129032251</v>
      </c>
      <c r="DE91">
        <v>0.97300412903225764</v>
      </c>
      <c r="DF91">
        <v>2.6995622580645161E-2</v>
      </c>
      <c r="DG91">
        <v>0</v>
      </c>
      <c r="DH91">
        <v>573.02170967741938</v>
      </c>
      <c r="DI91">
        <v>5.0002200000000023</v>
      </c>
      <c r="DJ91">
        <v>9762.9838709677406</v>
      </c>
      <c r="DK91">
        <v>14099.438709677421</v>
      </c>
      <c r="DL91">
        <v>37.919096774193548</v>
      </c>
      <c r="DM91">
        <v>41.032032258064497</v>
      </c>
      <c r="DN91">
        <v>38.225612903225787</v>
      </c>
      <c r="DO91">
        <v>39.197322580645142</v>
      </c>
      <c r="DP91">
        <v>39.848483870967733</v>
      </c>
      <c r="DQ91">
        <v>1454.6616129032259</v>
      </c>
      <c r="DR91">
        <v>40.359999999999978</v>
      </c>
      <c r="DS91">
        <v>0</v>
      </c>
      <c r="DT91">
        <v>1692987014.5</v>
      </c>
      <c r="DU91">
        <v>0</v>
      </c>
      <c r="DV91">
        <v>573.00723076923077</v>
      </c>
      <c r="DW91">
        <v>-2.7136410315585731</v>
      </c>
      <c r="DX91">
        <v>-18.922051282932419</v>
      </c>
      <c r="DY91">
        <v>9762.7919230769221</v>
      </c>
      <c r="DZ91">
        <v>15</v>
      </c>
      <c r="EA91">
        <v>1692987040.5</v>
      </c>
      <c r="EB91" t="s">
        <v>558</v>
      </c>
      <c r="EC91">
        <v>1692987040.5</v>
      </c>
      <c r="ED91">
        <v>1692987038</v>
      </c>
      <c r="EE91">
        <v>76</v>
      </c>
      <c r="EF91">
        <v>-5.0999999999999997E-2</v>
      </c>
      <c r="EG91">
        <v>2.8000000000000001E-2</v>
      </c>
      <c r="EH91">
        <v>-1.3660000000000001</v>
      </c>
      <c r="EI91">
        <v>0.35599999999999998</v>
      </c>
      <c r="EJ91">
        <v>50</v>
      </c>
      <c r="EK91">
        <v>27</v>
      </c>
      <c r="EL91">
        <v>0.54</v>
      </c>
      <c r="EM91">
        <v>0.13</v>
      </c>
      <c r="EN91">
        <v>100</v>
      </c>
      <c r="EO91">
        <v>100</v>
      </c>
      <c r="EP91">
        <v>-1.3660000000000001</v>
      </c>
      <c r="EQ91">
        <v>0.35599999999999998</v>
      </c>
      <c r="ER91">
        <v>-1.343515731839614</v>
      </c>
      <c r="ES91">
        <v>4.3947813741094052E-4</v>
      </c>
      <c r="ET91">
        <v>1.9954388575737439E-6</v>
      </c>
      <c r="EU91">
        <v>-3.8034163071679039E-10</v>
      </c>
      <c r="EV91">
        <v>0.32768499999999889</v>
      </c>
      <c r="EW91">
        <v>0</v>
      </c>
      <c r="EX91">
        <v>0</v>
      </c>
      <c r="EY91">
        <v>0</v>
      </c>
      <c r="EZ91">
        <v>23</v>
      </c>
      <c r="FA91">
        <v>2006</v>
      </c>
      <c r="FB91">
        <v>0</v>
      </c>
      <c r="FC91">
        <v>18</v>
      </c>
      <c r="FD91">
        <v>1.4</v>
      </c>
      <c r="FE91">
        <v>1.3</v>
      </c>
      <c r="FF91">
        <v>0.27221699999999999</v>
      </c>
      <c r="FG91">
        <v>2.66113</v>
      </c>
      <c r="FH91">
        <v>1.39771</v>
      </c>
      <c r="FI91">
        <v>2.2680699999999998</v>
      </c>
      <c r="FJ91">
        <v>1.3952599999999999</v>
      </c>
      <c r="FK91">
        <v>2.6452599999999999</v>
      </c>
      <c r="FL91">
        <v>42.244500000000002</v>
      </c>
      <c r="FM91">
        <v>14.5261</v>
      </c>
      <c r="FN91">
        <v>18</v>
      </c>
      <c r="FO91">
        <v>613.52499999999998</v>
      </c>
      <c r="FP91">
        <v>334.70400000000001</v>
      </c>
      <c r="FQ91">
        <v>27.001100000000001</v>
      </c>
      <c r="FR91">
        <v>32.224299999999999</v>
      </c>
      <c r="FS91">
        <v>30.000699999999998</v>
      </c>
      <c r="FT91">
        <v>31.879000000000001</v>
      </c>
      <c r="FU91">
        <v>32.227499999999999</v>
      </c>
      <c r="FV91">
        <v>5.4756400000000003</v>
      </c>
      <c r="FW91">
        <v>0</v>
      </c>
      <c r="FX91">
        <v>92.266400000000004</v>
      </c>
      <c r="FY91">
        <v>27</v>
      </c>
      <c r="FZ91">
        <v>50</v>
      </c>
      <c r="GA91">
        <v>34.115000000000002</v>
      </c>
      <c r="GB91">
        <v>97.868099999999998</v>
      </c>
      <c r="GC91">
        <v>92.297700000000006</v>
      </c>
    </row>
    <row r="92" spans="1:185" x14ac:dyDescent="0.2">
      <c r="A92">
        <v>76</v>
      </c>
      <c r="B92">
        <v>1692987116.5</v>
      </c>
      <c r="C92">
        <v>8593</v>
      </c>
      <c r="D92" t="s">
        <v>559</v>
      </c>
      <c r="E92" t="s">
        <v>560</v>
      </c>
      <c r="F92">
        <v>5</v>
      </c>
      <c r="H92" t="s">
        <v>318</v>
      </c>
      <c r="I92" t="s">
        <v>523</v>
      </c>
      <c r="J92" t="s">
        <v>524</v>
      </c>
      <c r="K92" t="s">
        <v>659</v>
      </c>
      <c r="L92">
        <v>1692987108.5</v>
      </c>
      <c r="M92">
        <f t="shared" si="100"/>
        <v>8.2224814699985113E-4</v>
      </c>
      <c r="N92">
        <f t="shared" si="101"/>
        <v>0.82224814699985116</v>
      </c>
      <c r="O92">
        <f t="shared" si="102"/>
        <v>-1.9719434079294176</v>
      </c>
      <c r="P92">
        <f t="shared" si="103"/>
        <v>0.28843838709677388</v>
      </c>
      <c r="Q92">
        <f t="shared" si="104"/>
        <v>47.788392894599902</v>
      </c>
      <c r="R92">
        <f t="shared" si="105"/>
        <v>4.8246204463739799</v>
      </c>
      <c r="S92">
        <f t="shared" si="106"/>
        <v>2.9120161939228544E-2</v>
      </c>
      <c r="T92">
        <f t="shared" si="107"/>
        <v>6.6463010232110209E-2</v>
      </c>
      <c r="U92">
        <f t="shared" si="108"/>
        <v>2.9448483839958897</v>
      </c>
      <c r="V92">
        <f t="shared" si="109"/>
        <v>6.5640792461890113E-2</v>
      </c>
      <c r="W92">
        <f t="shared" si="110"/>
        <v>4.1098520734447232E-2</v>
      </c>
      <c r="X92">
        <f t="shared" si="111"/>
        <v>241.74053181856118</v>
      </c>
      <c r="Y92">
        <f t="shared" si="112"/>
        <v>30.521046914303426</v>
      </c>
      <c r="Z92">
        <f t="shared" si="113"/>
        <v>29.718854838709682</v>
      </c>
      <c r="AA92">
        <f t="shared" si="114"/>
        <v>4.192131076986457</v>
      </c>
      <c r="AB92">
        <f t="shared" si="115"/>
        <v>72.56447308936535</v>
      </c>
      <c r="AC92">
        <f t="shared" si="116"/>
        <v>2.9723555322688835</v>
      </c>
      <c r="AD92">
        <f t="shared" si="117"/>
        <v>4.0961580863521707</v>
      </c>
      <c r="AE92">
        <f t="shared" si="118"/>
        <v>1.2197755447175735</v>
      </c>
      <c r="AF92">
        <f t="shared" si="119"/>
        <v>-36.261143282693432</v>
      </c>
      <c r="AG92">
        <f t="shared" si="120"/>
        <v>-63.786229991441779</v>
      </c>
      <c r="AH92">
        <f t="shared" si="121"/>
        <v>-4.793237224610424</v>
      </c>
      <c r="AI92">
        <f t="shared" si="122"/>
        <v>136.89992131981552</v>
      </c>
      <c r="AJ92">
        <f t="shared" si="123"/>
        <v>-1.9719434079294176</v>
      </c>
      <c r="AK92">
        <f t="shared" si="124"/>
        <v>0.82224814699985116</v>
      </c>
      <c r="AL92">
        <f t="shared" si="125"/>
        <v>-1.8806679908473314</v>
      </c>
      <c r="AM92">
        <v>-1.7261926450790761</v>
      </c>
      <c r="AN92">
        <v>0.18583305454545451</v>
      </c>
      <c r="AO92">
        <v>5.3852074779976826E-3</v>
      </c>
      <c r="AP92">
        <v>67.089959637422851</v>
      </c>
      <c r="AQ92">
        <f t="shared" si="126"/>
        <v>0.88421892453097506</v>
      </c>
      <c r="AR92">
        <v>28.662718223463209</v>
      </c>
      <c r="AS92">
        <v>29.473418181818172</v>
      </c>
      <c r="AT92">
        <v>9.0425454545404217E-3</v>
      </c>
      <c r="AU92">
        <v>78.55</v>
      </c>
      <c r="AV92">
        <v>0</v>
      </c>
      <c r="AW92">
        <v>0</v>
      </c>
      <c r="AX92">
        <f t="shared" si="127"/>
        <v>1</v>
      </c>
      <c r="AY92">
        <f t="shared" si="128"/>
        <v>0</v>
      </c>
      <c r="AZ92">
        <f t="shared" si="129"/>
        <v>52930.516561309589</v>
      </c>
      <c r="BA92" t="s">
        <v>321</v>
      </c>
      <c r="BB92" t="s">
        <v>321</v>
      </c>
      <c r="BC92">
        <v>0</v>
      </c>
      <c r="BD92">
        <v>0</v>
      </c>
      <c r="BE92" t="e">
        <f t="shared" si="130"/>
        <v>#DIV/0!</v>
      </c>
      <c r="BF92">
        <v>0</v>
      </c>
      <c r="BG92" t="s">
        <v>321</v>
      </c>
      <c r="BH92" t="s">
        <v>321</v>
      </c>
      <c r="BI92">
        <v>0</v>
      </c>
      <c r="BJ92">
        <v>0</v>
      </c>
      <c r="BK92" t="e">
        <f t="shared" si="131"/>
        <v>#DIV/0!</v>
      </c>
      <c r="BL92">
        <v>0.5</v>
      </c>
      <c r="BM92">
        <f t="shared" si="132"/>
        <v>1261.2302998224195</v>
      </c>
      <c r="BN92">
        <f t="shared" si="133"/>
        <v>-1.9719434079294176</v>
      </c>
      <c r="BO92" t="e">
        <f t="shared" si="134"/>
        <v>#DIV/0!</v>
      </c>
      <c r="BP92">
        <f t="shared" si="135"/>
        <v>-1.5635077972730802E-3</v>
      </c>
      <c r="BQ92" t="e">
        <f t="shared" si="136"/>
        <v>#DIV/0!</v>
      </c>
      <c r="BR92" t="e">
        <f t="shared" si="137"/>
        <v>#DIV/0!</v>
      </c>
      <c r="BS92" t="s">
        <v>321</v>
      </c>
      <c r="BT92">
        <v>0</v>
      </c>
      <c r="BU92" t="e">
        <f t="shared" si="138"/>
        <v>#DIV/0!</v>
      </c>
      <c r="BV92" t="e">
        <f t="shared" si="139"/>
        <v>#DIV/0!</v>
      </c>
      <c r="BW92" t="e">
        <f t="shared" si="140"/>
        <v>#DIV/0!</v>
      </c>
      <c r="BX92" t="e">
        <f t="shared" si="141"/>
        <v>#DIV/0!</v>
      </c>
      <c r="BY92" t="e">
        <f t="shared" si="142"/>
        <v>#DIV/0!</v>
      </c>
      <c r="BZ92" t="e">
        <f t="shared" si="143"/>
        <v>#DIV/0!</v>
      </c>
      <c r="CA92" t="e">
        <f t="shared" si="144"/>
        <v>#DIV/0!</v>
      </c>
      <c r="CB92" t="e">
        <f t="shared" si="145"/>
        <v>#DIV/0!</v>
      </c>
      <c r="CC92">
        <f t="shared" si="146"/>
        <v>1500.0232258064509</v>
      </c>
      <c r="CD92">
        <f t="shared" si="147"/>
        <v>1261.2302998224195</v>
      </c>
      <c r="CE92">
        <f t="shared" si="148"/>
        <v>0.84080718093171514</v>
      </c>
      <c r="CF92">
        <f t="shared" si="149"/>
        <v>0.16115785919821027</v>
      </c>
      <c r="CG92">
        <v>6</v>
      </c>
      <c r="CH92">
        <v>0.5</v>
      </c>
      <c r="CI92" t="s">
        <v>322</v>
      </c>
      <c r="CJ92">
        <v>2</v>
      </c>
      <c r="CK92" t="b">
        <v>0</v>
      </c>
      <c r="CL92">
        <v>1692987108.5</v>
      </c>
      <c r="CM92">
        <v>0.28843838709677388</v>
      </c>
      <c r="CN92">
        <v>-1.6833206451612901</v>
      </c>
      <c r="CO92">
        <v>29.441506451612899</v>
      </c>
      <c r="CP92">
        <v>28.64344516129032</v>
      </c>
      <c r="CQ92">
        <v>1.554438387096774</v>
      </c>
      <c r="CR92">
        <v>29.0505064516129</v>
      </c>
      <c r="CS92">
        <v>599.98393548387094</v>
      </c>
      <c r="CT92">
        <v>100.8580645161291</v>
      </c>
      <c r="CU92">
        <v>9.9932900000000005E-2</v>
      </c>
      <c r="CV92">
        <v>29.31708387096775</v>
      </c>
      <c r="CW92">
        <v>29.718854838709682</v>
      </c>
      <c r="CX92">
        <v>999.90000000000032</v>
      </c>
      <c r="CY92">
        <v>0</v>
      </c>
      <c r="CZ92">
        <v>0</v>
      </c>
      <c r="DA92">
        <v>10001.65</v>
      </c>
      <c r="DB92">
        <v>0</v>
      </c>
      <c r="DC92">
        <v>902.38238709677432</v>
      </c>
      <c r="DD92">
        <v>1500.0232258064509</v>
      </c>
      <c r="DE92">
        <v>0.97300667741935465</v>
      </c>
      <c r="DF92">
        <v>2.6993609677419358E-2</v>
      </c>
      <c r="DG92">
        <v>0</v>
      </c>
      <c r="DH92">
        <v>572.08390322580647</v>
      </c>
      <c r="DI92">
        <v>5.0002200000000023</v>
      </c>
      <c r="DJ92">
        <v>9713.1693548387102</v>
      </c>
      <c r="DK92">
        <v>14099.467741935479</v>
      </c>
      <c r="DL92">
        <v>37.027999999999999</v>
      </c>
      <c r="DM92">
        <v>40.306064516129027</v>
      </c>
      <c r="DN92">
        <v>37.481709677419353</v>
      </c>
      <c r="DO92">
        <v>37.646999999999991</v>
      </c>
      <c r="DP92">
        <v>38.981645161290309</v>
      </c>
      <c r="DQ92">
        <v>1454.6635483870971</v>
      </c>
      <c r="DR92">
        <v>40.359677419354817</v>
      </c>
      <c r="DS92">
        <v>0</v>
      </c>
      <c r="DT92">
        <v>1692987118.3</v>
      </c>
      <c r="DU92">
        <v>0</v>
      </c>
      <c r="DV92">
        <v>572.05308000000002</v>
      </c>
      <c r="DW92">
        <v>-6.7230776901108596E-2</v>
      </c>
      <c r="DX92">
        <v>-15.40692300350636</v>
      </c>
      <c r="DY92">
        <v>9712.9784</v>
      </c>
      <c r="DZ92">
        <v>15</v>
      </c>
      <c r="EA92">
        <v>1692987136.5</v>
      </c>
      <c r="EB92" t="s">
        <v>561</v>
      </c>
      <c r="EC92">
        <v>1692987134</v>
      </c>
      <c r="ED92">
        <v>1692987136.5</v>
      </c>
      <c r="EE92">
        <v>77</v>
      </c>
      <c r="EF92">
        <v>0.128</v>
      </c>
      <c r="EG92">
        <v>3.5000000000000003E-2</v>
      </c>
      <c r="EH92">
        <v>-1.266</v>
      </c>
      <c r="EI92">
        <v>0.39100000000000001</v>
      </c>
      <c r="EJ92">
        <v>-2</v>
      </c>
      <c r="EK92">
        <v>29</v>
      </c>
      <c r="EL92">
        <v>0.76</v>
      </c>
      <c r="EM92">
        <v>0.13</v>
      </c>
      <c r="EN92">
        <v>100</v>
      </c>
      <c r="EO92">
        <v>100</v>
      </c>
      <c r="EP92">
        <v>-1.266</v>
      </c>
      <c r="EQ92">
        <v>0.39100000000000001</v>
      </c>
      <c r="ER92">
        <v>-1.3940664419526489</v>
      </c>
      <c r="ES92">
        <v>4.3947813741094052E-4</v>
      </c>
      <c r="ET92">
        <v>1.9954388575737439E-6</v>
      </c>
      <c r="EU92">
        <v>-3.8034163071679039E-10</v>
      </c>
      <c r="EV92">
        <v>0.35598999999999847</v>
      </c>
      <c r="EW92">
        <v>0</v>
      </c>
      <c r="EX92">
        <v>0</v>
      </c>
      <c r="EY92">
        <v>0</v>
      </c>
      <c r="EZ92">
        <v>23</v>
      </c>
      <c r="FA92">
        <v>2006</v>
      </c>
      <c r="FB92">
        <v>0</v>
      </c>
      <c r="FC92">
        <v>18</v>
      </c>
      <c r="FD92">
        <v>1.3</v>
      </c>
      <c r="FE92">
        <v>1.3</v>
      </c>
      <c r="FF92">
        <v>3.2959000000000002E-2</v>
      </c>
      <c r="FG92">
        <v>4.99756</v>
      </c>
      <c r="FH92">
        <v>1.39771</v>
      </c>
      <c r="FI92">
        <v>2.2741699999999998</v>
      </c>
      <c r="FJ92">
        <v>1.3952599999999999</v>
      </c>
      <c r="FK92">
        <v>2.67578</v>
      </c>
      <c r="FL92">
        <v>42.244500000000002</v>
      </c>
      <c r="FM92">
        <v>14.491</v>
      </c>
      <c r="FN92">
        <v>18</v>
      </c>
      <c r="FO92">
        <v>614.221</v>
      </c>
      <c r="FP92">
        <v>336.91</v>
      </c>
      <c r="FQ92">
        <v>26.999400000000001</v>
      </c>
      <c r="FR92">
        <v>32.357700000000001</v>
      </c>
      <c r="FS92">
        <v>30.000599999999999</v>
      </c>
      <c r="FT92">
        <v>32.006100000000004</v>
      </c>
      <c r="FU92">
        <v>32.353400000000001</v>
      </c>
      <c r="FV92">
        <v>0</v>
      </c>
      <c r="FW92">
        <v>0</v>
      </c>
      <c r="FX92">
        <v>100</v>
      </c>
      <c r="FY92">
        <v>27</v>
      </c>
      <c r="FZ92">
        <v>0</v>
      </c>
      <c r="GA92">
        <v>31.356200000000001</v>
      </c>
      <c r="GB92">
        <v>97.838899999999995</v>
      </c>
      <c r="GC92">
        <v>92.254300000000001</v>
      </c>
    </row>
    <row r="93" spans="1:185" x14ac:dyDescent="0.2">
      <c r="A93">
        <v>77</v>
      </c>
      <c r="B93">
        <v>1692987212.5</v>
      </c>
      <c r="C93">
        <v>8689</v>
      </c>
      <c r="D93" t="s">
        <v>562</v>
      </c>
      <c r="E93" t="s">
        <v>563</v>
      </c>
      <c r="F93">
        <v>5</v>
      </c>
      <c r="H93" t="s">
        <v>318</v>
      </c>
      <c r="I93" t="s">
        <v>523</v>
      </c>
      <c r="J93" t="s">
        <v>524</v>
      </c>
      <c r="K93" t="s">
        <v>659</v>
      </c>
      <c r="L93">
        <v>1692987204.5</v>
      </c>
      <c r="M93">
        <f t="shared" si="100"/>
        <v>2.045970621749211E-3</v>
      </c>
      <c r="N93">
        <f t="shared" si="101"/>
        <v>2.0459706217492108</v>
      </c>
      <c r="O93">
        <f t="shared" si="102"/>
        <v>8.1347997964902898</v>
      </c>
      <c r="P93">
        <f t="shared" si="103"/>
        <v>391.52932258064521</v>
      </c>
      <c r="Q93">
        <f t="shared" si="104"/>
        <v>303.45629218702084</v>
      </c>
      <c r="R93">
        <f t="shared" si="105"/>
        <v>30.636837100651999</v>
      </c>
      <c r="S93">
        <f t="shared" si="106"/>
        <v>39.528658277545858</v>
      </c>
      <c r="T93">
        <f t="shared" si="107"/>
        <v>0.16497213219328513</v>
      </c>
      <c r="U93">
        <f t="shared" si="108"/>
        <v>2.9448282471956038</v>
      </c>
      <c r="V93">
        <f t="shared" si="109"/>
        <v>0.16000444956724008</v>
      </c>
      <c r="W93">
        <f t="shared" si="110"/>
        <v>0.10043664708858616</v>
      </c>
      <c r="X93">
        <f t="shared" si="111"/>
        <v>241.73742265717803</v>
      </c>
      <c r="Y93">
        <f t="shared" si="112"/>
        <v>30.069272427909485</v>
      </c>
      <c r="Z93">
        <f t="shared" si="113"/>
        <v>29.493600000000001</v>
      </c>
      <c r="AA93">
        <f t="shared" si="114"/>
        <v>4.13808480359328</v>
      </c>
      <c r="AB93">
        <f t="shared" si="115"/>
        <v>71.159654017628526</v>
      </c>
      <c r="AC93">
        <f t="shared" si="116"/>
        <v>2.8920650097375007</v>
      </c>
      <c r="AD93">
        <f t="shared" si="117"/>
        <v>4.0641920617279048</v>
      </c>
      <c r="AE93">
        <f t="shared" si="118"/>
        <v>1.2460197938557793</v>
      </c>
      <c r="AF93">
        <f t="shared" si="119"/>
        <v>-90.227304419140197</v>
      </c>
      <c r="AG93">
        <f t="shared" si="120"/>
        <v>-49.558707676792338</v>
      </c>
      <c r="AH93">
        <f t="shared" si="121"/>
        <v>-3.7174699739393859</v>
      </c>
      <c r="AI93">
        <f t="shared" si="122"/>
        <v>98.233940587306094</v>
      </c>
      <c r="AJ93">
        <f t="shared" si="123"/>
        <v>8.1347997964902898</v>
      </c>
      <c r="AK93">
        <f t="shared" si="124"/>
        <v>2.0459706217492108</v>
      </c>
      <c r="AL93">
        <f t="shared" si="125"/>
        <v>9.0044139285493365</v>
      </c>
      <c r="AM93">
        <v>411.30257541566311</v>
      </c>
      <c r="AN93">
        <v>402.37921212121211</v>
      </c>
      <c r="AO93">
        <v>-7.2925459997437672E-2</v>
      </c>
      <c r="AP93">
        <v>67.123476924822754</v>
      </c>
      <c r="AQ93">
        <f t="shared" si="126"/>
        <v>1.7902658309511743</v>
      </c>
      <c r="AR93">
        <v>26.459859445194819</v>
      </c>
      <c r="AS93">
        <v>28.40022121212121</v>
      </c>
      <c r="AT93">
        <v>-3.8264173160169078E-2</v>
      </c>
      <c r="AU93">
        <v>78.55</v>
      </c>
      <c r="AV93">
        <v>0</v>
      </c>
      <c r="AW93">
        <v>0</v>
      </c>
      <c r="AX93">
        <f t="shared" si="127"/>
        <v>1</v>
      </c>
      <c r="AY93">
        <f t="shared" si="128"/>
        <v>0</v>
      </c>
      <c r="AZ93">
        <f t="shared" si="129"/>
        <v>52953.726953127632</v>
      </c>
      <c r="BA93" t="s">
        <v>321</v>
      </c>
      <c r="BB93" t="s">
        <v>321</v>
      </c>
      <c r="BC93">
        <v>0</v>
      </c>
      <c r="BD93">
        <v>0</v>
      </c>
      <c r="BE93" t="e">
        <f t="shared" si="130"/>
        <v>#DIV/0!</v>
      </c>
      <c r="BF93">
        <v>0</v>
      </c>
      <c r="BG93" t="s">
        <v>321</v>
      </c>
      <c r="BH93" t="s">
        <v>321</v>
      </c>
      <c r="BI93">
        <v>0</v>
      </c>
      <c r="BJ93">
        <v>0</v>
      </c>
      <c r="BK93" t="e">
        <f t="shared" si="131"/>
        <v>#DIV/0!</v>
      </c>
      <c r="BL93">
        <v>0.5</v>
      </c>
      <c r="BM93">
        <f t="shared" si="132"/>
        <v>1261.211099822372</v>
      </c>
      <c r="BN93">
        <f t="shared" si="133"/>
        <v>8.1347997964902898</v>
      </c>
      <c r="BO93" t="e">
        <f t="shared" si="134"/>
        <v>#DIV/0!</v>
      </c>
      <c r="BP93">
        <f t="shared" si="135"/>
        <v>6.4499906460036612E-3</v>
      </c>
      <c r="BQ93" t="e">
        <f t="shared" si="136"/>
        <v>#DIV/0!</v>
      </c>
      <c r="BR93" t="e">
        <f t="shared" si="137"/>
        <v>#DIV/0!</v>
      </c>
      <c r="BS93" t="s">
        <v>321</v>
      </c>
      <c r="BT93">
        <v>0</v>
      </c>
      <c r="BU93" t="e">
        <f t="shared" si="138"/>
        <v>#DIV/0!</v>
      </c>
      <c r="BV93" t="e">
        <f t="shared" si="139"/>
        <v>#DIV/0!</v>
      </c>
      <c r="BW93" t="e">
        <f t="shared" si="140"/>
        <v>#DIV/0!</v>
      </c>
      <c r="BX93" t="e">
        <f t="shared" si="141"/>
        <v>#DIV/0!</v>
      </c>
      <c r="BY93" t="e">
        <f t="shared" si="142"/>
        <v>#DIV/0!</v>
      </c>
      <c r="BZ93" t="e">
        <f t="shared" si="143"/>
        <v>#DIV/0!</v>
      </c>
      <c r="CA93" t="e">
        <f t="shared" si="144"/>
        <v>#DIV/0!</v>
      </c>
      <c r="CB93" t="e">
        <f t="shared" si="145"/>
        <v>#DIV/0!</v>
      </c>
      <c r="CC93">
        <f t="shared" si="146"/>
        <v>1500</v>
      </c>
      <c r="CD93">
        <f t="shared" si="147"/>
        <v>1261.211099822372</v>
      </c>
      <c r="CE93">
        <f t="shared" si="148"/>
        <v>0.84080739988158137</v>
      </c>
      <c r="CF93">
        <f t="shared" si="149"/>
        <v>0.16115828177145203</v>
      </c>
      <c r="CG93">
        <v>6</v>
      </c>
      <c r="CH93">
        <v>0.5</v>
      </c>
      <c r="CI93" t="s">
        <v>322</v>
      </c>
      <c r="CJ93">
        <v>2</v>
      </c>
      <c r="CK93" t="b">
        <v>0</v>
      </c>
      <c r="CL93">
        <v>1692987204.5</v>
      </c>
      <c r="CM93">
        <v>391.52932258064521</v>
      </c>
      <c r="CN93">
        <v>400.46487096774189</v>
      </c>
      <c r="CO93">
        <v>28.645754838709681</v>
      </c>
      <c r="CP93">
        <v>26.658461290322581</v>
      </c>
      <c r="CQ93">
        <v>392.13532258064521</v>
      </c>
      <c r="CR93">
        <v>28.334754838709681</v>
      </c>
      <c r="CS93">
        <v>600.0207419354839</v>
      </c>
      <c r="CT93">
        <v>100.8595806451613</v>
      </c>
      <c r="CU93">
        <v>0.10005634193548391</v>
      </c>
      <c r="CV93">
        <v>29.181441935483871</v>
      </c>
      <c r="CW93">
        <v>29.493600000000001</v>
      </c>
      <c r="CX93">
        <v>999.90000000000032</v>
      </c>
      <c r="CY93">
        <v>0</v>
      </c>
      <c r="CZ93">
        <v>0</v>
      </c>
      <c r="DA93">
        <v>10001.38516129032</v>
      </c>
      <c r="DB93">
        <v>0</v>
      </c>
      <c r="DC93">
        <v>899.81690322580641</v>
      </c>
      <c r="DD93">
        <v>1500</v>
      </c>
      <c r="DE93">
        <v>0.97299796774193537</v>
      </c>
      <c r="DF93">
        <v>2.7001977419354849E-2</v>
      </c>
      <c r="DG93">
        <v>0</v>
      </c>
      <c r="DH93">
        <v>569.10283870967748</v>
      </c>
      <c r="DI93">
        <v>5.0002200000000023</v>
      </c>
      <c r="DJ93">
        <v>9654.1619354838713</v>
      </c>
      <c r="DK93">
        <v>14099.1935483871</v>
      </c>
      <c r="DL93">
        <v>36.473580645161277</v>
      </c>
      <c r="DM93">
        <v>39.773999999999987</v>
      </c>
      <c r="DN93">
        <v>36.868709677419339</v>
      </c>
      <c r="DO93">
        <v>37.686999999999983</v>
      </c>
      <c r="DP93">
        <v>38.493709677419339</v>
      </c>
      <c r="DQ93">
        <v>1454.63</v>
      </c>
      <c r="DR93">
        <v>40.369999999999983</v>
      </c>
      <c r="DS93">
        <v>0</v>
      </c>
      <c r="DT93">
        <v>1692987214.3</v>
      </c>
      <c r="DU93">
        <v>0</v>
      </c>
      <c r="DV93">
        <v>569.00072</v>
      </c>
      <c r="DW93">
        <v>-6.6353077196696413</v>
      </c>
      <c r="DX93">
        <v>-138.10076942607731</v>
      </c>
      <c r="DY93">
        <v>9652.134399999999</v>
      </c>
      <c r="DZ93">
        <v>15</v>
      </c>
      <c r="EA93">
        <v>1692987241.5</v>
      </c>
      <c r="EB93" t="s">
        <v>564</v>
      </c>
      <c r="EC93">
        <v>1692987232.5</v>
      </c>
      <c r="ED93">
        <v>1692987241.5</v>
      </c>
      <c r="EE93">
        <v>78</v>
      </c>
      <c r="EF93">
        <v>0.188</v>
      </c>
      <c r="EG93">
        <v>-0.08</v>
      </c>
      <c r="EH93">
        <v>-0.60599999999999998</v>
      </c>
      <c r="EI93">
        <v>0.311</v>
      </c>
      <c r="EJ93">
        <v>401</v>
      </c>
      <c r="EK93">
        <v>26</v>
      </c>
      <c r="EL93">
        <v>0.7</v>
      </c>
      <c r="EM93">
        <v>0.08</v>
      </c>
      <c r="EN93">
        <v>100</v>
      </c>
      <c r="EO93">
        <v>100</v>
      </c>
      <c r="EP93">
        <v>-0.60599999999999998</v>
      </c>
      <c r="EQ93">
        <v>0.311</v>
      </c>
      <c r="ER93">
        <v>-1.2659564468182889</v>
      </c>
      <c r="ES93">
        <v>4.3947813741094052E-4</v>
      </c>
      <c r="ET93">
        <v>1.9954388575737439E-6</v>
      </c>
      <c r="EU93">
        <v>-3.8034163071679039E-10</v>
      </c>
      <c r="EV93">
        <v>0.39095000000000368</v>
      </c>
      <c r="EW93">
        <v>0</v>
      </c>
      <c r="EX93">
        <v>0</v>
      </c>
      <c r="EY93">
        <v>0</v>
      </c>
      <c r="EZ93">
        <v>23</v>
      </c>
      <c r="FA93">
        <v>2006</v>
      </c>
      <c r="FB93">
        <v>0</v>
      </c>
      <c r="FC93">
        <v>18</v>
      </c>
      <c r="FD93">
        <v>1.3</v>
      </c>
      <c r="FE93">
        <v>1.3</v>
      </c>
      <c r="FF93">
        <v>1.07544</v>
      </c>
      <c r="FG93">
        <v>2.65259</v>
      </c>
      <c r="FH93">
        <v>1.39771</v>
      </c>
      <c r="FI93">
        <v>2.2717299999999998</v>
      </c>
      <c r="FJ93">
        <v>1.3952599999999999</v>
      </c>
      <c r="FK93">
        <v>2.6000999999999999</v>
      </c>
      <c r="FL93">
        <v>42.324100000000001</v>
      </c>
      <c r="FM93">
        <v>14.4735</v>
      </c>
      <c r="FN93">
        <v>18</v>
      </c>
      <c r="FO93">
        <v>613.27200000000005</v>
      </c>
      <c r="FP93">
        <v>335.02600000000001</v>
      </c>
      <c r="FQ93">
        <v>26.998899999999999</v>
      </c>
      <c r="FR93">
        <v>32.469799999999999</v>
      </c>
      <c r="FS93">
        <v>30.000299999999999</v>
      </c>
      <c r="FT93">
        <v>32.1096</v>
      </c>
      <c r="FU93">
        <v>32.451999999999998</v>
      </c>
      <c r="FV93">
        <v>21.540900000000001</v>
      </c>
      <c r="FW93">
        <v>5.6257299999999999</v>
      </c>
      <c r="FX93">
        <v>98.068399999999997</v>
      </c>
      <c r="FY93">
        <v>27</v>
      </c>
      <c r="FZ93">
        <v>400</v>
      </c>
      <c r="GA93">
        <v>26.578399999999998</v>
      </c>
      <c r="GB93">
        <v>97.823999999999998</v>
      </c>
      <c r="GC93">
        <v>92.261200000000002</v>
      </c>
    </row>
    <row r="94" spans="1:185" x14ac:dyDescent="0.2">
      <c r="A94">
        <v>78</v>
      </c>
      <c r="B94">
        <v>1692987317.5999999</v>
      </c>
      <c r="C94">
        <v>8794.0999999046326</v>
      </c>
      <c r="D94" t="s">
        <v>565</v>
      </c>
      <c r="E94" t="s">
        <v>566</v>
      </c>
      <c r="F94">
        <v>5</v>
      </c>
      <c r="H94" t="s">
        <v>318</v>
      </c>
      <c r="I94" t="s">
        <v>523</v>
      </c>
      <c r="J94" t="s">
        <v>524</v>
      </c>
      <c r="K94" t="s">
        <v>659</v>
      </c>
      <c r="L94">
        <v>1692987309.849999</v>
      </c>
      <c r="M94">
        <f t="shared" si="100"/>
        <v>1.2915436541856584E-3</v>
      </c>
      <c r="N94">
        <f t="shared" si="101"/>
        <v>1.2915436541856584</v>
      </c>
      <c r="O94">
        <f t="shared" si="102"/>
        <v>8.8987171429729806</v>
      </c>
      <c r="P94">
        <f t="shared" si="103"/>
        <v>390.66516666666661</v>
      </c>
      <c r="Q94">
        <f t="shared" si="104"/>
        <v>240.01647424931198</v>
      </c>
      <c r="R94">
        <f t="shared" si="105"/>
        <v>24.2319656159098</v>
      </c>
      <c r="S94">
        <f t="shared" si="106"/>
        <v>39.44139632751677</v>
      </c>
      <c r="T94">
        <f t="shared" si="107"/>
        <v>0.10043817812050813</v>
      </c>
      <c r="U94">
        <f t="shared" si="108"/>
        <v>2.9445068542633099</v>
      </c>
      <c r="V94">
        <f t="shared" si="109"/>
        <v>9.857299003680188E-2</v>
      </c>
      <c r="W94">
        <f t="shared" si="110"/>
        <v>6.1772813485563002E-2</v>
      </c>
      <c r="X94">
        <f t="shared" si="111"/>
        <v>241.73588135727007</v>
      </c>
      <c r="Y94">
        <f t="shared" si="112"/>
        <v>30.184713837987399</v>
      </c>
      <c r="Z94">
        <f t="shared" si="113"/>
        <v>29.421099999999999</v>
      </c>
      <c r="AA94">
        <f t="shared" si="114"/>
        <v>4.1208193003313598</v>
      </c>
      <c r="AB94">
        <f t="shared" si="115"/>
        <v>70.290929099495273</v>
      </c>
      <c r="AC94">
        <f t="shared" si="116"/>
        <v>2.8436309325489577</v>
      </c>
      <c r="AD94">
        <f t="shared" si="117"/>
        <v>4.0455162123748005</v>
      </c>
      <c r="AE94">
        <f t="shared" si="118"/>
        <v>1.2771883677824021</v>
      </c>
      <c r="AF94">
        <f t="shared" si="119"/>
        <v>-56.957075149587531</v>
      </c>
      <c r="AG94">
        <f t="shared" si="120"/>
        <v>-50.692860773814616</v>
      </c>
      <c r="AH94">
        <f t="shared" si="121"/>
        <v>-3.8000889745588311</v>
      </c>
      <c r="AI94">
        <f t="shared" si="122"/>
        <v>130.28585645930912</v>
      </c>
      <c r="AJ94">
        <f t="shared" si="123"/>
        <v>8.8987171429729806</v>
      </c>
      <c r="AK94">
        <f t="shared" si="124"/>
        <v>1.2915436541856584</v>
      </c>
      <c r="AL94">
        <f t="shared" si="125"/>
        <v>8.8189657441532834</v>
      </c>
      <c r="AM94">
        <v>411.10163611984251</v>
      </c>
      <c r="AN94">
        <v>402.03654545454532</v>
      </c>
      <c r="AO94">
        <v>5.0761927606208233E-4</v>
      </c>
      <c r="AP94">
        <v>67.11250237639878</v>
      </c>
      <c r="AQ94">
        <f t="shared" si="126"/>
        <v>1.2646525989805621</v>
      </c>
      <c r="AR94">
        <v>26.88085311900435</v>
      </c>
      <c r="AS94">
        <v>28.127297575757581</v>
      </c>
      <c r="AT94">
        <v>-3.305546897548685E-3</v>
      </c>
      <c r="AU94">
        <v>78.55</v>
      </c>
      <c r="AV94">
        <v>0</v>
      </c>
      <c r="AW94">
        <v>0</v>
      </c>
      <c r="AX94">
        <f t="shared" si="127"/>
        <v>1</v>
      </c>
      <c r="AY94">
        <f t="shared" si="128"/>
        <v>0</v>
      </c>
      <c r="AZ94">
        <f t="shared" si="129"/>
        <v>52958.412249777655</v>
      </c>
      <c r="BA94" t="s">
        <v>321</v>
      </c>
      <c r="BB94" t="s">
        <v>321</v>
      </c>
      <c r="BC94">
        <v>0</v>
      </c>
      <c r="BD94">
        <v>0</v>
      </c>
      <c r="BE94" t="e">
        <f t="shared" si="130"/>
        <v>#DIV/0!</v>
      </c>
      <c r="BF94">
        <v>0</v>
      </c>
      <c r="BG94" t="s">
        <v>321</v>
      </c>
      <c r="BH94" t="s">
        <v>321</v>
      </c>
      <c r="BI94">
        <v>0</v>
      </c>
      <c r="BJ94">
        <v>0</v>
      </c>
      <c r="BK94" t="e">
        <f t="shared" si="131"/>
        <v>#DIV/0!</v>
      </c>
      <c r="BL94">
        <v>0.5</v>
      </c>
      <c r="BM94">
        <f t="shared" si="132"/>
        <v>1261.2060098224194</v>
      </c>
      <c r="BN94">
        <f t="shared" si="133"/>
        <v>8.8987171429729806</v>
      </c>
      <c r="BO94" t="e">
        <f t="shared" si="134"/>
        <v>#DIV/0!</v>
      </c>
      <c r="BP94">
        <f t="shared" si="135"/>
        <v>7.0557205354785293E-3</v>
      </c>
      <c r="BQ94" t="e">
        <f t="shared" si="136"/>
        <v>#DIV/0!</v>
      </c>
      <c r="BR94" t="e">
        <f t="shared" si="137"/>
        <v>#DIV/0!</v>
      </c>
      <c r="BS94" t="s">
        <v>321</v>
      </c>
      <c r="BT94">
        <v>0</v>
      </c>
      <c r="BU94" t="e">
        <f t="shared" si="138"/>
        <v>#DIV/0!</v>
      </c>
      <c r="BV94" t="e">
        <f t="shared" si="139"/>
        <v>#DIV/0!</v>
      </c>
      <c r="BW94" t="e">
        <f t="shared" si="140"/>
        <v>#DIV/0!</v>
      </c>
      <c r="BX94" t="e">
        <f t="shared" si="141"/>
        <v>#DIV/0!</v>
      </c>
      <c r="BY94" t="e">
        <f t="shared" si="142"/>
        <v>#DIV/0!</v>
      </c>
      <c r="BZ94" t="e">
        <f t="shared" si="143"/>
        <v>#DIV/0!</v>
      </c>
      <c r="CA94" t="e">
        <f t="shared" si="144"/>
        <v>#DIV/0!</v>
      </c>
      <c r="CB94" t="e">
        <f t="shared" si="145"/>
        <v>#DIV/0!</v>
      </c>
      <c r="CC94">
        <f t="shared" si="146"/>
        <v>1499.9943333333331</v>
      </c>
      <c r="CD94">
        <f t="shared" si="147"/>
        <v>1261.2060098224194</v>
      </c>
      <c r="CE94">
        <f t="shared" si="148"/>
        <v>0.8408071829309709</v>
      </c>
      <c r="CF94">
        <f t="shared" si="149"/>
        <v>0.16115786305677385</v>
      </c>
      <c r="CG94">
        <v>6</v>
      </c>
      <c r="CH94">
        <v>0.5</v>
      </c>
      <c r="CI94" t="s">
        <v>322</v>
      </c>
      <c r="CJ94">
        <v>2</v>
      </c>
      <c r="CK94" t="b">
        <v>0</v>
      </c>
      <c r="CL94">
        <v>1692987309.849999</v>
      </c>
      <c r="CM94">
        <v>390.66516666666661</v>
      </c>
      <c r="CN94">
        <v>400.0684</v>
      </c>
      <c r="CO94">
        <v>28.166029999999999</v>
      </c>
      <c r="CP94">
        <v>26.910869999999999</v>
      </c>
      <c r="CQ94">
        <v>391.33716666666658</v>
      </c>
      <c r="CR94">
        <v>27.83803</v>
      </c>
      <c r="CS94">
        <v>600.00286666666659</v>
      </c>
      <c r="CT94">
        <v>100.8596</v>
      </c>
      <c r="CU94">
        <v>9.9993259999999987E-2</v>
      </c>
      <c r="CV94">
        <v>29.101763333333331</v>
      </c>
      <c r="CW94">
        <v>29.421099999999999</v>
      </c>
      <c r="CX94">
        <v>999.9000000000002</v>
      </c>
      <c r="CY94">
        <v>0</v>
      </c>
      <c r="CZ94">
        <v>0</v>
      </c>
      <c r="DA94">
        <v>9999.5559999999987</v>
      </c>
      <c r="DB94">
        <v>0</v>
      </c>
      <c r="DC94">
        <v>906.45989999999995</v>
      </c>
      <c r="DD94">
        <v>1499.9943333333331</v>
      </c>
      <c r="DE94">
        <v>0.97300300000000006</v>
      </c>
      <c r="DF94">
        <v>2.6996829999999999E-2</v>
      </c>
      <c r="DG94">
        <v>0</v>
      </c>
      <c r="DH94">
        <v>571.32456666666667</v>
      </c>
      <c r="DI94">
        <v>5.0002200000000014</v>
      </c>
      <c r="DJ94">
        <v>9660.2226666666666</v>
      </c>
      <c r="DK94">
        <v>14099.18666666667</v>
      </c>
      <c r="DL94">
        <v>35.953799999999987</v>
      </c>
      <c r="DM94">
        <v>39.235299999999988</v>
      </c>
      <c r="DN94">
        <v>36.335099999999997</v>
      </c>
      <c r="DO94">
        <v>37.441199999999988</v>
      </c>
      <c r="DP94">
        <v>37.987400000000001</v>
      </c>
      <c r="DQ94">
        <v>1454.6353333333329</v>
      </c>
      <c r="DR94">
        <v>40.358999999999988</v>
      </c>
      <c r="DS94">
        <v>0</v>
      </c>
      <c r="DT94">
        <v>1692987319.3</v>
      </c>
      <c r="DU94">
        <v>0</v>
      </c>
      <c r="DV94">
        <v>571.3395384615385</v>
      </c>
      <c r="DW94">
        <v>1.101743603711548</v>
      </c>
      <c r="DX94">
        <v>25.071111115253689</v>
      </c>
      <c r="DY94">
        <v>9660.3588461538457</v>
      </c>
      <c r="DZ94">
        <v>15</v>
      </c>
      <c r="EA94">
        <v>1692987345.5999999</v>
      </c>
      <c r="EB94" t="s">
        <v>567</v>
      </c>
      <c r="EC94">
        <v>1692987344.0999999</v>
      </c>
      <c r="ED94">
        <v>1692987345.5999999</v>
      </c>
      <c r="EE94">
        <v>79</v>
      </c>
      <c r="EF94">
        <v>-6.6000000000000003E-2</v>
      </c>
      <c r="EG94">
        <v>1.7999999999999999E-2</v>
      </c>
      <c r="EH94">
        <v>-0.67200000000000004</v>
      </c>
      <c r="EI94">
        <v>0.32800000000000001</v>
      </c>
      <c r="EJ94">
        <v>400</v>
      </c>
      <c r="EK94">
        <v>27</v>
      </c>
      <c r="EL94">
        <v>0.69</v>
      </c>
      <c r="EM94">
        <v>0.14000000000000001</v>
      </c>
      <c r="EN94">
        <v>100</v>
      </c>
      <c r="EO94">
        <v>100</v>
      </c>
      <c r="EP94">
        <v>-0.67200000000000004</v>
      </c>
      <c r="EQ94">
        <v>0.32800000000000001</v>
      </c>
      <c r="ER94">
        <v>-1.078332363196187</v>
      </c>
      <c r="ES94">
        <v>4.3947813741094052E-4</v>
      </c>
      <c r="ET94">
        <v>1.9954388575737439E-6</v>
      </c>
      <c r="EU94">
        <v>-3.8034163071679039E-10</v>
      </c>
      <c r="EV94">
        <v>0.31058499999999611</v>
      </c>
      <c r="EW94">
        <v>0</v>
      </c>
      <c r="EX94">
        <v>0</v>
      </c>
      <c r="EY94">
        <v>0</v>
      </c>
      <c r="EZ94">
        <v>23</v>
      </c>
      <c r="FA94">
        <v>2006</v>
      </c>
      <c r="FB94">
        <v>0</v>
      </c>
      <c r="FC94">
        <v>18</v>
      </c>
      <c r="FD94">
        <v>1.4</v>
      </c>
      <c r="FE94">
        <v>1.3</v>
      </c>
      <c r="FF94">
        <v>1.07178</v>
      </c>
      <c r="FG94">
        <v>2.65137</v>
      </c>
      <c r="FH94">
        <v>1.39771</v>
      </c>
      <c r="FI94">
        <v>2.2680699999999998</v>
      </c>
      <c r="FJ94">
        <v>1.3952599999999999</v>
      </c>
      <c r="FK94">
        <v>2.5</v>
      </c>
      <c r="FL94">
        <v>42.297499999999999</v>
      </c>
      <c r="FM94">
        <v>14.4472</v>
      </c>
      <c r="FN94">
        <v>18</v>
      </c>
      <c r="FO94">
        <v>613.322</v>
      </c>
      <c r="FP94">
        <v>334.39699999999999</v>
      </c>
      <c r="FQ94">
        <v>26.999600000000001</v>
      </c>
      <c r="FR94">
        <v>32.482900000000001</v>
      </c>
      <c r="FS94">
        <v>29.9999</v>
      </c>
      <c r="FT94">
        <v>32.145499999999998</v>
      </c>
      <c r="FU94">
        <v>32.4878</v>
      </c>
      <c r="FV94">
        <v>21.466799999999999</v>
      </c>
      <c r="FW94">
        <v>2.0768399999999998</v>
      </c>
      <c r="FX94">
        <v>95.802300000000002</v>
      </c>
      <c r="FY94">
        <v>27</v>
      </c>
      <c r="FZ94">
        <v>400</v>
      </c>
      <c r="GA94">
        <v>26.9419</v>
      </c>
      <c r="GB94">
        <v>97.835099999999997</v>
      </c>
      <c r="GC94">
        <v>92.277100000000004</v>
      </c>
    </row>
    <row r="95" spans="1:185" x14ac:dyDescent="0.2">
      <c r="A95">
        <v>79</v>
      </c>
      <c r="B95">
        <v>1692987421.5999999</v>
      </c>
      <c r="C95">
        <v>8898.0999999046326</v>
      </c>
      <c r="D95" t="s">
        <v>568</v>
      </c>
      <c r="E95" t="s">
        <v>569</v>
      </c>
      <c r="F95">
        <v>5</v>
      </c>
      <c r="H95" t="s">
        <v>318</v>
      </c>
      <c r="I95" t="s">
        <v>523</v>
      </c>
      <c r="J95" t="s">
        <v>524</v>
      </c>
      <c r="K95" t="s">
        <v>659</v>
      </c>
      <c r="L95">
        <v>1692987413.599999</v>
      </c>
      <c r="M95">
        <f t="shared" si="100"/>
        <v>1.3231812993328134E-3</v>
      </c>
      <c r="N95">
        <f t="shared" si="101"/>
        <v>1.3231812993328134</v>
      </c>
      <c r="O95">
        <f t="shared" si="102"/>
        <v>13.53050051613743</v>
      </c>
      <c r="P95">
        <f t="shared" si="103"/>
        <v>585.69377419354851</v>
      </c>
      <c r="Q95">
        <f t="shared" si="104"/>
        <v>356.22746295910741</v>
      </c>
      <c r="R95">
        <f t="shared" si="105"/>
        <v>35.964011401040977</v>
      </c>
      <c r="S95">
        <f t="shared" si="106"/>
        <v>59.13047073249794</v>
      </c>
      <c r="T95">
        <f t="shared" si="107"/>
        <v>0.1002859564852616</v>
      </c>
      <c r="U95">
        <f t="shared" si="108"/>
        <v>2.944879199654352</v>
      </c>
      <c r="V95">
        <f t="shared" si="109"/>
        <v>9.8426591795425677E-2</v>
      </c>
      <c r="W95">
        <f t="shared" si="110"/>
        <v>6.1680805008885689E-2</v>
      </c>
      <c r="X95">
        <f t="shared" si="111"/>
        <v>241.73694662500515</v>
      </c>
      <c r="Y95">
        <f t="shared" si="112"/>
        <v>30.154833781901555</v>
      </c>
      <c r="Z95">
        <f t="shared" si="113"/>
        <v>29.440883870967738</v>
      </c>
      <c r="AA95">
        <f t="shared" si="114"/>
        <v>4.1255244859541671</v>
      </c>
      <c r="AB95">
        <f t="shared" si="115"/>
        <v>69.669288121417949</v>
      </c>
      <c r="AC95">
        <f t="shared" si="116"/>
        <v>2.8149643030781597</v>
      </c>
      <c r="AD95">
        <f t="shared" si="117"/>
        <v>4.0404665800119961</v>
      </c>
      <c r="AE95">
        <f t="shared" si="118"/>
        <v>1.3105601828760074</v>
      </c>
      <c r="AF95">
        <f t="shared" si="119"/>
        <v>-58.352295300577069</v>
      </c>
      <c r="AG95">
        <f t="shared" si="120"/>
        <v>-57.269365755373322</v>
      </c>
      <c r="AH95">
        <f t="shared" si="121"/>
        <v>-4.2925023827615973</v>
      </c>
      <c r="AI95">
        <f t="shared" si="122"/>
        <v>121.82278318629318</v>
      </c>
      <c r="AJ95">
        <f t="shared" si="123"/>
        <v>13.53050051613743</v>
      </c>
      <c r="AK95">
        <f t="shared" si="124"/>
        <v>1.3231812993328134</v>
      </c>
      <c r="AL95">
        <f t="shared" si="125"/>
        <v>13.733202654869329</v>
      </c>
      <c r="AM95">
        <v>616.45801908813814</v>
      </c>
      <c r="AN95">
        <v>602.3372424242425</v>
      </c>
      <c r="AO95">
        <v>2.798706942611604E-3</v>
      </c>
      <c r="AP95">
        <v>67.089912193031537</v>
      </c>
      <c r="AQ95">
        <f t="shared" si="126"/>
        <v>1.3516877734231336</v>
      </c>
      <c r="AR95">
        <v>26.648206396926401</v>
      </c>
      <c r="AS95">
        <v>27.92940606060607</v>
      </c>
      <c r="AT95">
        <v>6.225991341995368E-3</v>
      </c>
      <c r="AU95">
        <v>78.550000000000011</v>
      </c>
      <c r="AV95">
        <v>0</v>
      </c>
      <c r="AW95">
        <v>0</v>
      </c>
      <c r="AX95">
        <f t="shared" si="127"/>
        <v>1</v>
      </c>
      <c r="AY95">
        <f t="shared" si="128"/>
        <v>0</v>
      </c>
      <c r="AZ95">
        <f t="shared" si="129"/>
        <v>52972.91823528125</v>
      </c>
      <c r="BA95" t="s">
        <v>321</v>
      </c>
      <c r="BB95" t="s">
        <v>321</v>
      </c>
      <c r="BC95">
        <v>0</v>
      </c>
      <c r="BD95">
        <v>0</v>
      </c>
      <c r="BE95" t="e">
        <f t="shared" si="130"/>
        <v>#DIV/0!</v>
      </c>
      <c r="BF95">
        <v>0</v>
      </c>
      <c r="BG95" t="s">
        <v>321</v>
      </c>
      <c r="BH95" t="s">
        <v>321</v>
      </c>
      <c r="BI95">
        <v>0</v>
      </c>
      <c r="BJ95">
        <v>0</v>
      </c>
      <c r="BK95" t="e">
        <f t="shared" si="131"/>
        <v>#DIV/0!</v>
      </c>
      <c r="BL95">
        <v>0.5</v>
      </c>
      <c r="BM95">
        <f t="shared" si="132"/>
        <v>1261.2113417579005</v>
      </c>
      <c r="BN95">
        <f t="shared" si="133"/>
        <v>13.53050051613743</v>
      </c>
      <c r="BO95" t="e">
        <f t="shared" si="134"/>
        <v>#DIV/0!</v>
      </c>
      <c r="BP95">
        <f t="shared" si="135"/>
        <v>1.0728178591605717E-2</v>
      </c>
      <c r="BQ95" t="e">
        <f t="shared" si="136"/>
        <v>#DIV/0!</v>
      </c>
      <c r="BR95" t="e">
        <f t="shared" si="137"/>
        <v>#DIV/0!</v>
      </c>
      <c r="BS95" t="s">
        <v>321</v>
      </c>
      <c r="BT95">
        <v>0</v>
      </c>
      <c r="BU95" t="e">
        <f t="shared" si="138"/>
        <v>#DIV/0!</v>
      </c>
      <c r="BV95" t="e">
        <f t="shared" si="139"/>
        <v>#DIV/0!</v>
      </c>
      <c r="BW95" t="e">
        <f t="shared" si="140"/>
        <v>#DIV/0!</v>
      </c>
      <c r="BX95" t="e">
        <f t="shared" si="141"/>
        <v>#DIV/0!</v>
      </c>
      <c r="BY95" t="e">
        <f t="shared" si="142"/>
        <v>#DIV/0!</v>
      </c>
      <c r="BZ95" t="e">
        <f t="shared" si="143"/>
        <v>#DIV/0!</v>
      </c>
      <c r="CA95" t="e">
        <f t="shared" si="144"/>
        <v>#DIV/0!</v>
      </c>
      <c r="CB95" t="e">
        <f t="shared" si="145"/>
        <v>#DIV/0!</v>
      </c>
      <c r="CC95">
        <f t="shared" si="146"/>
        <v>1500.000645161291</v>
      </c>
      <c r="CD95">
        <f t="shared" si="147"/>
        <v>1261.2113417579005</v>
      </c>
      <c r="CE95">
        <f t="shared" si="148"/>
        <v>0.84080719953442817</v>
      </c>
      <c r="CF95">
        <f t="shared" si="149"/>
        <v>0.16115789510144632</v>
      </c>
      <c r="CG95">
        <v>6</v>
      </c>
      <c r="CH95">
        <v>0.5</v>
      </c>
      <c r="CI95" t="s">
        <v>322</v>
      </c>
      <c r="CJ95">
        <v>2</v>
      </c>
      <c r="CK95" t="b">
        <v>0</v>
      </c>
      <c r="CL95">
        <v>1692987413.599999</v>
      </c>
      <c r="CM95">
        <v>585.69377419354851</v>
      </c>
      <c r="CN95">
        <v>599.99903225806452</v>
      </c>
      <c r="CO95">
        <v>27.882529032258059</v>
      </c>
      <c r="CP95">
        <v>26.59626129032258</v>
      </c>
      <c r="CQ95">
        <v>585.85077419354855</v>
      </c>
      <c r="CR95">
        <v>27.571529032258059</v>
      </c>
      <c r="CS95">
        <v>600.00929032258068</v>
      </c>
      <c r="CT95">
        <v>100.858</v>
      </c>
      <c r="CU95">
        <v>9.9997741935483872E-2</v>
      </c>
      <c r="CV95">
        <v>29.080164516129031</v>
      </c>
      <c r="CW95">
        <v>29.440883870967738</v>
      </c>
      <c r="CX95">
        <v>999.90000000000032</v>
      </c>
      <c r="CY95">
        <v>0</v>
      </c>
      <c r="CZ95">
        <v>0</v>
      </c>
      <c r="DA95">
        <v>10001.83161290323</v>
      </c>
      <c r="DB95">
        <v>0</v>
      </c>
      <c r="DC95">
        <v>915.12725806451613</v>
      </c>
      <c r="DD95">
        <v>1500.000645161291</v>
      </c>
      <c r="DE95">
        <v>0.97300319354838716</v>
      </c>
      <c r="DF95">
        <v>2.6996870967741941E-2</v>
      </c>
      <c r="DG95">
        <v>0</v>
      </c>
      <c r="DH95">
        <v>590.27132258064512</v>
      </c>
      <c r="DI95">
        <v>5.0002200000000023</v>
      </c>
      <c r="DJ95">
        <v>9944.844838709676</v>
      </c>
      <c r="DK95">
        <v>14099.235483870971</v>
      </c>
      <c r="DL95">
        <v>35.725612903225802</v>
      </c>
      <c r="DM95">
        <v>38.965451612903209</v>
      </c>
      <c r="DN95">
        <v>36.074193548387093</v>
      </c>
      <c r="DO95">
        <v>36.49177419354838</v>
      </c>
      <c r="DP95">
        <v>37.739838709677407</v>
      </c>
      <c r="DQ95">
        <v>1454.64064516129</v>
      </c>
      <c r="DR95">
        <v>40.359999999999978</v>
      </c>
      <c r="DS95">
        <v>0</v>
      </c>
      <c r="DT95">
        <v>1692987423.0999999</v>
      </c>
      <c r="DU95">
        <v>0</v>
      </c>
      <c r="DV95">
        <v>590.32615999999996</v>
      </c>
      <c r="DW95">
        <v>4.8483846172119094</v>
      </c>
      <c r="DX95">
        <v>63.46615386202442</v>
      </c>
      <c r="DY95">
        <v>9945.4076000000005</v>
      </c>
      <c r="DZ95">
        <v>15</v>
      </c>
      <c r="EA95">
        <v>1692987453.0999999</v>
      </c>
      <c r="EB95" t="s">
        <v>570</v>
      </c>
      <c r="EC95">
        <v>1692987453.0999999</v>
      </c>
      <c r="ED95">
        <v>1692987443.5999999</v>
      </c>
      <c r="EE95">
        <v>80</v>
      </c>
      <c r="EF95">
        <v>8.6999999999999994E-2</v>
      </c>
      <c r="EG95">
        <v>-1.7000000000000001E-2</v>
      </c>
      <c r="EH95">
        <v>-0.157</v>
      </c>
      <c r="EI95">
        <v>0.311</v>
      </c>
      <c r="EJ95">
        <v>600</v>
      </c>
      <c r="EK95">
        <v>27</v>
      </c>
      <c r="EL95">
        <v>0.56000000000000005</v>
      </c>
      <c r="EM95">
        <v>0.15</v>
      </c>
      <c r="EN95">
        <v>100</v>
      </c>
      <c r="EO95">
        <v>100</v>
      </c>
      <c r="EP95">
        <v>-0.157</v>
      </c>
      <c r="EQ95">
        <v>0.311</v>
      </c>
      <c r="ER95">
        <v>-1.144230930326291</v>
      </c>
      <c r="ES95">
        <v>4.3947813741094052E-4</v>
      </c>
      <c r="ET95">
        <v>1.9954388575737439E-6</v>
      </c>
      <c r="EU95">
        <v>-3.8034163071679039E-10</v>
      </c>
      <c r="EV95">
        <v>0.32838000000000628</v>
      </c>
      <c r="EW95">
        <v>0</v>
      </c>
      <c r="EX95">
        <v>0</v>
      </c>
      <c r="EY95">
        <v>0</v>
      </c>
      <c r="EZ95">
        <v>23</v>
      </c>
      <c r="FA95">
        <v>2006</v>
      </c>
      <c r="FB95">
        <v>0</v>
      </c>
      <c r="FC95">
        <v>18</v>
      </c>
      <c r="FD95">
        <v>1.3</v>
      </c>
      <c r="FE95">
        <v>1.3</v>
      </c>
      <c r="FF95">
        <v>1.47949</v>
      </c>
      <c r="FG95">
        <v>2.65625</v>
      </c>
      <c r="FH95">
        <v>1.39771</v>
      </c>
      <c r="FI95">
        <v>2.2668499999999998</v>
      </c>
      <c r="FJ95">
        <v>1.3952599999999999</v>
      </c>
      <c r="FK95">
        <v>2.5524900000000001</v>
      </c>
      <c r="FL95">
        <v>42.3506</v>
      </c>
      <c r="FM95">
        <v>14.420999999999999</v>
      </c>
      <c r="FN95">
        <v>18</v>
      </c>
      <c r="FO95">
        <v>613.86699999999996</v>
      </c>
      <c r="FP95">
        <v>334.35199999999998</v>
      </c>
      <c r="FQ95">
        <v>26.999500000000001</v>
      </c>
      <c r="FR95">
        <v>32.485700000000001</v>
      </c>
      <c r="FS95">
        <v>30.000399999999999</v>
      </c>
      <c r="FT95">
        <v>32.170999999999999</v>
      </c>
      <c r="FU95">
        <v>32.516100000000002</v>
      </c>
      <c r="FV95">
        <v>29.616099999999999</v>
      </c>
      <c r="FW95">
        <v>2.3431899999999999</v>
      </c>
      <c r="FX95">
        <v>93.912700000000001</v>
      </c>
      <c r="FY95">
        <v>27</v>
      </c>
      <c r="FZ95">
        <v>600</v>
      </c>
      <c r="GA95">
        <v>26.6755</v>
      </c>
      <c r="GB95">
        <v>97.835499999999996</v>
      </c>
      <c r="GC95">
        <v>92.282700000000006</v>
      </c>
    </row>
    <row r="96" spans="1:185" x14ac:dyDescent="0.2">
      <c r="A96">
        <v>80</v>
      </c>
      <c r="B96">
        <v>1692987529.0999999</v>
      </c>
      <c r="C96">
        <v>9005.5999999046326</v>
      </c>
      <c r="D96" t="s">
        <v>571</v>
      </c>
      <c r="E96" t="s">
        <v>572</v>
      </c>
      <c r="F96">
        <v>5</v>
      </c>
      <c r="H96" t="s">
        <v>318</v>
      </c>
      <c r="I96" t="s">
        <v>523</v>
      </c>
      <c r="J96" t="s">
        <v>524</v>
      </c>
      <c r="K96" t="s">
        <v>659</v>
      </c>
      <c r="L96">
        <v>1692987521.099999</v>
      </c>
      <c r="M96">
        <f t="shared" si="100"/>
        <v>1.3277133888330347E-3</v>
      </c>
      <c r="N96">
        <f t="shared" si="101"/>
        <v>1.3277133888330346</v>
      </c>
      <c r="O96">
        <f t="shared" si="102"/>
        <v>17.450330063957029</v>
      </c>
      <c r="P96">
        <f t="shared" si="103"/>
        <v>781.48035483870979</v>
      </c>
      <c r="Q96">
        <f t="shared" si="104"/>
        <v>484.90976011732204</v>
      </c>
      <c r="R96">
        <f t="shared" si="105"/>
        <v>48.957622244832905</v>
      </c>
      <c r="S96">
        <f t="shared" si="106"/>
        <v>78.900082346651089</v>
      </c>
      <c r="T96">
        <f t="shared" si="107"/>
        <v>0.10027655359542786</v>
      </c>
      <c r="U96">
        <f t="shared" si="108"/>
        <v>2.9449446593864086</v>
      </c>
      <c r="V96">
        <f t="shared" si="109"/>
        <v>9.8417574573178027E-2</v>
      </c>
      <c r="W96">
        <f t="shared" si="110"/>
        <v>6.1675135516037718E-2</v>
      </c>
      <c r="X96">
        <f t="shared" si="111"/>
        <v>241.73514468951848</v>
      </c>
      <c r="Y96">
        <f t="shared" si="112"/>
        <v>30.206084362144445</v>
      </c>
      <c r="Z96">
        <f t="shared" si="113"/>
        <v>29.508429032258061</v>
      </c>
      <c r="AA96">
        <f t="shared" si="114"/>
        <v>4.1416240194349117</v>
      </c>
      <c r="AB96">
        <f t="shared" si="115"/>
        <v>69.744835478810501</v>
      </c>
      <c r="AC96">
        <f t="shared" si="116"/>
        <v>2.8265829272379679</v>
      </c>
      <c r="AD96">
        <f t="shared" si="117"/>
        <v>4.052748720149645</v>
      </c>
      <c r="AE96">
        <f t="shared" si="118"/>
        <v>1.3150410921969438</v>
      </c>
      <c r="AF96">
        <f t="shared" si="119"/>
        <v>-58.552160447536828</v>
      </c>
      <c r="AG96">
        <f t="shared" si="120"/>
        <v>-59.660351074614375</v>
      </c>
      <c r="AH96">
        <f t="shared" si="121"/>
        <v>-4.4742785849886948</v>
      </c>
      <c r="AI96">
        <f t="shared" si="122"/>
        <v>119.04835458237858</v>
      </c>
      <c r="AJ96">
        <f t="shared" si="123"/>
        <v>17.450330063957029</v>
      </c>
      <c r="AK96">
        <f t="shared" si="124"/>
        <v>1.3277133888330346</v>
      </c>
      <c r="AL96">
        <f t="shared" si="125"/>
        <v>17.548583858051853</v>
      </c>
      <c r="AM96">
        <v>821.96854838017191</v>
      </c>
      <c r="AN96">
        <v>803.9840848484846</v>
      </c>
      <c r="AO96">
        <v>-1.0109200729309009E-2</v>
      </c>
      <c r="AP96">
        <v>67.143040682519882</v>
      </c>
      <c r="AQ96">
        <f t="shared" si="126"/>
        <v>1.2530905428147185</v>
      </c>
      <c r="AR96">
        <v>26.78397870398269</v>
      </c>
      <c r="AS96">
        <v>28.000420606060601</v>
      </c>
      <c r="AT96">
        <v>2.9427224627178448E-4</v>
      </c>
      <c r="AU96">
        <v>78.55</v>
      </c>
      <c r="AV96">
        <v>0</v>
      </c>
      <c r="AW96">
        <v>0</v>
      </c>
      <c r="AX96">
        <f t="shared" si="127"/>
        <v>1</v>
      </c>
      <c r="AY96">
        <f t="shared" si="128"/>
        <v>0</v>
      </c>
      <c r="AZ96">
        <f t="shared" si="129"/>
        <v>52965.69774983995</v>
      </c>
      <c r="BA96" t="s">
        <v>321</v>
      </c>
      <c r="BB96" t="s">
        <v>321</v>
      </c>
      <c r="BC96">
        <v>0</v>
      </c>
      <c r="BD96">
        <v>0</v>
      </c>
      <c r="BE96" t="e">
        <f t="shared" si="130"/>
        <v>#DIV/0!</v>
      </c>
      <c r="BF96">
        <v>0</v>
      </c>
      <c r="BG96" t="s">
        <v>321</v>
      </c>
      <c r="BH96" t="s">
        <v>321</v>
      </c>
      <c r="BI96">
        <v>0</v>
      </c>
      <c r="BJ96">
        <v>0</v>
      </c>
      <c r="BK96" t="e">
        <f t="shared" si="131"/>
        <v>#DIV/0!</v>
      </c>
      <c r="BL96">
        <v>0.5</v>
      </c>
      <c r="BM96">
        <f t="shared" si="132"/>
        <v>1261.2018578869304</v>
      </c>
      <c r="BN96">
        <f t="shared" si="133"/>
        <v>17.450330063957029</v>
      </c>
      <c r="BO96" t="e">
        <f t="shared" si="134"/>
        <v>#DIV/0!</v>
      </c>
      <c r="BP96">
        <f t="shared" si="135"/>
        <v>1.3836270502482475E-2</v>
      </c>
      <c r="BQ96" t="e">
        <f t="shared" si="136"/>
        <v>#DIV/0!</v>
      </c>
      <c r="BR96" t="e">
        <f t="shared" si="137"/>
        <v>#DIV/0!</v>
      </c>
      <c r="BS96" t="s">
        <v>321</v>
      </c>
      <c r="BT96">
        <v>0</v>
      </c>
      <c r="BU96" t="e">
        <f t="shared" si="138"/>
        <v>#DIV/0!</v>
      </c>
      <c r="BV96" t="e">
        <f t="shared" si="139"/>
        <v>#DIV/0!</v>
      </c>
      <c r="BW96" t="e">
        <f t="shared" si="140"/>
        <v>#DIV/0!</v>
      </c>
      <c r="BX96" t="e">
        <f t="shared" si="141"/>
        <v>#DIV/0!</v>
      </c>
      <c r="BY96" t="e">
        <f t="shared" si="142"/>
        <v>#DIV/0!</v>
      </c>
      <c r="BZ96" t="e">
        <f t="shared" si="143"/>
        <v>#DIV/0!</v>
      </c>
      <c r="CA96" t="e">
        <f t="shared" si="144"/>
        <v>#DIV/0!</v>
      </c>
      <c r="CB96" t="e">
        <f t="shared" si="145"/>
        <v>#DIV/0!</v>
      </c>
      <c r="CC96">
        <f t="shared" si="146"/>
        <v>1499.989354838709</v>
      </c>
      <c r="CD96">
        <f t="shared" si="147"/>
        <v>1261.2018578869304</v>
      </c>
      <c r="CE96">
        <f t="shared" si="148"/>
        <v>0.84080720561016586</v>
      </c>
      <c r="CF96">
        <f t="shared" si="149"/>
        <v>0.16115790682761999</v>
      </c>
      <c r="CG96">
        <v>6</v>
      </c>
      <c r="CH96">
        <v>0.5</v>
      </c>
      <c r="CI96" t="s">
        <v>322</v>
      </c>
      <c r="CJ96">
        <v>2</v>
      </c>
      <c r="CK96" t="b">
        <v>0</v>
      </c>
      <c r="CL96">
        <v>1692987521.099999</v>
      </c>
      <c r="CM96">
        <v>781.48035483870979</v>
      </c>
      <c r="CN96">
        <v>799.96803225806445</v>
      </c>
      <c r="CO96">
        <v>27.996409677419351</v>
      </c>
      <c r="CP96">
        <v>26.705883870967739</v>
      </c>
      <c r="CQ96">
        <v>781.10135483870977</v>
      </c>
      <c r="CR96">
        <v>27.66740967741935</v>
      </c>
      <c r="CS96">
        <v>600.00761290322578</v>
      </c>
      <c r="CT96">
        <v>100.8623225806452</v>
      </c>
      <c r="CU96">
        <v>0.10001365483870971</v>
      </c>
      <c r="CV96">
        <v>29.132658064516129</v>
      </c>
      <c r="CW96">
        <v>29.508429032258061</v>
      </c>
      <c r="CX96">
        <v>999.90000000000032</v>
      </c>
      <c r="CY96">
        <v>0</v>
      </c>
      <c r="CZ96">
        <v>0</v>
      </c>
      <c r="DA96">
        <v>10001.775161290319</v>
      </c>
      <c r="DB96">
        <v>0</v>
      </c>
      <c r="DC96">
        <v>924.51009677419358</v>
      </c>
      <c r="DD96">
        <v>1499.989354838709</v>
      </c>
      <c r="DE96">
        <v>0.97300396774193554</v>
      </c>
      <c r="DF96">
        <v>2.6995925806451621E-2</v>
      </c>
      <c r="DG96">
        <v>0</v>
      </c>
      <c r="DH96">
        <v>613.06267741935494</v>
      </c>
      <c r="DI96">
        <v>5.0002200000000023</v>
      </c>
      <c r="DJ96">
        <v>10290.63548387097</v>
      </c>
      <c r="DK96">
        <v>14099.132258064519</v>
      </c>
      <c r="DL96">
        <v>35.707322580645162</v>
      </c>
      <c r="DM96">
        <v>38.84451612903225</v>
      </c>
      <c r="DN96">
        <v>36.061999999999991</v>
      </c>
      <c r="DO96">
        <v>36.874935483870964</v>
      </c>
      <c r="DP96">
        <v>37.625</v>
      </c>
      <c r="DQ96">
        <v>1454.6293548387091</v>
      </c>
      <c r="DR96">
        <v>40.359999999999978</v>
      </c>
      <c r="DS96">
        <v>0</v>
      </c>
      <c r="DT96">
        <v>1692987531.0999999</v>
      </c>
      <c r="DU96">
        <v>0</v>
      </c>
      <c r="DV96">
        <v>613.08536000000004</v>
      </c>
      <c r="DW96">
        <v>0.47907693723749939</v>
      </c>
      <c r="DX96">
        <v>11.615384591588869</v>
      </c>
      <c r="DY96">
        <v>10290.816000000001</v>
      </c>
      <c r="DZ96">
        <v>15</v>
      </c>
      <c r="EA96">
        <v>1692987556.0999999</v>
      </c>
      <c r="EB96" t="s">
        <v>573</v>
      </c>
      <c r="EC96">
        <v>1692987556.0999999</v>
      </c>
      <c r="ED96">
        <v>1692987553.5999999</v>
      </c>
      <c r="EE96">
        <v>81</v>
      </c>
      <c r="EF96">
        <v>4.0000000000000001E-3</v>
      </c>
      <c r="EG96">
        <v>1.7999999999999999E-2</v>
      </c>
      <c r="EH96">
        <v>0.379</v>
      </c>
      <c r="EI96">
        <v>0.32900000000000001</v>
      </c>
      <c r="EJ96">
        <v>800</v>
      </c>
      <c r="EK96">
        <v>27</v>
      </c>
      <c r="EL96">
        <v>0.25</v>
      </c>
      <c r="EM96">
        <v>0.14000000000000001</v>
      </c>
      <c r="EN96">
        <v>100</v>
      </c>
      <c r="EO96">
        <v>100</v>
      </c>
      <c r="EP96">
        <v>0.379</v>
      </c>
      <c r="EQ96">
        <v>0.32900000000000001</v>
      </c>
      <c r="ER96">
        <v>-1.057843096754622</v>
      </c>
      <c r="ES96">
        <v>4.3947813741094052E-4</v>
      </c>
      <c r="ET96">
        <v>1.9954388575737439E-6</v>
      </c>
      <c r="EU96">
        <v>-3.8034163071679039E-10</v>
      </c>
      <c r="EV96">
        <v>0.3110000000000035</v>
      </c>
      <c r="EW96">
        <v>0</v>
      </c>
      <c r="EX96">
        <v>0</v>
      </c>
      <c r="EY96">
        <v>0</v>
      </c>
      <c r="EZ96">
        <v>23</v>
      </c>
      <c r="FA96">
        <v>2006</v>
      </c>
      <c r="FB96">
        <v>0</v>
      </c>
      <c r="FC96">
        <v>18</v>
      </c>
      <c r="FD96">
        <v>1.3</v>
      </c>
      <c r="FE96">
        <v>1.4</v>
      </c>
      <c r="FF96">
        <v>1.8640099999999999</v>
      </c>
      <c r="FG96">
        <v>2.65137</v>
      </c>
      <c r="FH96">
        <v>1.39771</v>
      </c>
      <c r="FI96">
        <v>2.2668499999999998</v>
      </c>
      <c r="FJ96">
        <v>1.3952599999999999</v>
      </c>
      <c r="FK96">
        <v>2.6709000000000001</v>
      </c>
      <c r="FL96">
        <v>42.377200000000002</v>
      </c>
      <c r="FM96">
        <v>14.403499999999999</v>
      </c>
      <c r="FN96">
        <v>18</v>
      </c>
      <c r="FO96">
        <v>614.03399999999999</v>
      </c>
      <c r="FP96">
        <v>334.49700000000001</v>
      </c>
      <c r="FQ96">
        <v>27.000900000000001</v>
      </c>
      <c r="FR96">
        <v>32.572099999999999</v>
      </c>
      <c r="FS96">
        <v>30.000699999999998</v>
      </c>
      <c r="FT96">
        <v>32.252000000000002</v>
      </c>
      <c r="FU96">
        <v>32.599400000000003</v>
      </c>
      <c r="FV96">
        <v>37.348100000000002</v>
      </c>
      <c r="FW96">
        <v>1.367</v>
      </c>
      <c r="FX96">
        <v>92.035200000000003</v>
      </c>
      <c r="FY96">
        <v>27</v>
      </c>
      <c r="FZ96">
        <v>800</v>
      </c>
      <c r="GA96">
        <v>26.954699999999999</v>
      </c>
      <c r="GB96">
        <v>97.811800000000005</v>
      </c>
      <c r="GC96">
        <v>92.262799999999999</v>
      </c>
    </row>
    <row r="97" spans="1:185" x14ac:dyDescent="0.2">
      <c r="A97">
        <v>81</v>
      </c>
      <c r="B97">
        <v>1692987632.0999999</v>
      </c>
      <c r="C97">
        <v>9108.5999999046326</v>
      </c>
      <c r="D97" t="s">
        <v>574</v>
      </c>
      <c r="E97" t="s">
        <v>575</v>
      </c>
      <c r="F97">
        <v>5</v>
      </c>
      <c r="H97" t="s">
        <v>318</v>
      </c>
      <c r="I97" t="s">
        <v>523</v>
      </c>
      <c r="J97" t="s">
        <v>524</v>
      </c>
      <c r="K97" t="s">
        <v>659</v>
      </c>
      <c r="L97">
        <v>1692987624.099999</v>
      </c>
      <c r="M97">
        <f t="shared" si="100"/>
        <v>1.4173807571560824E-3</v>
      </c>
      <c r="N97">
        <f t="shared" si="101"/>
        <v>1.4173807571560824</v>
      </c>
      <c r="O97">
        <f t="shared" si="102"/>
        <v>19.897346499453516</v>
      </c>
      <c r="P97">
        <f t="shared" si="103"/>
        <v>978.75848387096789</v>
      </c>
      <c r="Q97">
        <f t="shared" si="104"/>
        <v>659.21188562134125</v>
      </c>
      <c r="R97">
        <f t="shared" si="105"/>
        <v>66.554485208146374</v>
      </c>
      <c r="S97">
        <f t="shared" si="106"/>
        <v>98.816129469115324</v>
      </c>
      <c r="T97">
        <f t="shared" si="107"/>
        <v>0.10726457283943358</v>
      </c>
      <c r="U97">
        <f t="shared" si="108"/>
        <v>2.944979957237237</v>
      </c>
      <c r="V97">
        <f t="shared" si="109"/>
        <v>0.10514045346853026</v>
      </c>
      <c r="W97">
        <f t="shared" si="110"/>
        <v>6.590012366289752E-2</v>
      </c>
      <c r="X97">
        <f t="shared" si="111"/>
        <v>241.73922358732943</v>
      </c>
      <c r="Y97">
        <f t="shared" si="112"/>
        <v>30.226328668523081</v>
      </c>
      <c r="Z97">
        <f t="shared" si="113"/>
        <v>29.552458064516131</v>
      </c>
      <c r="AA97">
        <f t="shared" si="114"/>
        <v>4.1521478947937025</v>
      </c>
      <c r="AB97">
        <f t="shared" si="115"/>
        <v>69.856671432720645</v>
      </c>
      <c r="AC97">
        <f t="shared" si="116"/>
        <v>2.8382319255109576</v>
      </c>
      <c r="AD97">
        <f t="shared" si="117"/>
        <v>4.062936105171393</v>
      </c>
      <c r="AE97">
        <f t="shared" si="118"/>
        <v>1.3139159692827449</v>
      </c>
      <c r="AF97">
        <f t="shared" si="119"/>
        <v>-62.506491390583236</v>
      </c>
      <c r="AG97">
        <f t="shared" si="120"/>
        <v>-59.755303693043189</v>
      </c>
      <c r="AH97">
        <f t="shared" si="121"/>
        <v>-4.4832909611868166</v>
      </c>
      <c r="AI97">
        <f t="shared" si="122"/>
        <v>114.99413754251621</v>
      </c>
      <c r="AJ97">
        <f t="shared" si="123"/>
        <v>19.897346499453516</v>
      </c>
      <c r="AK97">
        <f t="shared" si="124"/>
        <v>1.4173807571560824</v>
      </c>
      <c r="AL97">
        <f t="shared" si="125"/>
        <v>20.261023355332558</v>
      </c>
      <c r="AM97">
        <v>1027.517538877476</v>
      </c>
      <c r="AN97">
        <v>1006.845272727273</v>
      </c>
      <c r="AO97">
        <v>-3.2271074693387622E-2</v>
      </c>
      <c r="AP97">
        <v>67.107177421394269</v>
      </c>
      <c r="AQ97">
        <f t="shared" si="126"/>
        <v>1.4317789779533463</v>
      </c>
      <c r="AR97">
        <v>26.71727744774892</v>
      </c>
      <c r="AS97">
        <v>28.10964909090908</v>
      </c>
      <c r="AT97">
        <v>-1.6591209919918491E-4</v>
      </c>
      <c r="AU97">
        <v>78.55</v>
      </c>
      <c r="AV97">
        <v>0</v>
      </c>
      <c r="AW97">
        <v>0</v>
      </c>
      <c r="AX97">
        <f t="shared" si="127"/>
        <v>1</v>
      </c>
      <c r="AY97">
        <f t="shared" si="128"/>
        <v>0</v>
      </c>
      <c r="AZ97">
        <f t="shared" si="129"/>
        <v>52959.068878039208</v>
      </c>
      <c r="BA97" t="s">
        <v>321</v>
      </c>
      <c r="BB97" t="s">
        <v>321</v>
      </c>
      <c r="BC97">
        <v>0</v>
      </c>
      <c r="BD97">
        <v>0</v>
      </c>
      <c r="BE97" t="e">
        <f t="shared" si="130"/>
        <v>#DIV/0!</v>
      </c>
      <c r="BF97">
        <v>0</v>
      </c>
      <c r="BG97" t="s">
        <v>321</v>
      </c>
      <c r="BH97" t="s">
        <v>321</v>
      </c>
      <c r="BI97">
        <v>0</v>
      </c>
      <c r="BJ97">
        <v>0</v>
      </c>
      <c r="BK97" t="e">
        <f t="shared" si="131"/>
        <v>#DIV/0!</v>
      </c>
      <c r="BL97">
        <v>0.5</v>
      </c>
      <c r="BM97">
        <f t="shared" si="132"/>
        <v>1261.2205831724418</v>
      </c>
      <c r="BN97">
        <f t="shared" si="133"/>
        <v>19.897346499453516</v>
      </c>
      <c r="BO97" t="e">
        <f t="shared" si="134"/>
        <v>#DIV/0!</v>
      </c>
      <c r="BP97">
        <f t="shared" si="135"/>
        <v>1.5776262110632735E-2</v>
      </c>
      <c r="BQ97" t="e">
        <f t="shared" si="136"/>
        <v>#DIV/0!</v>
      </c>
      <c r="BR97" t="e">
        <f t="shared" si="137"/>
        <v>#DIV/0!</v>
      </c>
      <c r="BS97" t="s">
        <v>321</v>
      </c>
      <c r="BT97">
        <v>0</v>
      </c>
      <c r="BU97" t="e">
        <f t="shared" si="138"/>
        <v>#DIV/0!</v>
      </c>
      <c r="BV97" t="e">
        <f t="shared" si="139"/>
        <v>#DIV/0!</v>
      </c>
      <c r="BW97" t="e">
        <f t="shared" si="140"/>
        <v>#DIV/0!</v>
      </c>
      <c r="BX97" t="e">
        <f t="shared" si="141"/>
        <v>#DIV/0!</v>
      </c>
      <c r="BY97" t="e">
        <f t="shared" si="142"/>
        <v>#DIV/0!</v>
      </c>
      <c r="BZ97" t="e">
        <f t="shared" si="143"/>
        <v>#DIV/0!</v>
      </c>
      <c r="CA97" t="e">
        <f t="shared" si="144"/>
        <v>#DIV/0!</v>
      </c>
      <c r="CB97" t="e">
        <f t="shared" si="145"/>
        <v>#DIV/0!</v>
      </c>
      <c r="CC97">
        <f t="shared" si="146"/>
        <v>1500.01129032258</v>
      </c>
      <c r="CD97">
        <f t="shared" si="147"/>
        <v>1261.2205831724418</v>
      </c>
      <c r="CE97">
        <f t="shared" si="148"/>
        <v>0.84080739345716138</v>
      </c>
      <c r="CF97">
        <f t="shared" si="149"/>
        <v>0.16115826937232119</v>
      </c>
      <c r="CG97">
        <v>6</v>
      </c>
      <c r="CH97">
        <v>0.5</v>
      </c>
      <c r="CI97" t="s">
        <v>322</v>
      </c>
      <c r="CJ97">
        <v>2</v>
      </c>
      <c r="CK97" t="b">
        <v>0</v>
      </c>
      <c r="CL97">
        <v>1692987624.099999</v>
      </c>
      <c r="CM97">
        <v>978.75848387096789</v>
      </c>
      <c r="CN97">
        <v>1000.042612903226</v>
      </c>
      <c r="CO97">
        <v>28.11224838709677</v>
      </c>
      <c r="CP97">
        <v>26.73474516129032</v>
      </c>
      <c r="CQ97">
        <v>977.66648387096791</v>
      </c>
      <c r="CR97">
        <v>27.80124838709677</v>
      </c>
      <c r="CS97">
        <v>600.01383870967743</v>
      </c>
      <c r="CT97">
        <v>100.86070967741939</v>
      </c>
      <c r="CU97">
        <v>9.9977864516129028E-2</v>
      </c>
      <c r="CV97">
        <v>29.176093548387101</v>
      </c>
      <c r="CW97">
        <v>29.552458064516131</v>
      </c>
      <c r="CX97">
        <v>999.90000000000032</v>
      </c>
      <c r="CY97">
        <v>0</v>
      </c>
      <c r="CZ97">
        <v>0</v>
      </c>
      <c r="DA97">
        <v>10002.13580645161</v>
      </c>
      <c r="DB97">
        <v>0</v>
      </c>
      <c r="DC97">
        <v>929.57890322580647</v>
      </c>
      <c r="DD97">
        <v>1500.01129032258</v>
      </c>
      <c r="DE97">
        <v>0.97299919354838704</v>
      </c>
      <c r="DF97">
        <v>2.700118387096773E-2</v>
      </c>
      <c r="DG97">
        <v>0</v>
      </c>
      <c r="DH97">
        <v>628.73303225806455</v>
      </c>
      <c r="DI97">
        <v>5.0002200000000023</v>
      </c>
      <c r="DJ97">
        <v>10525.129032258061</v>
      </c>
      <c r="DK97">
        <v>14099.30967741936</v>
      </c>
      <c r="DL97">
        <v>35.52587096774193</v>
      </c>
      <c r="DM97">
        <v>38.737806451612897</v>
      </c>
      <c r="DN97">
        <v>35.878999999999998</v>
      </c>
      <c r="DO97">
        <v>37.021999999999998</v>
      </c>
      <c r="DP97">
        <v>37.561999999999983</v>
      </c>
      <c r="DQ97">
        <v>1454.6419354838711</v>
      </c>
      <c r="DR97">
        <v>40.369999999999983</v>
      </c>
      <c r="DS97">
        <v>0</v>
      </c>
      <c r="DT97">
        <v>1692987633.7</v>
      </c>
      <c r="DU97">
        <v>0</v>
      </c>
      <c r="DV97">
        <v>628.72580769230774</v>
      </c>
      <c r="DW97">
        <v>-1.5949059760454301</v>
      </c>
      <c r="DX97">
        <v>-53.856410348769963</v>
      </c>
      <c r="DY97">
        <v>10524.72692307692</v>
      </c>
      <c r="DZ97">
        <v>15</v>
      </c>
      <c r="EA97">
        <v>1692987654.0999999</v>
      </c>
      <c r="EB97" t="s">
        <v>576</v>
      </c>
      <c r="EC97">
        <v>1692987654.0999999</v>
      </c>
      <c r="ED97">
        <v>1692987652.0999999</v>
      </c>
      <c r="EE97">
        <v>82</v>
      </c>
      <c r="EF97">
        <v>9.5000000000000001E-2</v>
      </c>
      <c r="EG97">
        <v>-1.7000000000000001E-2</v>
      </c>
      <c r="EH97">
        <v>1.0920000000000001</v>
      </c>
      <c r="EI97">
        <v>0.311</v>
      </c>
      <c r="EJ97">
        <v>1000</v>
      </c>
      <c r="EK97">
        <v>27</v>
      </c>
      <c r="EL97">
        <v>0.28999999999999998</v>
      </c>
      <c r="EM97">
        <v>0.1</v>
      </c>
      <c r="EN97">
        <v>100</v>
      </c>
      <c r="EO97">
        <v>100</v>
      </c>
      <c r="EP97">
        <v>1.0920000000000001</v>
      </c>
      <c r="EQ97">
        <v>0.311</v>
      </c>
      <c r="ER97">
        <v>-1.0536033044410189</v>
      </c>
      <c r="ES97">
        <v>4.3947813741094052E-4</v>
      </c>
      <c r="ET97">
        <v>1.9954388575737439E-6</v>
      </c>
      <c r="EU97">
        <v>-3.8034163071679039E-10</v>
      </c>
      <c r="EV97">
        <v>0.3287476190476184</v>
      </c>
      <c r="EW97">
        <v>0</v>
      </c>
      <c r="EX97">
        <v>0</v>
      </c>
      <c r="EY97">
        <v>0</v>
      </c>
      <c r="EZ97">
        <v>23</v>
      </c>
      <c r="FA97">
        <v>2006</v>
      </c>
      <c r="FB97">
        <v>0</v>
      </c>
      <c r="FC97">
        <v>18</v>
      </c>
      <c r="FD97">
        <v>1.3</v>
      </c>
      <c r="FE97">
        <v>1.3</v>
      </c>
      <c r="FF97">
        <v>2.2338900000000002</v>
      </c>
      <c r="FG97">
        <v>2.63916</v>
      </c>
      <c r="FH97">
        <v>1.39771</v>
      </c>
      <c r="FI97">
        <v>2.2668499999999998</v>
      </c>
      <c r="FJ97">
        <v>1.3952599999999999</v>
      </c>
      <c r="FK97">
        <v>2.5354000000000001</v>
      </c>
      <c r="FL97">
        <v>42.457099999999997</v>
      </c>
      <c r="FM97">
        <v>14.3772</v>
      </c>
      <c r="FN97">
        <v>18</v>
      </c>
      <c r="FO97">
        <v>613.67899999999997</v>
      </c>
      <c r="FP97">
        <v>334.63900000000001</v>
      </c>
      <c r="FQ97">
        <v>26.999199999999998</v>
      </c>
      <c r="FR97">
        <v>32.650399999999998</v>
      </c>
      <c r="FS97">
        <v>30</v>
      </c>
      <c r="FT97">
        <v>32.315399999999997</v>
      </c>
      <c r="FU97">
        <v>32.6599</v>
      </c>
      <c r="FV97">
        <v>44.743200000000002</v>
      </c>
      <c r="FW97">
        <v>2.9118499999999998</v>
      </c>
      <c r="FX97">
        <v>89.769199999999998</v>
      </c>
      <c r="FY97">
        <v>27</v>
      </c>
      <c r="FZ97">
        <v>1000</v>
      </c>
      <c r="GA97">
        <v>26.759699999999999</v>
      </c>
      <c r="GB97">
        <v>97.805099999999996</v>
      </c>
      <c r="GC97">
        <v>92.263800000000003</v>
      </c>
    </row>
    <row r="98" spans="1:185" x14ac:dyDescent="0.2">
      <c r="A98">
        <v>82</v>
      </c>
      <c r="B98">
        <v>1692987730.0999999</v>
      </c>
      <c r="C98">
        <v>9206.5999999046326</v>
      </c>
      <c r="D98" t="s">
        <v>577</v>
      </c>
      <c r="E98" t="s">
        <v>578</v>
      </c>
      <c r="F98">
        <v>5</v>
      </c>
      <c r="H98" t="s">
        <v>318</v>
      </c>
      <c r="I98" t="s">
        <v>523</v>
      </c>
      <c r="J98" t="s">
        <v>524</v>
      </c>
      <c r="K98" t="s">
        <v>659</v>
      </c>
      <c r="L98">
        <v>1692987722.099999</v>
      </c>
      <c r="M98">
        <f t="shared" si="100"/>
        <v>1.2941708566002374E-3</v>
      </c>
      <c r="N98">
        <f t="shared" si="101"/>
        <v>1.2941708566002375</v>
      </c>
      <c r="O98">
        <f t="shared" si="102"/>
        <v>21.104865435427165</v>
      </c>
      <c r="P98">
        <f t="shared" si="103"/>
        <v>1177.4142903225811</v>
      </c>
      <c r="Q98">
        <f t="shared" si="104"/>
        <v>814.01288151891174</v>
      </c>
      <c r="R98">
        <f t="shared" si="105"/>
        <v>82.182359255522442</v>
      </c>
      <c r="S98">
        <f t="shared" si="106"/>
        <v>118.87119528049914</v>
      </c>
      <c r="T98">
        <f t="shared" si="107"/>
        <v>0.10018895119051542</v>
      </c>
      <c r="U98">
        <f t="shared" si="108"/>
        <v>2.9443387571296724</v>
      </c>
      <c r="V98">
        <f t="shared" si="109"/>
        <v>9.8332812128943389E-2</v>
      </c>
      <c r="W98">
        <f t="shared" si="110"/>
        <v>6.1621910089910997E-2</v>
      </c>
      <c r="X98">
        <f t="shared" si="111"/>
        <v>241.7402027862143</v>
      </c>
      <c r="Y98">
        <f t="shared" si="112"/>
        <v>30.2131164378942</v>
      </c>
      <c r="Z98">
        <f t="shared" si="113"/>
        <v>29.48764838709678</v>
      </c>
      <c r="AA98">
        <f t="shared" si="114"/>
        <v>4.1366650854981941</v>
      </c>
      <c r="AB98">
        <f t="shared" si="115"/>
        <v>70.427137034094784</v>
      </c>
      <c r="AC98">
        <f t="shared" si="116"/>
        <v>2.8539256683778413</v>
      </c>
      <c r="AD98">
        <f t="shared" si="117"/>
        <v>4.0523096473397962</v>
      </c>
      <c r="AE98">
        <f t="shared" si="118"/>
        <v>1.2827394171203528</v>
      </c>
      <c r="AF98">
        <f t="shared" si="119"/>
        <v>-57.072934776070468</v>
      </c>
      <c r="AG98">
        <f t="shared" si="120"/>
        <v>-56.646957155407478</v>
      </c>
      <c r="AH98">
        <f t="shared" si="121"/>
        <v>-4.2486830215660305</v>
      </c>
      <c r="AI98">
        <f t="shared" si="122"/>
        <v>123.77162783317033</v>
      </c>
      <c r="AJ98">
        <f t="shared" si="123"/>
        <v>21.104865435427165</v>
      </c>
      <c r="AK98">
        <f t="shared" si="124"/>
        <v>1.2941708566002375</v>
      </c>
      <c r="AL98">
        <f t="shared" si="125"/>
        <v>21.360774720312271</v>
      </c>
      <c r="AM98">
        <v>1233.2986417975001</v>
      </c>
      <c r="AN98">
        <v>1211.4755151515151</v>
      </c>
      <c r="AO98">
        <v>-2.9009215130961091E-2</v>
      </c>
      <c r="AP98">
        <v>67.14801739141997</v>
      </c>
      <c r="AQ98">
        <f t="shared" si="126"/>
        <v>1.3060626117251077</v>
      </c>
      <c r="AR98">
        <v>26.976722968311702</v>
      </c>
      <c r="AS98">
        <v>28.24635818181817</v>
      </c>
      <c r="AT98">
        <v>-9.2076829319301414E-5</v>
      </c>
      <c r="AU98">
        <v>78.55</v>
      </c>
      <c r="AV98">
        <v>0</v>
      </c>
      <c r="AW98">
        <v>0</v>
      </c>
      <c r="AX98">
        <f t="shared" si="127"/>
        <v>1</v>
      </c>
      <c r="AY98">
        <f t="shared" si="128"/>
        <v>0</v>
      </c>
      <c r="AZ98">
        <f t="shared" si="129"/>
        <v>52948.469886191699</v>
      </c>
      <c r="BA98" t="s">
        <v>321</v>
      </c>
      <c r="BB98" t="s">
        <v>321</v>
      </c>
      <c r="BC98">
        <v>0</v>
      </c>
      <c r="BD98">
        <v>0</v>
      </c>
      <c r="BE98" t="e">
        <f t="shared" si="130"/>
        <v>#DIV/0!</v>
      </c>
      <c r="BF98">
        <v>0</v>
      </c>
      <c r="BG98" t="s">
        <v>321</v>
      </c>
      <c r="BH98" t="s">
        <v>321</v>
      </c>
      <c r="BI98">
        <v>0</v>
      </c>
      <c r="BJ98">
        <v>0</v>
      </c>
      <c r="BK98" t="e">
        <f t="shared" si="131"/>
        <v>#DIV/0!</v>
      </c>
      <c r="BL98">
        <v>0.5</v>
      </c>
      <c r="BM98">
        <f t="shared" si="132"/>
        <v>1261.2257320804388</v>
      </c>
      <c r="BN98">
        <f t="shared" si="133"/>
        <v>21.104865435427165</v>
      </c>
      <c r="BO98" t="e">
        <f t="shared" si="134"/>
        <v>#DIV/0!</v>
      </c>
      <c r="BP98">
        <f t="shared" si="135"/>
        <v>1.6733614688160463E-2</v>
      </c>
      <c r="BQ98" t="e">
        <f t="shared" si="136"/>
        <v>#DIV/0!</v>
      </c>
      <c r="BR98" t="e">
        <f t="shared" si="137"/>
        <v>#DIV/0!</v>
      </c>
      <c r="BS98" t="s">
        <v>321</v>
      </c>
      <c r="BT98">
        <v>0</v>
      </c>
      <c r="BU98" t="e">
        <f t="shared" si="138"/>
        <v>#DIV/0!</v>
      </c>
      <c r="BV98" t="e">
        <f t="shared" si="139"/>
        <v>#DIV/0!</v>
      </c>
      <c r="BW98" t="e">
        <f t="shared" si="140"/>
        <v>#DIV/0!</v>
      </c>
      <c r="BX98" t="e">
        <f t="shared" si="141"/>
        <v>#DIV/0!</v>
      </c>
      <c r="BY98" t="e">
        <f t="shared" si="142"/>
        <v>#DIV/0!</v>
      </c>
      <c r="BZ98" t="e">
        <f t="shared" si="143"/>
        <v>#DIV/0!</v>
      </c>
      <c r="CA98" t="e">
        <f t="shared" si="144"/>
        <v>#DIV/0!</v>
      </c>
      <c r="CB98" t="e">
        <f t="shared" si="145"/>
        <v>#DIV/0!</v>
      </c>
      <c r="CC98">
        <f t="shared" si="146"/>
        <v>1500.0174193548389</v>
      </c>
      <c r="CD98">
        <f t="shared" si="147"/>
        <v>1261.2257320804388</v>
      </c>
      <c r="CE98">
        <f t="shared" si="148"/>
        <v>0.84080739050543496</v>
      </c>
      <c r="CF98">
        <f t="shared" si="149"/>
        <v>0.16115826367548941</v>
      </c>
      <c r="CG98">
        <v>6</v>
      </c>
      <c r="CH98">
        <v>0.5</v>
      </c>
      <c r="CI98" t="s">
        <v>322</v>
      </c>
      <c r="CJ98">
        <v>2</v>
      </c>
      <c r="CK98" t="b">
        <v>0</v>
      </c>
      <c r="CL98">
        <v>1692987722.099999</v>
      </c>
      <c r="CM98">
        <v>1177.4142903225811</v>
      </c>
      <c r="CN98">
        <v>1200.042580645161</v>
      </c>
      <c r="CO98">
        <v>28.268016129032269</v>
      </c>
      <c r="CP98">
        <v>27.01044838709678</v>
      </c>
      <c r="CQ98">
        <v>1175.661290322581</v>
      </c>
      <c r="CR98">
        <v>27.94901612903227</v>
      </c>
      <c r="CS98">
        <v>600.00929032258068</v>
      </c>
      <c r="CT98">
        <v>100.8595161290323</v>
      </c>
      <c r="CU98">
        <v>0.10001549677419359</v>
      </c>
      <c r="CV98">
        <v>29.13078387096774</v>
      </c>
      <c r="CW98">
        <v>29.48764838709678</v>
      </c>
      <c r="CX98">
        <v>999.90000000000032</v>
      </c>
      <c r="CY98">
        <v>0</v>
      </c>
      <c r="CZ98">
        <v>0</v>
      </c>
      <c r="DA98">
        <v>9998.608709677419</v>
      </c>
      <c r="DB98">
        <v>0</v>
      </c>
      <c r="DC98">
        <v>928.67083870967735</v>
      </c>
      <c r="DD98">
        <v>1500.0174193548389</v>
      </c>
      <c r="DE98">
        <v>0.9729958387096771</v>
      </c>
      <c r="DF98">
        <v>2.7004454838709679E-2</v>
      </c>
      <c r="DG98">
        <v>0</v>
      </c>
      <c r="DH98">
        <v>634.12309677419353</v>
      </c>
      <c r="DI98">
        <v>5.0002200000000023</v>
      </c>
      <c r="DJ98">
        <v>10602.93225806452</v>
      </c>
      <c r="DK98">
        <v>14099.36129032258</v>
      </c>
      <c r="DL98">
        <v>35.368870967741927</v>
      </c>
      <c r="DM98">
        <v>38.561999999999983</v>
      </c>
      <c r="DN98">
        <v>35.691064516129018</v>
      </c>
      <c r="DO98">
        <v>37.057999999999993</v>
      </c>
      <c r="DP98">
        <v>37.436999999999983</v>
      </c>
      <c r="DQ98">
        <v>1454.647419354839</v>
      </c>
      <c r="DR98">
        <v>40.369999999999983</v>
      </c>
      <c r="DS98">
        <v>0</v>
      </c>
      <c r="DT98">
        <v>1692987732.0999999</v>
      </c>
      <c r="DU98">
        <v>0</v>
      </c>
      <c r="DV98">
        <v>634.10965384615395</v>
      </c>
      <c r="DW98">
        <v>-1.8001025606504339</v>
      </c>
      <c r="DX98">
        <v>-25.275213669198159</v>
      </c>
      <c r="DY98">
        <v>10602.60384615385</v>
      </c>
      <c r="DZ98">
        <v>15</v>
      </c>
      <c r="EA98">
        <v>1692987753.0999999</v>
      </c>
      <c r="EB98" t="s">
        <v>579</v>
      </c>
      <c r="EC98">
        <v>1692987753.0999999</v>
      </c>
      <c r="ED98">
        <v>1692987751.0999999</v>
      </c>
      <c r="EE98">
        <v>83</v>
      </c>
      <c r="EF98">
        <v>-2.7E-2</v>
      </c>
      <c r="EG98">
        <v>8.0000000000000002E-3</v>
      </c>
      <c r="EH98">
        <v>1.7529999999999999</v>
      </c>
      <c r="EI98">
        <v>0.31900000000000001</v>
      </c>
      <c r="EJ98">
        <v>1200</v>
      </c>
      <c r="EK98">
        <v>27</v>
      </c>
      <c r="EL98">
        <v>0.33</v>
      </c>
      <c r="EM98">
        <v>0.17</v>
      </c>
      <c r="EN98">
        <v>100</v>
      </c>
      <c r="EO98">
        <v>100</v>
      </c>
      <c r="EP98">
        <v>1.7529999999999999</v>
      </c>
      <c r="EQ98">
        <v>0.31900000000000001</v>
      </c>
      <c r="ER98">
        <v>-0.95912727107800011</v>
      </c>
      <c r="ES98">
        <v>4.3947813741094052E-4</v>
      </c>
      <c r="ET98">
        <v>1.9954388575737439E-6</v>
      </c>
      <c r="EU98">
        <v>-3.8034163071679039E-10</v>
      </c>
      <c r="EV98">
        <v>0.31126999999999683</v>
      </c>
      <c r="EW98">
        <v>0</v>
      </c>
      <c r="EX98">
        <v>0</v>
      </c>
      <c r="EY98">
        <v>0</v>
      </c>
      <c r="EZ98">
        <v>23</v>
      </c>
      <c r="FA98">
        <v>2006</v>
      </c>
      <c r="FB98">
        <v>0</v>
      </c>
      <c r="FC98">
        <v>18</v>
      </c>
      <c r="FD98">
        <v>1.3</v>
      </c>
      <c r="FE98">
        <v>1.3</v>
      </c>
      <c r="FF98">
        <v>2.5915499999999998</v>
      </c>
      <c r="FG98">
        <v>2.6403799999999999</v>
      </c>
      <c r="FH98">
        <v>1.39771</v>
      </c>
      <c r="FI98">
        <v>2.2668499999999998</v>
      </c>
      <c r="FJ98">
        <v>1.3952599999999999</v>
      </c>
      <c r="FK98">
        <v>2.51709</v>
      </c>
      <c r="FL98">
        <v>42.590400000000002</v>
      </c>
      <c r="FM98">
        <v>14.350899999999999</v>
      </c>
      <c r="FN98">
        <v>18</v>
      </c>
      <c r="FO98">
        <v>614.33900000000006</v>
      </c>
      <c r="FP98">
        <v>334.70800000000003</v>
      </c>
      <c r="FQ98">
        <v>26.999400000000001</v>
      </c>
      <c r="FR98">
        <v>32.630499999999998</v>
      </c>
      <c r="FS98">
        <v>29.999700000000001</v>
      </c>
      <c r="FT98">
        <v>32.316099999999999</v>
      </c>
      <c r="FU98">
        <v>32.660200000000003</v>
      </c>
      <c r="FV98">
        <v>51.888399999999997</v>
      </c>
      <c r="FW98">
        <v>2.2913600000000001</v>
      </c>
      <c r="FX98">
        <v>87.890299999999996</v>
      </c>
      <c r="FY98">
        <v>27</v>
      </c>
      <c r="FZ98">
        <v>1200</v>
      </c>
      <c r="GA98">
        <v>26.949400000000001</v>
      </c>
      <c r="GB98">
        <v>97.821100000000001</v>
      </c>
      <c r="GC98">
        <v>92.280600000000007</v>
      </c>
    </row>
    <row r="99" spans="1:185" x14ac:dyDescent="0.2">
      <c r="A99">
        <v>83</v>
      </c>
      <c r="B99">
        <v>1692987829.0999999</v>
      </c>
      <c r="C99">
        <v>9305.5999999046326</v>
      </c>
      <c r="D99" t="s">
        <v>580</v>
      </c>
      <c r="E99" t="s">
        <v>581</v>
      </c>
      <c r="F99">
        <v>5</v>
      </c>
      <c r="H99" t="s">
        <v>318</v>
      </c>
      <c r="I99" t="s">
        <v>523</v>
      </c>
      <c r="J99" t="s">
        <v>524</v>
      </c>
      <c r="K99" t="s">
        <v>659</v>
      </c>
      <c r="L99">
        <v>1692987821.099999</v>
      </c>
      <c r="M99">
        <f t="shared" si="100"/>
        <v>1.3065787314778395E-3</v>
      </c>
      <c r="N99">
        <f t="shared" si="101"/>
        <v>1.3065787314778394</v>
      </c>
      <c r="O99">
        <f t="shared" si="102"/>
        <v>22.148027386486866</v>
      </c>
      <c r="P99">
        <f t="shared" si="103"/>
        <v>1475.9423548387099</v>
      </c>
      <c r="Q99">
        <f t="shared" si="104"/>
        <v>1084.2679865446341</v>
      </c>
      <c r="R99">
        <f t="shared" si="105"/>
        <v>109.46506323493161</v>
      </c>
      <c r="S99">
        <f t="shared" si="106"/>
        <v>149.00755644221209</v>
      </c>
      <c r="T99">
        <f t="shared" si="107"/>
        <v>9.8859728566327132E-2</v>
      </c>
      <c r="U99">
        <f t="shared" si="108"/>
        <v>2.9447635188553969</v>
      </c>
      <c r="V99">
        <f t="shared" si="109"/>
        <v>9.7052290859407864E-2</v>
      </c>
      <c r="W99">
        <f t="shared" si="110"/>
        <v>6.0817320470362084E-2</v>
      </c>
      <c r="X99">
        <f t="shared" si="111"/>
        <v>241.73495143136813</v>
      </c>
      <c r="Y99">
        <f t="shared" si="112"/>
        <v>30.251080333011025</v>
      </c>
      <c r="Z99">
        <f t="shared" si="113"/>
        <v>29.548751612903239</v>
      </c>
      <c r="AA99">
        <f t="shared" si="114"/>
        <v>4.1512610763350946</v>
      </c>
      <c r="AB99">
        <f t="shared" si="115"/>
        <v>69.895438327095562</v>
      </c>
      <c r="AC99">
        <f t="shared" si="116"/>
        <v>2.8391617302350842</v>
      </c>
      <c r="AD99">
        <f t="shared" si="117"/>
        <v>4.0620129127002826</v>
      </c>
      <c r="AE99">
        <f t="shared" si="118"/>
        <v>1.3120993461000103</v>
      </c>
      <c r="AF99">
        <f t="shared" si="119"/>
        <v>-57.620122058172726</v>
      </c>
      <c r="AG99">
        <f t="shared" si="120"/>
        <v>-59.786760637406253</v>
      </c>
      <c r="AH99">
        <f t="shared" si="121"/>
        <v>-4.4858107982193989</v>
      </c>
      <c r="AI99">
        <f t="shared" si="122"/>
        <v>119.84225793756974</v>
      </c>
      <c r="AJ99">
        <f t="shared" si="123"/>
        <v>22.148027386486866</v>
      </c>
      <c r="AK99">
        <f t="shared" si="124"/>
        <v>1.3065787314778394</v>
      </c>
      <c r="AL99">
        <f t="shared" si="125"/>
        <v>22.618246300259656</v>
      </c>
      <c r="AM99">
        <v>1541.3270658927249</v>
      </c>
      <c r="AN99">
        <v>1518.3087878787881</v>
      </c>
      <c r="AO99">
        <v>-4.9880302536846083E-2</v>
      </c>
      <c r="AP99">
        <v>67.14361144540166</v>
      </c>
      <c r="AQ99">
        <f t="shared" si="126"/>
        <v>1.271648311937599</v>
      </c>
      <c r="AR99">
        <v>26.844066605800869</v>
      </c>
      <c r="AS99">
        <v>28.09954121212121</v>
      </c>
      <c r="AT99">
        <v>-3.724329004327061E-3</v>
      </c>
      <c r="AU99">
        <v>78.55</v>
      </c>
      <c r="AV99">
        <v>0</v>
      </c>
      <c r="AW99">
        <v>0</v>
      </c>
      <c r="AX99">
        <f t="shared" si="127"/>
        <v>1</v>
      </c>
      <c r="AY99">
        <f t="shared" si="128"/>
        <v>0</v>
      </c>
      <c r="AZ99">
        <f t="shared" si="129"/>
        <v>52953.442158098092</v>
      </c>
      <c r="BA99" t="s">
        <v>321</v>
      </c>
      <c r="BB99" t="s">
        <v>321</v>
      </c>
      <c r="BC99">
        <v>0</v>
      </c>
      <c r="BD99">
        <v>0</v>
      </c>
      <c r="BE99" t="e">
        <f t="shared" si="130"/>
        <v>#DIV/0!</v>
      </c>
      <c r="BF99">
        <v>0</v>
      </c>
      <c r="BG99" t="s">
        <v>321</v>
      </c>
      <c r="BH99" t="s">
        <v>321</v>
      </c>
      <c r="BI99">
        <v>0</v>
      </c>
      <c r="BJ99">
        <v>0</v>
      </c>
      <c r="BK99" t="e">
        <f t="shared" si="131"/>
        <v>#DIV/0!</v>
      </c>
      <c r="BL99">
        <v>0.5</v>
      </c>
      <c r="BM99">
        <f t="shared" si="132"/>
        <v>1261.1980933707578</v>
      </c>
      <c r="BN99">
        <f t="shared" si="133"/>
        <v>22.148027386486866</v>
      </c>
      <c r="BO99" t="e">
        <f t="shared" si="134"/>
        <v>#DIV/0!</v>
      </c>
      <c r="BP99">
        <f t="shared" si="135"/>
        <v>1.7561101228192193E-2</v>
      </c>
      <c r="BQ99" t="e">
        <f t="shared" si="136"/>
        <v>#DIV/0!</v>
      </c>
      <c r="BR99" t="e">
        <f t="shared" si="137"/>
        <v>#DIV/0!</v>
      </c>
      <c r="BS99" t="s">
        <v>321</v>
      </c>
      <c r="BT99">
        <v>0</v>
      </c>
      <c r="BU99" t="e">
        <f t="shared" si="138"/>
        <v>#DIV/0!</v>
      </c>
      <c r="BV99" t="e">
        <f t="shared" si="139"/>
        <v>#DIV/0!</v>
      </c>
      <c r="BW99" t="e">
        <f t="shared" si="140"/>
        <v>#DIV/0!</v>
      </c>
      <c r="BX99" t="e">
        <f t="shared" si="141"/>
        <v>#DIV/0!</v>
      </c>
      <c r="BY99" t="e">
        <f t="shared" si="142"/>
        <v>#DIV/0!</v>
      </c>
      <c r="BZ99" t="e">
        <f t="shared" si="143"/>
        <v>#DIV/0!</v>
      </c>
      <c r="CA99" t="e">
        <f t="shared" si="144"/>
        <v>#DIV/0!</v>
      </c>
      <c r="CB99" t="e">
        <f t="shared" si="145"/>
        <v>#DIV/0!</v>
      </c>
      <c r="CC99">
        <f t="shared" si="146"/>
        <v>1499.984516129033</v>
      </c>
      <c r="CD99">
        <f t="shared" si="147"/>
        <v>1261.1980933707578</v>
      </c>
      <c r="CE99">
        <f t="shared" si="148"/>
        <v>0.84080740821611655</v>
      </c>
      <c r="CF99">
        <f t="shared" si="149"/>
        <v>0.16115829785710495</v>
      </c>
      <c r="CG99">
        <v>6</v>
      </c>
      <c r="CH99">
        <v>0.5</v>
      </c>
      <c r="CI99" t="s">
        <v>322</v>
      </c>
      <c r="CJ99">
        <v>2</v>
      </c>
      <c r="CK99" t="b">
        <v>0</v>
      </c>
      <c r="CL99">
        <v>1692987821.099999</v>
      </c>
      <c r="CM99">
        <v>1475.9423548387099</v>
      </c>
      <c r="CN99">
        <v>1500.0187096774191</v>
      </c>
      <c r="CO99">
        <v>28.12232580645161</v>
      </c>
      <c r="CP99">
        <v>26.852496774193551</v>
      </c>
      <c r="CQ99">
        <v>1472.7293548387099</v>
      </c>
      <c r="CR99">
        <v>27.798325806451611</v>
      </c>
      <c r="CS99">
        <v>600.00267741935477</v>
      </c>
      <c r="CT99">
        <v>100.8576129032258</v>
      </c>
      <c r="CU99">
        <v>9.9959019354838724E-2</v>
      </c>
      <c r="CV99">
        <v>29.172161290322581</v>
      </c>
      <c r="CW99">
        <v>29.548751612903239</v>
      </c>
      <c r="CX99">
        <v>999.90000000000032</v>
      </c>
      <c r="CY99">
        <v>0</v>
      </c>
      <c r="CZ99">
        <v>0</v>
      </c>
      <c r="DA99">
        <v>10001.212258064519</v>
      </c>
      <c r="DB99">
        <v>0</v>
      </c>
      <c r="DC99">
        <v>933.170677419355</v>
      </c>
      <c r="DD99">
        <v>1499.984516129033</v>
      </c>
      <c r="DE99">
        <v>0.97299693548387056</v>
      </c>
      <c r="DF99">
        <v>2.7003354838709671E-2</v>
      </c>
      <c r="DG99">
        <v>0</v>
      </c>
      <c r="DH99">
        <v>633.1316774193549</v>
      </c>
      <c r="DI99">
        <v>5.0002200000000023</v>
      </c>
      <c r="DJ99">
        <v>10583.632258064519</v>
      </c>
      <c r="DK99">
        <v>14099.06451612903</v>
      </c>
      <c r="DL99">
        <v>35.366806451612909</v>
      </c>
      <c r="DM99">
        <v>38.561999999999983</v>
      </c>
      <c r="DN99">
        <v>35.686999999999991</v>
      </c>
      <c r="DO99">
        <v>37.09045161290323</v>
      </c>
      <c r="DP99">
        <v>37.410999999999987</v>
      </c>
      <c r="DQ99">
        <v>1454.6145161290319</v>
      </c>
      <c r="DR99">
        <v>40.369999999999983</v>
      </c>
      <c r="DS99">
        <v>0</v>
      </c>
      <c r="DT99">
        <v>1692987831.0999999</v>
      </c>
      <c r="DU99">
        <v>0</v>
      </c>
      <c r="DV99">
        <v>633.18240000000003</v>
      </c>
      <c r="DW99">
        <v>3.7747692535025932</v>
      </c>
      <c r="DX99">
        <v>35.146153894279593</v>
      </c>
      <c r="DY99">
        <v>10584.111999999999</v>
      </c>
      <c r="DZ99">
        <v>15</v>
      </c>
      <c r="EA99">
        <v>1692987858.5999999</v>
      </c>
      <c r="EB99" t="s">
        <v>582</v>
      </c>
      <c r="EC99">
        <v>1692987849.5999999</v>
      </c>
      <c r="ED99">
        <v>1692987858.5999999</v>
      </c>
      <c r="EE99">
        <v>84</v>
      </c>
      <c r="EF99">
        <v>0.34499999999999997</v>
      </c>
      <c r="EG99">
        <v>5.0000000000000001E-3</v>
      </c>
      <c r="EH99">
        <v>3.2130000000000001</v>
      </c>
      <c r="EI99">
        <v>0.32400000000000001</v>
      </c>
      <c r="EJ99">
        <v>1500</v>
      </c>
      <c r="EK99">
        <v>27</v>
      </c>
      <c r="EL99">
        <v>0.56999999999999995</v>
      </c>
      <c r="EM99">
        <v>0.23</v>
      </c>
      <c r="EN99">
        <v>100</v>
      </c>
      <c r="EO99">
        <v>100</v>
      </c>
      <c r="EP99">
        <v>3.2130000000000001</v>
      </c>
      <c r="EQ99">
        <v>0.32400000000000001</v>
      </c>
      <c r="ER99">
        <v>-0.98626841304382173</v>
      </c>
      <c r="ES99">
        <v>4.3947813741094052E-4</v>
      </c>
      <c r="ET99">
        <v>1.9954388575737439E-6</v>
      </c>
      <c r="EU99">
        <v>-3.8034163071679039E-10</v>
      </c>
      <c r="EV99">
        <v>0.31898999999999939</v>
      </c>
      <c r="EW99">
        <v>0</v>
      </c>
      <c r="EX99">
        <v>0</v>
      </c>
      <c r="EY99">
        <v>0</v>
      </c>
      <c r="EZ99">
        <v>23</v>
      </c>
      <c r="FA99">
        <v>2006</v>
      </c>
      <c r="FB99">
        <v>0</v>
      </c>
      <c r="FC99">
        <v>18</v>
      </c>
      <c r="FD99">
        <v>1.3</v>
      </c>
      <c r="FE99">
        <v>1.3</v>
      </c>
      <c r="FF99">
        <v>3.10303</v>
      </c>
      <c r="FG99">
        <v>2.63916</v>
      </c>
      <c r="FH99">
        <v>1.39771</v>
      </c>
      <c r="FI99">
        <v>2.2656200000000002</v>
      </c>
      <c r="FJ99">
        <v>1.3952599999999999</v>
      </c>
      <c r="FK99">
        <v>2.6696800000000001</v>
      </c>
      <c r="FL99">
        <v>42.697400000000002</v>
      </c>
      <c r="FM99">
        <v>14.333399999999999</v>
      </c>
      <c r="FN99">
        <v>18</v>
      </c>
      <c r="FO99">
        <v>614.452</v>
      </c>
      <c r="FP99">
        <v>334.738</v>
      </c>
      <c r="FQ99">
        <v>26.9999</v>
      </c>
      <c r="FR99">
        <v>32.595399999999998</v>
      </c>
      <c r="FS99">
        <v>29.9999</v>
      </c>
      <c r="FT99">
        <v>32.298999999999999</v>
      </c>
      <c r="FU99">
        <v>32.643700000000003</v>
      </c>
      <c r="FV99">
        <v>62.139099999999999</v>
      </c>
      <c r="FW99">
        <v>2.96177</v>
      </c>
      <c r="FX99">
        <v>85.631100000000004</v>
      </c>
      <c r="FY99">
        <v>27</v>
      </c>
      <c r="FZ99">
        <v>1500</v>
      </c>
      <c r="GA99">
        <v>26.803599999999999</v>
      </c>
      <c r="GB99">
        <v>97.830500000000001</v>
      </c>
      <c r="GC99">
        <v>92.297499999999999</v>
      </c>
    </row>
    <row r="100" spans="1:185" x14ac:dyDescent="0.2">
      <c r="A100">
        <v>84</v>
      </c>
      <c r="B100">
        <v>1692987934.5999999</v>
      </c>
      <c r="C100">
        <v>9411.0999999046326</v>
      </c>
      <c r="D100" t="s">
        <v>583</v>
      </c>
      <c r="E100" t="s">
        <v>584</v>
      </c>
      <c r="F100">
        <v>5</v>
      </c>
      <c r="H100" t="s">
        <v>318</v>
      </c>
      <c r="I100" t="s">
        <v>523</v>
      </c>
      <c r="J100" t="s">
        <v>524</v>
      </c>
      <c r="K100" t="s">
        <v>659</v>
      </c>
      <c r="L100">
        <v>1692987926.599999</v>
      </c>
      <c r="M100">
        <f t="shared" si="100"/>
        <v>1.2678005884715383E-3</v>
      </c>
      <c r="N100">
        <f t="shared" si="101"/>
        <v>1.2678005884715384</v>
      </c>
      <c r="O100">
        <f t="shared" si="102"/>
        <v>22.999824779449416</v>
      </c>
      <c r="P100">
        <f t="shared" si="103"/>
        <v>1974.498</v>
      </c>
      <c r="Q100">
        <f t="shared" si="104"/>
        <v>1551.3898598800711</v>
      </c>
      <c r="R100">
        <f t="shared" si="105"/>
        <v>156.62255260636954</v>
      </c>
      <c r="S100">
        <f t="shared" si="106"/>
        <v>199.33797743146124</v>
      </c>
      <c r="T100">
        <f t="shared" si="107"/>
        <v>9.6918995446580156E-2</v>
      </c>
      <c r="U100">
        <f t="shared" si="108"/>
        <v>2.944539952133455</v>
      </c>
      <c r="V100">
        <f t="shared" si="109"/>
        <v>9.5181023722783697E-2</v>
      </c>
      <c r="W100">
        <f t="shared" si="110"/>
        <v>5.9641693785699668E-2</v>
      </c>
      <c r="X100">
        <f t="shared" si="111"/>
        <v>241.73813036901592</v>
      </c>
      <c r="Y100">
        <f t="shared" si="112"/>
        <v>30.187752579307556</v>
      </c>
      <c r="Z100">
        <f t="shared" si="113"/>
        <v>29.46626451612903</v>
      </c>
      <c r="AA100">
        <f t="shared" si="114"/>
        <v>4.131567606723884</v>
      </c>
      <c r="AB100">
        <f t="shared" si="115"/>
        <v>70.046304249330888</v>
      </c>
      <c r="AC100">
        <f t="shared" si="116"/>
        <v>2.8332263586933575</v>
      </c>
      <c r="AD100">
        <f t="shared" si="117"/>
        <v>4.0447906410714332</v>
      </c>
      <c r="AE100">
        <f t="shared" si="118"/>
        <v>1.2983412480305265</v>
      </c>
      <c r="AF100">
        <f t="shared" si="119"/>
        <v>-55.91000595159484</v>
      </c>
      <c r="AG100">
        <f t="shared" si="120"/>
        <v>-58.355555615819597</v>
      </c>
      <c r="AH100">
        <f t="shared" si="121"/>
        <v>-4.3753719843897292</v>
      </c>
      <c r="AI100">
        <f t="shared" si="122"/>
        <v>123.09719681721178</v>
      </c>
      <c r="AJ100">
        <f t="shared" si="123"/>
        <v>22.999824779449416</v>
      </c>
      <c r="AK100">
        <f t="shared" si="124"/>
        <v>1.2678005884715384</v>
      </c>
      <c r="AL100">
        <f t="shared" si="125"/>
        <v>23.221392317561534</v>
      </c>
      <c r="AM100">
        <v>2055.2298230493279</v>
      </c>
      <c r="AN100">
        <v>2031.0257575757571</v>
      </c>
      <c r="AO100">
        <v>7.6405576668864203E-2</v>
      </c>
      <c r="AP100">
        <v>67.14148682393359</v>
      </c>
      <c r="AQ100">
        <f t="shared" si="126"/>
        <v>1.2798652792609775</v>
      </c>
      <c r="AR100">
        <v>26.81139980536798</v>
      </c>
      <c r="AS100">
        <v>28.05635030303031</v>
      </c>
      <c r="AT100">
        <v>-1.962640692640357E-4</v>
      </c>
      <c r="AU100">
        <v>78.55</v>
      </c>
      <c r="AV100">
        <v>0</v>
      </c>
      <c r="AW100">
        <v>0</v>
      </c>
      <c r="AX100">
        <f t="shared" si="127"/>
        <v>1</v>
      </c>
      <c r="AY100">
        <f t="shared" si="128"/>
        <v>0</v>
      </c>
      <c r="AZ100">
        <f t="shared" si="129"/>
        <v>52959.839444925165</v>
      </c>
      <c r="BA100" t="s">
        <v>321</v>
      </c>
      <c r="BB100" t="s">
        <v>321</v>
      </c>
      <c r="BC100">
        <v>0</v>
      </c>
      <c r="BD100">
        <v>0</v>
      </c>
      <c r="BE100" t="e">
        <f t="shared" si="130"/>
        <v>#DIV/0!</v>
      </c>
      <c r="BF100">
        <v>0</v>
      </c>
      <c r="BG100" t="s">
        <v>321</v>
      </c>
      <c r="BH100" t="s">
        <v>321</v>
      </c>
      <c r="BI100">
        <v>0</v>
      </c>
      <c r="BJ100">
        <v>0</v>
      </c>
      <c r="BK100" t="e">
        <f t="shared" si="131"/>
        <v>#DIV/0!</v>
      </c>
      <c r="BL100">
        <v>0.5</v>
      </c>
      <c r="BM100">
        <f t="shared" si="132"/>
        <v>1261.2124436810873</v>
      </c>
      <c r="BN100">
        <f t="shared" si="133"/>
        <v>22.999824779449416</v>
      </c>
      <c r="BO100" t="e">
        <f t="shared" si="134"/>
        <v>#DIV/0!</v>
      </c>
      <c r="BP100">
        <f t="shared" si="135"/>
        <v>1.8236281202808364E-2</v>
      </c>
      <c r="BQ100" t="e">
        <f t="shared" si="136"/>
        <v>#DIV/0!</v>
      </c>
      <c r="BR100" t="e">
        <f t="shared" si="137"/>
        <v>#DIV/0!</v>
      </c>
      <c r="BS100" t="s">
        <v>321</v>
      </c>
      <c r="BT100">
        <v>0</v>
      </c>
      <c r="BU100" t="e">
        <f t="shared" si="138"/>
        <v>#DIV/0!</v>
      </c>
      <c r="BV100" t="e">
        <f t="shared" si="139"/>
        <v>#DIV/0!</v>
      </c>
      <c r="BW100" t="e">
        <f t="shared" si="140"/>
        <v>#DIV/0!</v>
      </c>
      <c r="BX100" t="e">
        <f t="shared" si="141"/>
        <v>#DIV/0!</v>
      </c>
      <c r="BY100" t="e">
        <f t="shared" si="142"/>
        <v>#DIV/0!</v>
      </c>
      <c r="BZ100" t="e">
        <f t="shared" si="143"/>
        <v>#DIV/0!</v>
      </c>
      <c r="CA100" t="e">
        <f t="shared" si="144"/>
        <v>#DIV/0!</v>
      </c>
      <c r="CB100" t="e">
        <f t="shared" si="145"/>
        <v>#DIV/0!</v>
      </c>
      <c r="CC100">
        <f t="shared" si="146"/>
        <v>1500.00129032258</v>
      </c>
      <c r="CD100">
        <f t="shared" si="147"/>
        <v>1261.2124436810873</v>
      </c>
      <c r="CE100">
        <f t="shared" si="148"/>
        <v>0.84080757251206073</v>
      </c>
      <c r="CF100">
        <f t="shared" si="149"/>
        <v>0.16115861494827741</v>
      </c>
      <c r="CG100">
        <v>6</v>
      </c>
      <c r="CH100">
        <v>0.5</v>
      </c>
      <c r="CI100" t="s">
        <v>322</v>
      </c>
      <c r="CJ100">
        <v>2</v>
      </c>
      <c r="CK100" t="b">
        <v>0</v>
      </c>
      <c r="CL100">
        <v>1692987926.599999</v>
      </c>
      <c r="CM100">
        <v>1974.498</v>
      </c>
      <c r="CN100">
        <v>2000.0003225806449</v>
      </c>
      <c r="CO100">
        <v>28.063893548387089</v>
      </c>
      <c r="CP100">
        <v>26.831709677419351</v>
      </c>
      <c r="CQ100">
        <v>1968.95</v>
      </c>
      <c r="CR100">
        <v>27.743893548387089</v>
      </c>
      <c r="CS100">
        <v>600.01816129032261</v>
      </c>
      <c r="CT100">
        <v>100.8562258064516</v>
      </c>
      <c r="CU100">
        <v>0.100056464516129</v>
      </c>
      <c r="CV100">
        <v>29.098661290322578</v>
      </c>
      <c r="CW100">
        <v>29.46626451612903</v>
      </c>
      <c r="CX100">
        <v>999.90000000000032</v>
      </c>
      <c r="CY100">
        <v>0</v>
      </c>
      <c r="CZ100">
        <v>0</v>
      </c>
      <c r="DA100">
        <v>10000.07870967742</v>
      </c>
      <c r="DB100">
        <v>0</v>
      </c>
      <c r="DC100">
        <v>941.96319354838715</v>
      </c>
      <c r="DD100">
        <v>1500.00129032258</v>
      </c>
      <c r="DE100">
        <v>0.97299325806451598</v>
      </c>
      <c r="DF100">
        <v>2.700692903225806E-2</v>
      </c>
      <c r="DG100">
        <v>0</v>
      </c>
      <c r="DH100">
        <v>628.1315483870967</v>
      </c>
      <c r="DI100">
        <v>5.0002200000000023</v>
      </c>
      <c r="DJ100">
        <v>10503.07741935484</v>
      </c>
      <c r="DK100">
        <v>14099.20322580645</v>
      </c>
      <c r="DL100">
        <v>35.245935483870973</v>
      </c>
      <c r="DM100">
        <v>38.436999999999983</v>
      </c>
      <c r="DN100">
        <v>35.561999999999991</v>
      </c>
      <c r="DO100">
        <v>36.989838709677407</v>
      </c>
      <c r="DP100">
        <v>37.277999999999999</v>
      </c>
      <c r="DQ100">
        <v>1454.624193548387</v>
      </c>
      <c r="DR100">
        <v>40.378709677419359</v>
      </c>
      <c r="DS100">
        <v>0</v>
      </c>
      <c r="DT100">
        <v>1692987936.0999999</v>
      </c>
      <c r="DU100">
        <v>0</v>
      </c>
      <c r="DV100">
        <v>628.17865384615368</v>
      </c>
      <c r="DW100">
        <v>10.784854700910619</v>
      </c>
      <c r="DX100">
        <v>160.33846150678349</v>
      </c>
      <c r="DY100">
        <v>10503.58846153846</v>
      </c>
      <c r="DZ100">
        <v>15</v>
      </c>
      <c r="EA100">
        <v>1692987967.5999999</v>
      </c>
      <c r="EB100" t="s">
        <v>585</v>
      </c>
      <c r="EC100">
        <v>1692987967.5999999</v>
      </c>
      <c r="ED100">
        <v>1692987958.0999999</v>
      </c>
      <c r="EE100">
        <v>85</v>
      </c>
      <c r="EF100">
        <v>0.39100000000000001</v>
      </c>
      <c r="EG100">
        <v>-4.0000000000000001E-3</v>
      </c>
      <c r="EH100">
        <v>5.548</v>
      </c>
      <c r="EI100">
        <v>0.32</v>
      </c>
      <c r="EJ100">
        <v>2001</v>
      </c>
      <c r="EK100">
        <v>27</v>
      </c>
      <c r="EL100">
        <v>0.41</v>
      </c>
      <c r="EM100">
        <v>0.25</v>
      </c>
      <c r="EN100">
        <v>100</v>
      </c>
      <c r="EO100">
        <v>100</v>
      </c>
      <c r="EP100">
        <v>5.548</v>
      </c>
      <c r="EQ100">
        <v>0.32</v>
      </c>
      <c r="ER100">
        <v>-0.64100014789235393</v>
      </c>
      <c r="ES100">
        <v>4.3947813741094052E-4</v>
      </c>
      <c r="ET100">
        <v>1.9954388575737439E-6</v>
      </c>
      <c r="EU100">
        <v>-3.8034163071679039E-10</v>
      </c>
      <c r="EV100">
        <v>0.32394285714286403</v>
      </c>
      <c r="EW100">
        <v>0</v>
      </c>
      <c r="EX100">
        <v>0</v>
      </c>
      <c r="EY100">
        <v>0</v>
      </c>
      <c r="EZ100">
        <v>23</v>
      </c>
      <c r="FA100">
        <v>2006</v>
      </c>
      <c r="FB100">
        <v>0</v>
      </c>
      <c r="FC100">
        <v>18</v>
      </c>
      <c r="FD100">
        <v>1.4</v>
      </c>
      <c r="FE100">
        <v>1.3</v>
      </c>
      <c r="FF100">
        <v>3.89893</v>
      </c>
      <c r="FG100">
        <v>2.6184099999999999</v>
      </c>
      <c r="FH100">
        <v>1.39771</v>
      </c>
      <c r="FI100">
        <v>2.2656200000000002</v>
      </c>
      <c r="FJ100">
        <v>1.3952599999999999</v>
      </c>
      <c r="FK100">
        <v>2.5793499999999998</v>
      </c>
      <c r="FL100">
        <v>42.697400000000002</v>
      </c>
      <c r="FM100">
        <v>14.298400000000001</v>
      </c>
      <c r="FN100">
        <v>18</v>
      </c>
      <c r="FO100">
        <v>615.29399999999998</v>
      </c>
      <c r="FP100">
        <v>334.88799999999998</v>
      </c>
      <c r="FQ100">
        <v>27</v>
      </c>
      <c r="FR100">
        <v>32.527700000000003</v>
      </c>
      <c r="FS100">
        <v>29.9998</v>
      </c>
      <c r="FT100">
        <v>32.251100000000001</v>
      </c>
      <c r="FU100">
        <v>32.595399999999998</v>
      </c>
      <c r="FV100">
        <v>78.058700000000002</v>
      </c>
      <c r="FW100">
        <v>3.2858000000000001</v>
      </c>
      <c r="FX100">
        <v>83.755899999999997</v>
      </c>
      <c r="FY100">
        <v>27</v>
      </c>
      <c r="FZ100">
        <v>2000</v>
      </c>
      <c r="GA100">
        <v>26.7514</v>
      </c>
      <c r="GB100">
        <v>97.846999999999994</v>
      </c>
      <c r="GC100">
        <v>92.312299999999993</v>
      </c>
    </row>
    <row r="101" spans="1:185" x14ac:dyDescent="0.2">
      <c r="A101">
        <v>85</v>
      </c>
      <c r="B101">
        <v>1692988315.0999999</v>
      </c>
      <c r="C101">
        <v>9791.5999999046326</v>
      </c>
      <c r="D101" t="s">
        <v>586</v>
      </c>
      <c r="E101" t="s">
        <v>587</v>
      </c>
      <c r="F101">
        <v>5</v>
      </c>
      <c r="H101" t="s">
        <v>318</v>
      </c>
      <c r="I101" t="s">
        <v>588</v>
      </c>
      <c r="J101" t="s">
        <v>320</v>
      </c>
      <c r="K101" t="s">
        <v>660</v>
      </c>
      <c r="L101">
        <v>1692988307.349999</v>
      </c>
      <c r="M101">
        <f t="shared" si="100"/>
        <v>-5.9356572237718812E-4</v>
      </c>
      <c r="N101">
        <f t="shared" si="101"/>
        <v>-0.59356572237718808</v>
      </c>
      <c r="O101">
        <f t="shared" si="102"/>
        <v>1.1631316819906017</v>
      </c>
      <c r="P101">
        <f t="shared" si="103"/>
        <v>409.78553333333338</v>
      </c>
      <c r="Q101">
        <f t="shared" si="104"/>
        <v>442.17718732760352</v>
      </c>
      <c r="R101">
        <f t="shared" si="105"/>
        <v>44.639885307915435</v>
      </c>
      <c r="S101">
        <f t="shared" si="106"/>
        <v>41.369794130265859</v>
      </c>
      <c r="T101">
        <f t="shared" si="107"/>
        <v>-4.4639401327401781E-2</v>
      </c>
      <c r="U101">
        <f t="shared" si="108"/>
        <v>2.9443831124093687</v>
      </c>
      <c r="V101">
        <f t="shared" si="109"/>
        <v>-4.5018838912946904E-2</v>
      </c>
      <c r="W101">
        <f t="shared" si="110"/>
        <v>-2.8102416390587876E-2</v>
      </c>
      <c r="X101">
        <f t="shared" si="111"/>
        <v>241.73764955715254</v>
      </c>
      <c r="Y101">
        <f t="shared" si="112"/>
        <v>30.74629544328366</v>
      </c>
      <c r="Z101">
        <f t="shared" si="113"/>
        <v>29.686863333333331</v>
      </c>
      <c r="AA101">
        <f t="shared" si="114"/>
        <v>4.1844179420285998</v>
      </c>
      <c r="AB101">
        <f t="shared" si="115"/>
        <v>71.378061396883666</v>
      </c>
      <c r="AC101">
        <f t="shared" si="116"/>
        <v>2.9000505780891936</v>
      </c>
      <c r="AD101">
        <f t="shared" si="117"/>
        <v>4.0629438812635064</v>
      </c>
      <c r="AE101">
        <f t="shared" si="118"/>
        <v>1.2843673639394062</v>
      </c>
      <c r="AF101">
        <f t="shared" si="119"/>
        <v>26.176248356833995</v>
      </c>
      <c r="AG101">
        <f t="shared" si="120"/>
        <v>-81.07310368733755</v>
      </c>
      <c r="AH101">
        <f t="shared" si="121"/>
        <v>-6.0880056589320102</v>
      </c>
      <c r="AI101">
        <f t="shared" si="122"/>
        <v>180.75278856771695</v>
      </c>
      <c r="AJ101">
        <f t="shared" si="123"/>
        <v>1.1631316819906017</v>
      </c>
      <c r="AK101">
        <f t="shared" si="124"/>
        <v>-0.59356572237718808</v>
      </c>
      <c r="AL101">
        <f t="shared" si="125"/>
        <v>0.43874826565359332</v>
      </c>
      <c r="AM101">
        <v>422.99394029305779</v>
      </c>
      <c r="AN101">
        <v>422.74447272727281</v>
      </c>
      <c r="AO101">
        <v>-4.5108781946460841E-2</v>
      </c>
      <c r="AP101">
        <v>67.136825330695601</v>
      </c>
      <c r="AQ101">
        <f t="shared" si="126"/>
        <v>-0.43014672046022612</v>
      </c>
      <c r="AR101">
        <v>29.49402053774892</v>
      </c>
      <c r="AS101">
        <v>28.890386666666661</v>
      </c>
      <c r="AT101">
        <v>3.5391809523812948E-2</v>
      </c>
      <c r="AU101">
        <v>78.55</v>
      </c>
      <c r="AV101">
        <v>0</v>
      </c>
      <c r="AW101">
        <v>0</v>
      </c>
      <c r="AX101">
        <f t="shared" si="127"/>
        <v>1</v>
      </c>
      <c r="AY101">
        <f t="shared" si="128"/>
        <v>0</v>
      </c>
      <c r="AZ101">
        <f t="shared" si="129"/>
        <v>52941.702007134409</v>
      </c>
      <c r="BA101" t="s">
        <v>321</v>
      </c>
      <c r="BB101" t="s">
        <v>321</v>
      </c>
      <c r="BC101">
        <v>0</v>
      </c>
      <c r="BD101">
        <v>0</v>
      </c>
      <c r="BE101" t="e">
        <f t="shared" si="130"/>
        <v>#DIV/0!</v>
      </c>
      <c r="BF101">
        <v>0</v>
      </c>
      <c r="BG101" t="s">
        <v>321</v>
      </c>
      <c r="BH101" t="s">
        <v>321</v>
      </c>
      <c r="BI101">
        <v>0</v>
      </c>
      <c r="BJ101">
        <v>0</v>
      </c>
      <c r="BK101" t="e">
        <f t="shared" si="131"/>
        <v>#DIV/0!</v>
      </c>
      <c r="BL101">
        <v>0.5</v>
      </c>
      <c r="BM101">
        <f t="shared" si="132"/>
        <v>1261.2114698223584</v>
      </c>
      <c r="BN101">
        <f t="shared" si="133"/>
        <v>1.1631316819906017</v>
      </c>
      <c r="BO101" t="e">
        <f t="shared" si="134"/>
        <v>#DIV/0!</v>
      </c>
      <c r="BP101">
        <f t="shared" si="135"/>
        <v>9.2223366962752786E-4</v>
      </c>
      <c r="BQ101" t="e">
        <f t="shared" si="136"/>
        <v>#DIV/0!</v>
      </c>
      <c r="BR101" t="e">
        <f t="shared" si="137"/>
        <v>#DIV/0!</v>
      </c>
      <c r="BS101" t="s">
        <v>321</v>
      </c>
      <c r="BT101">
        <v>0</v>
      </c>
      <c r="BU101" t="e">
        <f t="shared" si="138"/>
        <v>#DIV/0!</v>
      </c>
      <c r="BV101" t="e">
        <f t="shared" si="139"/>
        <v>#DIV/0!</v>
      </c>
      <c r="BW101" t="e">
        <f t="shared" si="140"/>
        <v>#DIV/0!</v>
      </c>
      <c r="BX101" t="e">
        <f t="shared" si="141"/>
        <v>#DIV/0!</v>
      </c>
      <c r="BY101" t="e">
        <f t="shared" si="142"/>
        <v>#DIV/0!</v>
      </c>
      <c r="BZ101" t="e">
        <f t="shared" si="143"/>
        <v>#DIV/0!</v>
      </c>
      <c r="CA101" t="e">
        <f t="shared" si="144"/>
        <v>#DIV/0!</v>
      </c>
      <c r="CB101" t="e">
        <f t="shared" si="145"/>
        <v>#DIV/0!</v>
      </c>
      <c r="CC101">
        <f t="shared" si="146"/>
        <v>1500.0003333333329</v>
      </c>
      <c r="CD101">
        <f t="shared" si="147"/>
        <v>1261.2114698223584</v>
      </c>
      <c r="CE101">
        <f t="shared" si="148"/>
        <v>0.84080745970213699</v>
      </c>
      <c r="CF101">
        <f t="shared" si="149"/>
        <v>0.16115839722512457</v>
      </c>
      <c r="CG101">
        <v>6</v>
      </c>
      <c r="CH101">
        <v>0.5</v>
      </c>
      <c r="CI101" t="s">
        <v>322</v>
      </c>
      <c r="CJ101">
        <v>2</v>
      </c>
      <c r="CK101" t="b">
        <v>0</v>
      </c>
      <c r="CL101">
        <v>1692988307.349999</v>
      </c>
      <c r="CM101">
        <v>409.78553333333338</v>
      </c>
      <c r="CN101">
        <v>410.70543333333342</v>
      </c>
      <c r="CO101">
        <v>28.726243333333329</v>
      </c>
      <c r="CP101">
        <v>29.302759999999999</v>
      </c>
      <c r="CQ101">
        <v>410.50253333333342</v>
      </c>
      <c r="CR101">
        <v>28.326243333333331</v>
      </c>
      <c r="CS101">
        <v>599.99806666666666</v>
      </c>
      <c r="CT101">
        <v>100.85469999999999</v>
      </c>
      <c r="CU101">
        <v>0.1000452633333333</v>
      </c>
      <c r="CV101">
        <v>29.176126666666669</v>
      </c>
      <c r="CW101">
        <v>29.686863333333331</v>
      </c>
      <c r="CX101">
        <v>999.9000000000002</v>
      </c>
      <c r="CY101">
        <v>0</v>
      </c>
      <c r="CZ101">
        <v>0</v>
      </c>
      <c r="DA101">
        <v>9999.338333333335</v>
      </c>
      <c r="DB101">
        <v>0</v>
      </c>
      <c r="DC101">
        <v>1379.424666666667</v>
      </c>
      <c r="DD101">
        <v>1500.0003333333329</v>
      </c>
      <c r="DE101">
        <v>0.97299583333333328</v>
      </c>
      <c r="DF101">
        <v>2.7003943333333339E-2</v>
      </c>
      <c r="DG101">
        <v>0</v>
      </c>
      <c r="DH101">
        <v>513.91983333333326</v>
      </c>
      <c r="DI101">
        <v>5.0002200000000014</v>
      </c>
      <c r="DJ101">
        <v>8751.9576666666653</v>
      </c>
      <c r="DK101">
        <v>14099.2</v>
      </c>
      <c r="DL101">
        <v>35.499933333333317</v>
      </c>
      <c r="DM101">
        <v>38.811999999999991</v>
      </c>
      <c r="DN101">
        <v>35.787199999999991</v>
      </c>
      <c r="DO101">
        <v>37.328800000000001</v>
      </c>
      <c r="DP101">
        <v>37.561999999999991</v>
      </c>
      <c r="DQ101">
        <v>1454.627333333334</v>
      </c>
      <c r="DR101">
        <v>40.373000000000012</v>
      </c>
      <c r="DS101">
        <v>0</v>
      </c>
      <c r="DT101">
        <v>1692988316.5</v>
      </c>
      <c r="DU101">
        <v>0</v>
      </c>
      <c r="DV101">
        <v>513.93823076923081</v>
      </c>
      <c r="DW101">
        <v>-7.2327521300159159</v>
      </c>
      <c r="DX101">
        <v>-114.5131622590895</v>
      </c>
      <c r="DY101">
        <v>8752.0873076923071</v>
      </c>
      <c r="DZ101">
        <v>15</v>
      </c>
      <c r="EA101">
        <v>1692988334.0999999</v>
      </c>
      <c r="EB101" t="s">
        <v>589</v>
      </c>
      <c r="EC101">
        <v>1692988333.5999999</v>
      </c>
      <c r="ED101">
        <v>1692988334.0999999</v>
      </c>
      <c r="EE101">
        <v>86</v>
      </c>
      <c r="EF101">
        <v>-0.95699999999999996</v>
      </c>
      <c r="EG101">
        <v>0.08</v>
      </c>
      <c r="EH101">
        <v>-0.71699999999999997</v>
      </c>
      <c r="EI101">
        <v>0.4</v>
      </c>
      <c r="EJ101">
        <v>410</v>
      </c>
      <c r="EK101">
        <v>30</v>
      </c>
      <c r="EL101">
        <v>0.73</v>
      </c>
      <c r="EM101">
        <v>0.51</v>
      </c>
      <c r="EN101">
        <v>100</v>
      </c>
      <c r="EO101">
        <v>100</v>
      </c>
      <c r="EP101">
        <v>-0.71699999999999997</v>
      </c>
      <c r="EQ101">
        <v>0.4</v>
      </c>
      <c r="ER101">
        <v>-0.2508307518930617</v>
      </c>
      <c r="ES101">
        <v>4.3947813741094052E-4</v>
      </c>
      <c r="ET101">
        <v>1.9954388575737439E-6</v>
      </c>
      <c r="EU101">
        <v>-3.8034163071679039E-10</v>
      </c>
      <c r="EV101">
        <v>0.3200238095238106</v>
      </c>
      <c r="EW101">
        <v>0</v>
      </c>
      <c r="EX101">
        <v>0</v>
      </c>
      <c r="EY101">
        <v>0</v>
      </c>
      <c r="EZ101">
        <v>23</v>
      </c>
      <c r="FA101">
        <v>2006</v>
      </c>
      <c r="FB101">
        <v>0</v>
      </c>
      <c r="FC101">
        <v>18</v>
      </c>
      <c r="FD101">
        <v>5.8</v>
      </c>
      <c r="FE101">
        <v>6</v>
      </c>
      <c r="FF101">
        <v>1.09375</v>
      </c>
      <c r="FG101">
        <v>2.6428199999999999</v>
      </c>
      <c r="FH101">
        <v>1.39771</v>
      </c>
      <c r="FI101">
        <v>2.2753899999999998</v>
      </c>
      <c r="FJ101">
        <v>1.3952599999999999</v>
      </c>
      <c r="FK101">
        <v>2.6232899999999999</v>
      </c>
      <c r="FL101">
        <v>42.271000000000001</v>
      </c>
      <c r="FM101">
        <v>14.193300000000001</v>
      </c>
      <c r="FN101">
        <v>18</v>
      </c>
      <c r="FO101">
        <v>612.62800000000004</v>
      </c>
      <c r="FP101">
        <v>334.649</v>
      </c>
      <c r="FQ101">
        <v>27.000900000000001</v>
      </c>
      <c r="FR101">
        <v>32.656100000000002</v>
      </c>
      <c r="FS101">
        <v>30.0002</v>
      </c>
      <c r="FT101">
        <v>32.370399999999997</v>
      </c>
      <c r="FU101">
        <v>32.720599999999997</v>
      </c>
      <c r="FV101">
        <v>21.9267</v>
      </c>
      <c r="FW101">
        <v>0</v>
      </c>
      <c r="FX101">
        <v>100</v>
      </c>
      <c r="FY101">
        <v>27</v>
      </c>
      <c r="FZ101">
        <v>410.61500000000001</v>
      </c>
      <c r="GA101">
        <v>34.107599999999998</v>
      </c>
      <c r="GB101">
        <v>97.834000000000003</v>
      </c>
      <c r="GC101">
        <v>92.266199999999998</v>
      </c>
    </row>
    <row r="102" spans="1:185" x14ac:dyDescent="0.2">
      <c r="A102">
        <v>86</v>
      </c>
      <c r="B102">
        <v>1692988404.0999999</v>
      </c>
      <c r="C102">
        <v>9880.5999999046326</v>
      </c>
      <c r="D102" t="s">
        <v>590</v>
      </c>
      <c r="E102" t="s">
        <v>591</v>
      </c>
      <c r="F102">
        <v>5</v>
      </c>
      <c r="H102" t="s">
        <v>318</v>
      </c>
      <c r="I102" t="s">
        <v>588</v>
      </c>
      <c r="J102" t="s">
        <v>320</v>
      </c>
      <c r="K102" t="s">
        <v>660</v>
      </c>
      <c r="L102">
        <v>1692988401.0999999</v>
      </c>
      <c r="M102">
        <f t="shared" si="100"/>
        <v>1.3597210104834907E-4</v>
      </c>
      <c r="N102">
        <f t="shared" si="101"/>
        <v>0.13597210104834906</v>
      </c>
      <c r="O102">
        <f t="shared" si="102"/>
        <v>0.3215887381220382</v>
      </c>
      <c r="P102">
        <f t="shared" si="103"/>
        <v>411.01836363636357</v>
      </c>
      <c r="Q102">
        <f t="shared" si="104"/>
        <v>358.09003382862392</v>
      </c>
      <c r="R102">
        <f t="shared" si="105"/>
        <v>36.14921897828561</v>
      </c>
      <c r="S102">
        <f t="shared" si="106"/>
        <v>41.492338315950803</v>
      </c>
      <c r="T102">
        <f t="shared" si="107"/>
        <v>1.1322823211139706E-2</v>
      </c>
      <c r="U102">
        <f t="shared" si="108"/>
        <v>2.9439277386965674</v>
      </c>
      <c r="V102">
        <f t="shared" si="109"/>
        <v>1.1298684790533583E-2</v>
      </c>
      <c r="W102">
        <f t="shared" si="110"/>
        <v>7.0638424044128408E-3</v>
      </c>
      <c r="X102">
        <f t="shared" si="111"/>
        <v>161.90653698234811</v>
      </c>
      <c r="Y102">
        <f t="shared" si="112"/>
        <v>29.974405245593271</v>
      </c>
      <c r="Z102">
        <f t="shared" si="113"/>
        <v>29.316063636363641</v>
      </c>
      <c r="AA102">
        <f t="shared" si="114"/>
        <v>4.0959168372639194</v>
      </c>
      <c r="AB102">
        <f t="shared" si="115"/>
        <v>72.432728005763195</v>
      </c>
      <c r="AC102">
        <f t="shared" si="116"/>
        <v>2.9232859170426844</v>
      </c>
      <c r="AD102">
        <f t="shared" si="117"/>
        <v>4.0358633417894874</v>
      </c>
      <c r="AE102">
        <f t="shared" si="118"/>
        <v>1.1726309202212351</v>
      </c>
      <c r="AF102">
        <f t="shared" si="119"/>
        <v>-5.9963696562321935</v>
      </c>
      <c r="AG102">
        <f t="shared" si="120"/>
        <v>-40.568493888492085</v>
      </c>
      <c r="AH102">
        <f t="shared" si="121"/>
        <v>-3.0395254542821171</v>
      </c>
      <c r="AI102">
        <f t="shared" si="122"/>
        <v>112.30214798334173</v>
      </c>
      <c r="AJ102">
        <f t="shared" si="123"/>
        <v>0.3215887381220382</v>
      </c>
      <c r="AK102">
        <f t="shared" si="124"/>
        <v>0.13597210104834906</v>
      </c>
      <c r="AL102">
        <f t="shared" si="125"/>
        <v>1.8811195028984395</v>
      </c>
      <c r="AM102">
        <v>423.56561106597047</v>
      </c>
      <c r="AN102">
        <v>422.69639393939411</v>
      </c>
      <c r="AO102">
        <v>-0.23796025685028191</v>
      </c>
      <c r="AP102">
        <v>67.042730782369333</v>
      </c>
      <c r="AQ102">
        <f t="shared" si="126"/>
        <v>-0.17071529271006505</v>
      </c>
      <c r="AR102">
        <v>28.823688239547671</v>
      </c>
      <c r="AS102">
        <v>29.082990909090899</v>
      </c>
      <c r="AT102">
        <v>-8.1153659646571674E-2</v>
      </c>
      <c r="AU102">
        <v>78.317698408488738</v>
      </c>
      <c r="AV102">
        <v>12</v>
      </c>
      <c r="AW102">
        <v>2</v>
      </c>
      <c r="AX102">
        <f t="shared" si="127"/>
        <v>1</v>
      </c>
      <c r="AY102">
        <f t="shared" si="128"/>
        <v>0</v>
      </c>
      <c r="AZ102">
        <f t="shared" si="129"/>
        <v>52948.786472484622</v>
      </c>
      <c r="BA102" t="s">
        <v>321</v>
      </c>
      <c r="BB102" t="s">
        <v>321</v>
      </c>
      <c r="BC102">
        <v>0</v>
      </c>
      <c r="BD102">
        <v>0</v>
      </c>
      <c r="BE102" t="e">
        <f t="shared" si="130"/>
        <v>#DIV/0!</v>
      </c>
      <c r="BF102">
        <v>0</v>
      </c>
      <c r="BG102" t="s">
        <v>321</v>
      </c>
      <c r="BH102" t="s">
        <v>321</v>
      </c>
      <c r="BI102">
        <v>0</v>
      </c>
      <c r="BJ102">
        <v>0</v>
      </c>
      <c r="BK102" t="e">
        <f t="shared" si="131"/>
        <v>#DIV/0!</v>
      </c>
      <c r="BL102">
        <v>0.5</v>
      </c>
      <c r="BM102">
        <f t="shared" si="132"/>
        <v>841.20514839405712</v>
      </c>
      <c r="BN102">
        <f t="shared" si="133"/>
        <v>0.3215887381220382</v>
      </c>
      <c r="BO102" t="e">
        <f t="shared" si="134"/>
        <v>#DIV/0!</v>
      </c>
      <c r="BP102">
        <f t="shared" si="135"/>
        <v>3.8229525667547628E-4</v>
      </c>
      <c r="BQ102" t="e">
        <f t="shared" si="136"/>
        <v>#DIV/0!</v>
      </c>
      <c r="BR102" t="e">
        <f t="shared" si="137"/>
        <v>#DIV/0!</v>
      </c>
      <c r="BS102" t="s">
        <v>321</v>
      </c>
      <c r="BT102">
        <v>0</v>
      </c>
      <c r="BU102" t="e">
        <f t="shared" si="138"/>
        <v>#DIV/0!</v>
      </c>
      <c r="BV102" t="e">
        <f t="shared" si="139"/>
        <v>#DIV/0!</v>
      </c>
      <c r="BW102" t="e">
        <f t="shared" si="140"/>
        <v>#DIV/0!</v>
      </c>
      <c r="BX102" t="e">
        <f t="shared" si="141"/>
        <v>#DIV/0!</v>
      </c>
      <c r="BY102" t="e">
        <f t="shared" si="142"/>
        <v>#DIV/0!</v>
      </c>
      <c r="BZ102" t="e">
        <f t="shared" si="143"/>
        <v>#DIV/0!</v>
      </c>
      <c r="CA102" t="e">
        <f t="shared" si="144"/>
        <v>#DIV/0!</v>
      </c>
      <c r="CB102" t="e">
        <f t="shared" si="145"/>
        <v>#DIV/0!</v>
      </c>
      <c r="CC102">
        <f t="shared" si="146"/>
        <v>1000.013272727273</v>
      </c>
      <c r="CD102">
        <f t="shared" si="147"/>
        <v>841.20514839405712</v>
      </c>
      <c r="CE102">
        <f t="shared" si="148"/>
        <v>0.84119398345573104</v>
      </c>
      <c r="CF102">
        <f t="shared" si="149"/>
        <v>0.16190438806956095</v>
      </c>
      <c r="CG102">
        <v>6</v>
      </c>
      <c r="CH102">
        <v>0.5</v>
      </c>
      <c r="CI102" t="s">
        <v>322</v>
      </c>
      <c r="CJ102">
        <v>2</v>
      </c>
      <c r="CK102" t="b">
        <v>0</v>
      </c>
      <c r="CL102">
        <v>1692988401.0999999</v>
      </c>
      <c r="CM102">
        <v>411.01836363636357</v>
      </c>
      <c r="CN102">
        <v>411.39563636363641</v>
      </c>
      <c r="CO102">
        <v>28.957736363636361</v>
      </c>
      <c r="CP102">
        <v>28.825772727272732</v>
      </c>
      <c r="CQ102">
        <v>411.68809090909087</v>
      </c>
      <c r="CR102">
        <v>28.542645454545461</v>
      </c>
      <c r="CS102">
        <v>600.32290909090909</v>
      </c>
      <c r="CT102">
        <v>100.85290909090909</v>
      </c>
      <c r="CU102">
        <v>9.7174863636363643E-2</v>
      </c>
      <c r="CV102">
        <v>29.060454545454551</v>
      </c>
      <c r="CW102">
        <v>29.316063636363641</v>
      </c>
      <c r="CX102">
        <v>999.9</v>
      </c>
      <c r="CY102">
        <v>0</v>
      </c>
      <c r="CZ102">
        <v>0</v>
      </c>
      <c r="DA102">
        <v>9996.9272727272728</v>
      </c>
      <c r="DB102">
        <v>0</v>
      </c>
      <c r="DC102">
        <v>1383.826363636364</v>
      </c>
      <c r="DD102">
        <v>1000.013272727273</v>
      </c>
      <c r="DE102">
        <v>0.96000099999999999</v>
      </c>
      <c r="DF102">
        <v>3.9999054545454549E-2</v>
      </c>
      <c r="DG102">
        <v>0</v>
      </c>
      <c r="DH102">
        <v>491.3092727272728</v>
      </c>
      <c r="DI102">
        <v>5.0002199999999997</v>
      </c>
      <c r="DJ102">
        <v>5833.8645454545458</v>
      </c>
      <c r="DK102">
        <v>9346.3572727272713</v>
      </c>
      <c r="DL102">
        <v>35.175727272727272</v>
      </c>
      <c r="DM102">
        <v>38.936999999999998</v>
      </c>
      <c r="DN102">
        <v>35.811999999999998</v>
      </c>
      <c r="DO102">
        <v>37.311999999999998</v>
      </c>
      <c r="DP102">
        <v>37.436999999999998</v>
      </c>
      <c r="DQ102">
        <v>955.21363636363628</v>
      </c>
      <c r="DR102">
        <v>39.799999999999997</v>
      </c>
      <c r="DS102">
        <v>0</v>
      </c>
      <c r="DT102">
        <v>1692988405.9000001</v>
      </c>
      <c r="DU102">
        <v>0</v>
      </c>
      <c r="DV102">
        <v>491.41840000000002</v>
      </c>
      <c r="DW102">
        <v>-1.287692297674691</v>
      </c>
      <c r="DX102">
        <v>-30.053846148718559</v>
      </c>
      <c r="DY102">
        <v>5835.7664000000004</v>
      </c>
      <c r="DZ102">
        <v>15</v>
      </c>
      <c r="EA102">
        <v>1692988398.5999999</v>
      </c>
      <c r="EB102" t="s">
        <v>592</v>
      </c>
      <c r="EC102">
        <v>1692988396.0999999</v>
      </c>
      <c r="ED102">
        <v>1692988398.5999999</v>
      </c>
      <c r="EE102">
        <v>87</v>
      </c>
      <c r="EF102">
        <v>4.5999999999999999E-2</v>
      </c>
      <c r="EG102">
        <v>-4.1000000000000002E-2</v>
      </c>
      <c r="EH102">
        <v>-0.66900000000000004</v>
      </c>
      <c r="EI102">
        <v>0.35899999999999999</v>
      </c>
      <c r="EJ102">
        <v>411</v>
      </c>
      <c r="EK102">
        <v>29</v>
      </c>
      <c r="EL102">
        <v>0.82</v>
      </c>
      <c r="EM102">
        <v>0.26</v>
      </c>
      <c r="EN102">
        <v>100</v>
      </c>
      <c r="EO102">
        <v>100</v>
      </c>
      <c r="EP102">
        <v>-0.67100000000000004</v>
      </c>
      <c r="EQ102">
        <v>0.35909999999999997</v>
      </c>
      <c r="ER102">
        <v>-1.1623005414078591</v>
      </c>
      <c r="ES102">
        <v>4.3947813741094052E-4</v>
      </c>
      <c r="ET102">
        <v>1.9954388575737439E-6</v>
      </c>
      <c r="EU102">
        <v>-3.8034163071679039E-10</v>
      </c>
      <c r="EV102">
        <v>0.35908000000000229</v>
      </c>
      <c r="EW102">
        <v>0</v>
      </c>
      <c r="EX102">
        <v>0</v>
      </c>
      <c r="EY102">
        <v>0</v>
      </c>
      <c r="EZ102">
        <v>23</v>
      </c>
      <c r="FA102">
        <v>2006</v>
      </c>
      <c r="FB102">
        <v>0</v>
      </c>
      <c r="FC102">
        <v>18</v>
      </c>
      <c r="FD102">
        <v>0.1</v>
      </c>
      <c r="FE102">
        <v>0.1</v>
      </c>
      <c r="FF102">
        <v>1.09497</v>
      </c>
      <c r="FG102">
        <v>2.6355</v>
      </c>
      <c r="FH102">
        <v>1.39771</v>
      </c>
      <c r="FI102">
        <v>2.2741699999999998</v>
      </c>
      <c r="FJ102">
        <v>1.3952599999999999</v>
      </c>
      <c r="FK102">
        <v>2.67822</v>
      </c>
      <c r="FL102">
        <v>42.218000000000004</v>
      </c>
      <c r="FM102">
        <v>14.1846</v>
      </c>
      <c r="FN102">
        <v>18</v>
      </c>
      <c r="FO102">
        <v>594.64</v>
      </c>
      <c r="FP102">
        <v>330.15100000000001</v>
      </c>
      <c r="FQ102">
        <v>27.0002</v>
      </c>
      <c r="FR102">
        <v>32.6678</v>
      </c>
      <c r="FS102">
        <v>30.0002</v>
      </c>
      <c r="FT102">
        <v>32.411700000000003</v>
      </c>
      <c r="FU102">
        <v>32.765599999999999</v>
      </c>
      <c r="FV102">
        <v>21.9329</v>
      </c>
      <c r="FW102">
        <v>3.8113600000000001</v>
      </c>
      <c r="FX102">
        <v>98.877099999999999</v>
      </c>
      <c r="FY102">
        <v>27</v>
      </c>
      <c r="FZ102">
        <v>411.14699999999999</v>
      </c>
      <c r="GA102">
        <v>28.273299999999999</v>
      </c>
      <c r="GB102">
        <v>97.835599999999999</v>
      </c>
      <c r="GC102">
        <v>92.269400000000005</v>
      </c>
    </row>
    <row r="103" spans="1:185" x14ac:dyDescent="0.2">
      <c r="A103">
        <v>87</v>
      </c>
      <c r="B103">
        <v>1692988496.5999999</v>
      </c>
      <c r="C103">
        <v>9973.0999999046326</v>
      </c>
      <c r="D103" t="s">
        <v>593</v>
      </c>
      <c r="E103" t="s">
        <v>594</v>
      </c>
      <c r="F103">
        <v>5</v>
      </c>
      <c r="H103" t="s">
        <v>318</v>
      </c>
      <c r="I103" t="s">
        <v>588</v>
      </c>
      <c r="J103" t="s">
        <v>320</v>
      </c>
      <c r="K103" t="s">
        <v>660</v>
      </c>
      <c r="L103">
        <v>1692988488.849999</v>
      </c>
      <c r="M103">
        <f t="shared" si="100"/>
        <v>1.1577645954796779E-4</v>
      </c>
      <c r="N103">
        <f t="shared" si="101"/>
        <v>0.11577645954796779</v>
      </c>
      <c r="O103">
        <f t="shared" si="102"/>
        <v>1.2592762260934744</v>
      </c>
      <c r="P103">
        <f t="shared" si="103"/>
        <v>409.97949999999997</v>
      </c>
      <c r="Q103">
        <f t="shared" si="104"/>
        <v>167.05427612317291</v>
      </c>
      <c r="R103">
        <f t="shared" si="105"/>
        <v>16.865004172635466</v>
      </c>
      <c r="S103">
        <f t="shared" si="106"/>
        <v>41.389577918358263</v>
      </c>
      <c r="T103">
        <f t="shared" si="107"/>
        <v>8.5258168308637236E-3</v>
      </c>
      <c r="U103">
        <f t="shared" si="108"/>
        <v>2.9445388127634855</v>
      </c>
      <c r="V103">
        <f t="shared" si="109"/>
        <v>8.51212604318103E-3</v>
      </c>
      <c r="W103">
        <f t="shared" si="110"/>
        <v>5.3213069819727041E-3</v>
      </c>
      <c r="X103">
        <f t="shared" si="111"/>
        <v>82.091326016163364</v>
      </c>
      <c r="Y103">
        <f t="shared" si="112"/>
        <v>29.519532517624882</v>
      </c>
      <c r="Z103">
        <f t="shared" si="113"/>
        <v>29.14252333333333</v>
      </c>
      <c r="AA103">
        <f t="shared" si="114"/>
        <v>4.0550605694462423</v>
      </c>
      <c r="AB103">
        <f t="shared" si="115"/>
        <v>67.564723109144751</v>
      </c>
      <c r="AC103">
        <f t="shared" si="116"/>
        <v>2.7280622405957295</v>
      </c>
      <c r="AD103">
        <f t="shared" si="117"/>
        <v>4.037702095202536</v>
      </c>
      <c r="AE103">
        <f t="shared" si="118"/>
        <v>1.3269983288505127</v>
      </c>
      <c r="AF103">
        <f t="shared" si="119"/>
        <v>-5.1057418660653795</v>
      </c>
      <c r="AG103">
        <f t="shared" si="120"/>
        <v>-11.777893147838562</v>
      </c>
      <c r="AH103">
        <f t="shared" si="121"/>
        <v>-0.88153004849468031</v>
      </c>
      <c r="AI103">
        <f t="shared" si="122"/>
        <v>64.326160953764742</v>
      </c>
      <c r="AJ103">
        <f t="shared" si="123"/>
        <v>1.2592762260934744</v>
      </c>
      <c r="AK103">
        <f t="shared" si="124"/>
        <v>0.11577645954796779</v>
      </c>
      <c r="AL103">
        <f t="shared" si="125"/>
        <v>1.0602099144581296</v>
      </c>
      <c r="AM103">
        <v>422.58862122687782</v>
      </c>
      <c r="AN103">
        <v>421.47644848484828</v>
      </c>
      <c r="AO103">
        <v>5.0390186745276344E-3</v>
      </c>
      <c r="AP103">
        <v>67.109929764394948</v>
      </c>
      <c r="AQ103">
        <f t="shared" si="126"/>
        <v>0.19088951975025945</v>
      </c>
      <c r="AR103">
        <v>26.898422858961041</v>
      </c>
      <c r="AS103">
        <v>27.078066060606059</v>
      </c>
      <c r="AT103">
        <v>1.1571651205906561E-3</v>
      </c>
      <c r="AU103">
        <v>78.55</v>
      </c>
      <c r="AV103">
        <v>0</v>
      </c>
      <c r="AW103">
        <v>0</v>
      </c>
      <c r="AX103">
        <f t="shared" si="127"/>
        <v>1</v>
      </c>
      <c r="AY103">
        <f t="shared" si="128"/>
        <v>0</v>
      </c>
      <c r="AZ103">
        <f t="shared" si="129"/>
        <v>52965.103753894895</v>
      </c>
      <c r="BA103" t="s">
        <v>321</v>
      </c>
      <c r="BB103" t="s">
        <v>321</v>
      </c>
      <c r="BC103">
        <v>0</v>
      </c>
      <c r="BD103">
        <v>0</v>
      </c>
      <c r="BE103" t="e">
        <f t="shared" si="130"/>
        <v>#DIV/0!</v>
      </c>
      <c r="BF103">
        <v>0</v>
      </c>
      <c r="BG103" t="s">
        <v>321</v>
      </c>
      <c r="BH103" t="s">
        <v>321</v>
      </c>
      <c r="BI103">
        <v>0</v>
      </c>
      <c r="BJ103">
        <v>0</v>
      </c>
      <c r="BK103" t="e">
        <f t="shared" si="131"/>
        <v>#DIV/0!</v>
      </c>
      <c r="BL103">
        <v>0.5</v>
      </c>
      <c r="BM103">
        <f t="shared" si="132"/>
        <v>421.17757252650961</v>
      </c>
      <c r="BN103">
        <f t="shared" si="133"/>
        <v>1.2592762260934744</v>
      </c>
      <c r="BO103" t="e">
        <f t="shared" si="134"/>
        <v>#DIV/0!</v>
      </c>
      <c r="BP103">
        <f t="shared" si="135"/>
        <v>2.9898938315719875E-3</v>
      </c>
      <c r="BQ103" t="e">
        <f t="shared" si="136"/>
        <v>#DIV/0!</v>
      </c>
      <c r="BR103" t="e">
        <f t="shared" si="137"/>
        <v>#DIV/0!</v>
      </c>
      <c r="BS103" t="s">
        <v>321</v>
      </c>
      <c r="BT103">
        <v>0</v>
      </c>
      <c r="BU103" t="e">
        <f t="shared" si="138"/>
        <v>#DIV/0!</v>
      </c>
      <c r="BV103" t="e">
        <f t="shared" si="139"/>
        <v>#DIV/0!</v>
      </c>
      <c r="BW103" t="e">
        <f t="shared" si="140"/>
        <v>#DIV/0!</v>
      </c>
      <c r="BX103" t="e">
        <f t="shared" si="141"/>
        <v>#DIV/0!</v>
      </c>
      <c r="BY103" t="e">
        <f t="shared" si="142"/>
        <v>#DIV/0!</v>
      </c>
      <c r="BZ103" t="e">
        <f t="shared" si="143"/>
        <v>#DIV/0!</v>
      </c>
      <c r="CA103" t="e">
        <f t="shared" si="144"/>
        <v>#DIV/0!</v>
      </c>
      <c r="CB103" t="e">
        <f t="shared" si="145"/>
        <v>#DIV/0!</v>
      </c>
      <c r="CC103">
        <f t="shared" si="146"/>
        <v>499.98726666666681</v>
      </c>
      <c r="CD103">
        <f t="shared" si="147"/>
        <v>421.17757252650961</v>
      </c>
      <c r="CE103">
        <f t="shared" si="148"/>
        <v>0.84237659757703731</v>
      </c>
      <c r="CF103">
        <f t="shared" si="149"/>
        <v>0.164186833323682</v>
      </c>
      <c r="CG103">
        <v>6</v>
      </c>
      <c r="CH103">
        <v>0.5</v>
      </c>
      <c r="CI103" t="s">
        <v>322</v>
      </c>
      <c r="CJ103">
        <v>2</v>
      </c>
      <c r="CK103" t="b">
        <v>0</v>
      </c>
      <c r="CL103">
        <v>1692988488.849999</v>
      </c>
      <c r="CM103">
        <v>409.97949999999997</v>
      </c>
      <c r="CN103">
        <v>411.28626666666668</v>
      </c>
      <c r="CO103">
        <v>27.02249333333334</v>
      </c>
      <c r="CP103">
        <v>26.909843333333331</v>
      </c>
      <c r="CQ103">
        <v>410.46783333333332</v>
      </c>
      <c r="CR103">
        <v>26.736550000000001</v>
      </c>
      <c r="CS103">
        <v>599.98876666666661</v>
      </c>
      <c r="CT103">
        <v>100.85526666666659</v>
      </c>
      <c r="CU103">
        <v>9.9971140000000014E-2</v>
      </c>
      <c r="CV103">
        <v>29.06833</v>
      </c>
      <c r="CW103">
        <v>29.14252333333333</v>
      </c>
      <c r="CX103">
        <v>999.9000000000002</v>
      </c>
      <c r="CY103">
        <v>0</v>
      </c>
      <c r="CZ103">
        <v>0</v>
      </c>
      <c r="DA103">
        <v>10000.167333333329</v>
      </c>
      <c r="DB103">
        <v>0</v>
      </c>
      <c r="DC103">
        <v>1391.9886666666671</v>
      </c>
      <c r="DD103">
        <v>499.98726666666681</v>
      </c>
      <c r="DE103">
        <v>0.91998193333333345</v>
      </c>
      <c r="DF103">
        <v>8.001799666666666E-2</v>
      </c>
      <c r="DG103">
        <v>0</v>
      </c>
      <c r="DH103">
        <v>508.62926666666658</v>
      </c>
      <c r="DI103">
        <v>5.0002200000000014</v>
      </c>
      <c r="DJ103">
        <v>3332.9450000000011</v>
      </c>
      <c r="DK103">
        <v>4592.0616666666656</v>
      </c>
      <c r="DL103">
        <v>34.589300000000001</v>
      </c>
      <c r="DM103">
        <v>39.016533333333342</v>
      </c>
      <c r="DN103">
        <v>35.686999999999998</v>
      </c>
      <c r="DO103">
        <v>37.495800000000003</v>
      </c>
      <c r="DP103">
        <v>37.074599999999997</v>
      </c>
      <c r="DQ103">
        <v>455.37866666666662</v>
      </c>
      <c r="DR103">
        <v>39.608999999999988</v>
      </c>
      <c r="DS103">
        <v>0</v>
      </c>
      <c r="DT103">
        <v>1692988498.3</v>
      </c>
      <c r="DU103">
        <v>0</v>
      </c>
      <c r="DV103">
        <v>508.66287999999997</v>
      </c>
      <c r="DW103">
        <v>2.1490000090554569</v>
      </c>
      <c r="DX103">
        <v>-27.206153945639041</v>
      </c>
      <c r="DY103">
        <v>3332.7615999999998</v>
      </c>
      <c r="DZ103">
        <v>15</v>
      </c>
      <c r="EA103">
        <v>1692988470.5999999</v>
      </c>
      <c r="EB103" t="s">
        <v>595</v>
      </c>
      <c r="EC103">
        <v>1692988470.5999999</v>
      </c>
      <c r="ED103">
        <v>1692988469.5999999</v>
      </c>
      <c r="EE103">
        <v>88</v>
      </c>
      <c r="EF103">
        <v>0.184</v>
      </c>
      <c r="EG103">
        <v>-7.2999999999999995E-2</v>
      </c>
      <c r="EH103">
        <v>-0.48599999999999999</v>
      </c>
      <c r="EI103">
        <v>0.28599999999999998</v>
      </c>
      <c r="EJ103">
        <v>411</v>
      </c>
      <c r="EK103">
        <v>27</v>
      </c>
      <c r="EL103">
        <v>1.41</v>
      </c>
      <c r="EM103">
        <v>0.12</v>
      </c>
      <c r="EN103">
        <v>100</v>
      </c>
      <c r="EO103">
        <v>100</v>
      </c>
      <c r="EP103">
        <v>-0.48799999999999999</v>
      </c>
      <c r="EQ103">
        <v>0.28599999999999998</v>
      </c>
      <c r="ER103">
        <v>-0.97851927129360172</v>
      </c>
      <c r="ES103">
        <v>4.3947813741094052E-4</v>
      </c>
      <c r="ET103">
        <v>1.9954388575737439E-6</v>
      </c>
      <c r="EU103">
        <v>-3.8034163071679039E-10</v>
      </c>
      <c r="EV103">
        <v>0.28594999999999621</v>
      </c>
      <c r="EW103">
        <v>0</v>
      </c>
      <c r="EX103">
        <v>0</v>
      </c>
      <c r="EY103">
        <v>0</v>
      </c>
      <c r="EZ103">
        <v>23</v>
      </c>
      <c r="FA103">
        <v>2006</v>
      </c>
      <c r="FB103">
        <v>0</v>
      </c>
      <c r="FC103">
        <v>18</v>
      </c>
      <c r="FD103">
        <v>0.4</v>
      </c>
      <c r="FE103">
        <v>0.5</v>
      </c>
      <c r="FF103">
        <v>1.09253</v>
      </c>
      <c r="FG103">
        <v>2.63428</v>
      </c>
      <c r="FH103">
        <v>1.39771</v>
      </c>
      <c r="FI103">
        <v>2.2668499999999998</v>
      </c>
      <c r="FJ103">
        <v>1.3952599999999999</v>
      </c>
      <c r="FK103">
        <v>2.68188</v>
      </c>
      <c r="FL103">
        <v>42.244500000000002</v>
      </c>
      <c r="FM103">
        <v>14.175800000000001</v>
      </c>
      <c r="FN103">
        <v>18</v>
      </c>
      <c r="FO103">
        <v>611.62900000000002</v>
      </c>
      <c r="FP103">
        <v>330.55099999999999</v>
      </c>
      <c r="FQ103">
        <v>27.001000000000001</v>
      </c>
      <c r="FR103">
        <v>32.685200000000002</v>
      </c>
      <c r="FS103">
        <v>30.0001</v>
      </c>
      <c r="FT103">
        <v>32.4</v>
      </c>
      <c r="FU103">
        <v>32.749200000000002</v>
      </c>
      <c r="FV103">
        <v>21.898900000000001</v>
      </c>
      <c r="FW103">
        <v>5.8256699999999997</v>
      </c>
      <c r="FX103">
        <v>95.803299999999993</v>
      </c>
      <c r="FY103">
        <v>27</v>
      </c>
      <c r="FZ103">
        <v>411.33600000000001</v>
      </c>
      <c r="GA103">
        <v>27.038699999999999</v>
      </c>
      <c r="GB103">
        <v>97.841200000000001</v>
      </c>
      <c r="GC103">
        <v>92.301900000000003</v>
      </c>
    </row>
    <row r="104" spans="1:185" x14ac:dyDescent="0.2">
      <c r="A104">
        <v>88</v>
      </c>
      <c r="B104">
        <v>1692988568.0999999</v>
      </c>
      <c r="C104">
        <v>10044.599999904631</v>
      </c>
      <c r="D104" t="s">
        <v>596</v>
      </c>
      <c r="E104" t="s">
        <v>597</v>
      </c>
      <c r="F104">
        <v>5</v>
      </c>
      <c r="H104" t="s">
        <v>318</v>
      </c>
      <c r="I104" t="s">
        <v>588</v>
      </c>
      <c r="J104" t="s">
        <v>320</v>
      </c>
      <c r="K104" t="s">
        <v>660</v>
      </c>
      <c r="L104">
        <v>1692988565.0999999</v>
      </c>
      <c r="M104">
        <f t="shared" si="100"/>
        <v>1.0322223509501628E-4</v>
      </c>
      <c r="N104">
        <f t="shared" si="101"/>
        <v>0.10322223509501628</v>
      </c>
      <c r="O104">
        <f t="shared" si="102"/>
        <v>0.1365173866544413</v>
      </c>
      <c r="P104">
        <f t="shared" si="103"/>
        <v>410.97300000000001</v>
      </c>
      <c r="Q104">
        <f t="shared" si="104"/>
        <v>374.14590338226878</v>
      </c>
      <c r="R104">
        <f t="shared" si="105"/>
        <v>37.770273396366655</v>
      </c>
      <c r="S104">
        <f t="shared" si="106"/>
        <v>41.487992861077586</v>
      </c>
      <c r="T104">
        <f t="shared" si="107"/>
        <v>7.7012173722412827E-3</v>
      </c>
      <c r="U104">
        <f t="shared" si="108"/>
        <v>2.9454343019785378</v>
      </c>
      <c r="V104">
        <f t="shared" si="109"/>
        <v>7.6900483233116289E-3</v>
      </c>
      <c r="W104">
        <f t="shared" si="110"/>
        <v>4.8072823253852513E-3</v>
      </c>
      <c r="X104">
        <f t="shared" si="111"/>
        <v>41.312208278949164</v>
      </c>
      <c r="Y104">
        <f t="shared" si="112"/>
        <v>29.166557260669663</v>
      </c>
      <c r="Z104">
        <f t="shared" si="113"/>
        <v>28.923100000000002</v>
      </c>
      <c r="AA104">
        <f t="shared" si="114"/>
        <v>4.0039111430473788</v>
      </c>
      <c r="AB104">
        <f t="shared" si="115"/>
        <v>67.170497199636003</v>
      </c>
      <c r="AC104">
        <f t="shared" si="116"/>
        <v>2.693818627172579</v>
      </c>
      <c r="AD104">
        <f t="shared" si="117"/>
        <v>4.0104193648683859</v>
      </c>
      <c r="AE104">
        <f t="shared" si="118"/>
        <v>1.3100925158747998</v>
      </c>
      <c r="AF104">
        <f t="shared" si="119"/>
        <v>-4.5521005676902178</v>
      </c>
      <c r="AG104">
        <f t="shared" si="120"/>
        <v>4.4549006192386713</v>
      </c>
      <c r="AH104">
        <f t="shared" si="121"/>
        <v>0.33277404427887958</v>
      </c>
      <c r="AI104">
        <f t="shared" si="122"/>
        <v>41.547782374776496</v>
      </c>
      <c r="AJ104">
        <f t="shared" si="123"/>
        <v>0.1365173866544413</v>
      </c>
      <c r="AK104">
        <f t="shared" si="124"/>
        <v>0.10322223509501628</v>
      </c>
      <c r="AL104">
        <f t="shared" si="125"/>
        <v>1.7945670997478405</v>
      </c>
      <c r="AM104">
        <v>422.33594857328143</v>
      </c>
      <c r="AN104">
        <v>421.68836363636359</v>
      </c>
      <c r="AO104">
        <v>-0.26646608680402711</v>
      </c>
      <c r="AP104">
        <v>67.042588565626971</v>
      </c>
      <c r="AQ104">
        <f t="shared" si="126"/>
        <v>6.0090378589772113E-2</v>
      </c>
      <c r="AR104">
        <v>26.582251215149711</v>
      </c>
      <c r="AS104">
        <v>26.822007878787861</v>
      </c>
      <c r="AT104">
        <v>-3.4617556129834332E-2</v>
      </c>
      <c r="AU104">
        <v>78.317668873133144</v>
      </c>
      <c r="AV104">
        <v>13</v>
      </c>
      <c r="AW104">
        <v>2</v>
      </c>
      <c r="AX104">
        <f t="shared" si="127"/>
        <v>1</v>
      </c>
      <c r="AY104">
        <f t="shared" si="128"/>
        <v>0</v>
      </c>
      <c r="AZ104">
        <f t="shared" si="129"/>
        <v>53011.49179054753</v>
      </c>
      <c r="BA104" t="s">
        <v>321</v>
      </c>
      <c r="BB104" t="s">
        <v>321</v>
      </c>
      <c r="BC104">
        <v>0</v>
      </c>
      <c r="BD104">
        <v>0</v>
      </c>
      <c r="BE104" t="e">
        <f t="shared" si="130"/>
        <v>#DIV/0!</v>
      </c>
      <c r="BF104">
        <v>0</v>
      </c>
      <c r="BG104" t="s">
        <v>321</v>
      </c>
      <c r="BH104" t="s">
        <v>321</v>
      </c>
      <c r="BI104">
        <v>0</v>
      </c>
      <c r="BJ104">
        <v>0</v>
      </c>
      <c r="BK104" t="e">
        <f t="shared" si="131"/>
        <v>#DIV/0!</v>
      </c>
      <c r="BL104">
        <v>0.5</v>
      </c>
      <c r="BM104">
        <f t="shared" si="132"/>
        <v>210.70699842997834</v>
      </c>
      <c r="BN104">
        <f t="shared" si="133"/>
        <v>0.1365173866544413</v>
      </c>
      <c r="BO104" t="e">
        <f t="shared" si="134"/>
        <v>#DIV/0!</v>
      </c>
      <c r="BP104">
        <f t="shared" si="135"/>
        <v>6.4790152995230696E-4</v>
      </c>
      <c r="BQ104" t="e">
        <f t="shared" si="136"/>
        <v>#DIV/0!</v>
      </c>
      <c r="BR104" t="e">
        <f t="shared" si="137"/>
        <v>#DIV/0!</v>
      </c>
      <c r="BS104" t="s">
        <v>321</v>
      </c>
      <c r="BT104">
        <v>0</v>
      </c>
      <c r="BU104" t="e">
        <f t="shared" si="138"/>
        <v>#DIV/0!</v>
      </c>
      <c r="BV104" t="e">
        <f t="shared" si="139"/>
        <v>#DIV/0!</v>
      </c>
      <c r="BW104" t="e">
        <f t="shared" si="140"/>
        <v>#DIV/0!</v>
      </c>
      <c r="BX104" t="e">
        <f t="shared" si="141"/>
        <v>#DIV/0!</v>
      </c>
      <c r="BY104" t="e">
        <f t="shared" si="142"/>
        <v>#DIV/0!</v>
      </c>
      <c r="BZ104" t="e">
        <f t="shared" si="143"/>
        <v>#DIV/0!</v>
      </c>
      <c r="CA104" t="e">
        <f t="shared" si="144"/>
        <v>#DIV/0!</v>
      </c>
      <c r="CB104" t="e">
        <f t="shared" si="145"/>
        <v>#DIV/0!</v>
      </c>
      <c r="CC104">
        <f t="shared" si="146"/>
        <v>249.96736363636359</v>
      </c>
      <c r="CD104">
        <f t="shared" si="147"/>
        <v>210.70699842997834</v>
      </c>
      <c r="CE104">
        <f t="shared" si="148"/>
        <v>0.84293803544890489</v>
      </c>
      <c r="CF104">
        <f t="shared" si="149"/>
        <v>0.16527040841638632</v>
      </c>
      <c r="CG104">
        <v>6</v>
      </c>
      <c r="CH104">
        <v>0.5</v>
      </c>
      <c r="CI104" t="s">
        <v>322</v>
      </c>
      <c r="CJ104">
        <v>2</v>
      </c>
      <c r="CK104" t="b">
        <v>0</v>
      </c>
      <c r="CL104">
        <v>1692988565.0999999</v>
      </c>
      <c r="CM104">
        <v>410.97300000000001</v>
      </c>
      <c r="CN104">
        <v>411.1518181818181</v>
      </c>
      <c r="CO104">
        <v>26.684509090909089</v>
      </c>
      <c r="CP104">
        <v>26.584109090909092</v>
      </c>
      <c r="CQ104">
        <v>411.34663636363632</v>
      </c>
      <c r="CR104">
        <v>26.36226363636364</v>
      </c>
      <c r="CS104">
        <v>600.40518181818186</v>
      </c>
      <c r="CT104">
        <v>100.8533636363636</v>
      </c>
      <c r="CU104">
        <v>9.7289718181818183E-2</v>
      </c>
      <c r="CV104">
        <v>28.951154545454539</v>
      </c>
      <c r="CW104">
        <v>28.923100000000002</v>
      </c>
      <c r="CX104">
        <v>999.9</v>
      </c>
      <c r="CY104">
        <v>0</v>
      </c>
      <c r="CZ104">
        <v>0</v>
      </c>
      <c r="DA104">
        <v>10005.448181818179</v>
      </c>
      <c r="DB104">
        <v>0</v>
      </c>
      <c r="DC104">
        <v>1400.7618181818179</v>
      </c>
      <c r="DD104">
        <v>249.96736363636359</v>
      </c>
      <c r="DE104">
        <v>0.90005518181818156</v>
      </c>
      <c r="DF104">
        <v>9.9944736363636363E-2</v>
      </c>
      <c r="DG104">
        <v>0</v>
      </c>
      <c r="DH104">
        <v>639.17063636363628</v>
      </c>
      <c r="DI104">
        <v>5.0002199999999997</v>
      </c>
      <c r="DJ104">
        <v>2350.0109090909091</v>
      </c>
      <c r="DK104">
        <v>2258.4336363636362</v>
      </c>
      <c r="DL104">
        <v>33.965636363636357</v>
      </c>
      <c r="DM104">
        <v>38.936999999999998</v>
      </c>
      <c r="DN104">
        <v>35.375</v>
      </c>
      <c r="DO104">
        <v>37.363545454545459</v>
      </c>
      <c r="DP104">
        <v>36.675727272727272</v>
      </c>
      <c r="DQ104">
        <v>220.48272727272729</v>
      </c>
      <c r="DR104">
        <v>24.48</v>
      </c>
      <c r="DS104">
        <v>0</v>
      </c>
      <c r="DT104">
        <v>1692988569.7</v>
      </c>
      <c r="DU104">
        <v>0</v>
      </c>
      <c r="DV104">
        <v>638.96488461538456</v>
      </c>
      <c r="DW104">
        <v>1.610017094676869</v>
      </c>
      <c r="DX104">
        <v>-0.37162390389372912</v>
      </c>
      <c r="DY104">
        <v>2350.7449999999999</v>
      </c>
      <c r="DZ104">
        <v>15</v>
      </c>
      <c r="EA104">
        <v>1692988562.5999999</v>
      </c>
      <c r="EB104" t="s">
        <v>598</v>
      </c>
      <c r="EC104">
        <v>1692988560.0999999</v>
      </c>
      <c r="ED104">
        <v>1692988562.5999999</v>
      </c>
      <c r="EE104">
        <v>89</v>
      </c>
      <c r="EF104">
        <v>0.113</v>
      </c>
      <c r="EG104">
        <v>5.0000000000000001E-3</v>
      </c>
      <c r="EH104">
        <v>-0.373</v>
      </c>
      <c r="EI104">
        <v>0.29099999999999998</v>
      </c>
      <c r="EJ104">
        <v>411</v>
      </c>
      <c r="EK104">
        <v>27</v>
      </c>
      <c r="EL104">
        <v>0.99</v>
      </c>
      <c r="EM104">
        <v>0.42</v>
      </c>
      <c r="EN104">
        <v>100</v>
      </c>
      <c r="EO104">
        <v>100</v>
      </c>
      <c r="EP104">
        <v>-0.375</v>
      </c>
      <c r="EQ104">
        <v>0.29099999999999998</v>
      </c>
      <c r="ER104">
        <v>-0.86538237861389833</v>
      </c>
      <c r="ES104">
        <v>4.3947813741094052E-4</v>
      </c>
      <c r="ET104">
        <v>1.9954388575737439E-6</v>
      </c>
      <c r="EU104">
        <v>-3.8034163071679039E-10</v>
      </c>
      <c r="EV104">
        <v>0.29105714285714163</v>
      </c>
      <c r="EW104">
        <v>0</v>
      </c>
      <c r="EX104">
        <v>0</v>
      </c>
      <c r="EY104">
        <v>0</v>
      </c>
      <c r="EZ104">
        <v>23</v>
      </c>
      <c r="FA104">
        <v>2006</v>
      </c>
      <c r="FB104">
        <v>0</v>
      </c>
      <c r="FC104">
        <v>18</v>
      </c>
      <c r="FD104">
        <v>0.1</v>
      </c>
      <c r="FE104">
        <v>0.1</v>
      </c>
      <c r="FF104">
        <v>1.09009</v>
      </c>
      <c r="FG104">
        <v>2.63794</v>
      </c>
      <c r="FH104">
        <v>1.39771</v>
      </c>
      <c r="FI104">
        <v>2.2668499999999998</v>
      </c>
      <c r="FJ104">
        <v>1.3952599999999999</v>
      </c>
      <c r="FK104">
        <v>2.47437</v>
      </c>
      <c r="FL104">
        <v>42.271000000000001</v>
      </c>
      <c r="FM104">
        <v>14.158300000000001</v>
      </c>
      <c r="FN104">
        <v>18</v>
      </c>
      <c r="FO104">
        <v>594.00199999999995</v>
      </c>
      <c r="FP104">
        <v>326.70800000000003</v>
      </c>
      <c r="FQ104">
        <v>26.999199999999998</v>
      </c>
      <c r="FR104">
        <v>32.682200000000002</v>
      </c>
      <c r="FS104">
        <v>29.9999</v>
      </c>
      <c r="FT104">
        <v>32.427399999999999</v>
      </c>
      <c r="FU104">
        <v>32.7821</v>
      </c>
      <c r="FV104">
        <v>21.857800000000001</v>
      </c>
      <c r="FW104">
        <v>7.4492000000000003</v>
      </c>
      <c r="FX104">
        <v>93.486400000000003</v>
      </c>
      <c r="FY104">
        <v>27</v>
      </c>
      <c r="FZ104">
        <v>410.97300000000001</v>
      </c>
      <c r="GA104">
        <v>26.5017</v>
      </c>
      <c r="GB104">
        <v>97.8476</v>
      </c>
      <c r="GC104">
        <v>92.315100000000001</v>
      </c>
    </row>
    <row r="105" spans="1:185" x14ac:dyDescent="0.2">
      <c r="A105">
        <v>89</v>
      </c>
      <c r="B105">
        <v>1692988658.5999999</v>
      </c>
      <c r="C105">
        <v>10135.099999904631</v>
      </c>
      <c r="D105" t="s">
        <v>599</v>
      </c>
      <c r="E105" t="s">
        <v>600</v>
      </c>
      <c r="F105">
        <v>5</v>
      </c>
      <c r="H105" t="s">
        <v>318</v>
      </c>
      <c r="I105" t="s">
        <v>588</v>
      </c>
      <c r="J105" t="s">
        <v>320</v>
      </c>
      <c r="K105" t="s">
        <v>660</v>
      </c>
      <c r="L105">
        <v>1692988655.5999999</v>
      </c>
      <c r="M105">
        <f t="shared" si="100"/>
        <v>7.3688072469889847E-5</v>
      </c>
      <c r="N105">
        <f t="shared" si="101"/>
        <v>7.3688072469889843E-2</v>
      </c>
      <c r="O105">
        <f t="shared" si="102"/>
        <v>0.25478038972434008</v>
      </c>
      <c r="P105">
        <f t="shared" si="103"/>
        <v>410.17018181818179</v>
      </c>
      <c r="Q105">
        <f t="shared" si="104"/>
        <v>328.59674145317666</v>
      </c>
      <c r="R105">
        <f t="shared" si="105"/>
        <v>33.170117120664536</v>
      </c>
      <c r="S105">
        <f t="shared" si="106"/>
        <v>41.404527963805307</v>
      </c>
      <c r="T105">
        <f t="shared" si="107"/>
        <v>5.5361472086242177E-3</v>
      </c>
      <c r="U105">
        <f t="shared" si="108"/>
        <v>2.9460663539251972</v>
      </c>
      <c r="V105">
        <f t="shared" si="109"/>
        <v>5.5303740848822039E-3</v>
      </c>
      <c r="W105">
        <f t="shared" si="110"/>
        <v>3.4570019819282517E-3</v>
      </c>
      <c r="X105">
        <f t="shared" si="111"/>
        <v>16.503515751112236</v>
      </c>
      <c r="Y105">
        <f t="shared" si="112"/>
        <v>28.892891681102679</v>
      </c>
      <c r="Z105">
        <f t="shared" si="113"/>
        <v>28.73243636363636</v>
      </c>
      <c r="AA105">
        <f t="shared" si="114"/>
        <v>3.9599236000135014</v>
      </c>
      <c r="AB105">
        <f t="shared" si="115"/>
        <v>66.826442403544164</v>
      </c>
      <c r="AC105">
        <f t="shared" si="116"/>
        <v>2.6590068628841572</v>
      </c>
      <c r="AD105">
        <f t="shared" si="117"/>
        <v>3.9789741414442492</v>
      </c>
      <c r="AE105">
        <f t="shared" si="118"/>
        <v>1.3009167371293442</v>
      </c>
      <c r="AF105">
        <f t="shared" si="119"/>
        <v>-3.2496439959221424</v>
      </c>
      <c r="AG105">
        <f t="shared" si="120"/>
        <v>13.150985663788923</v>
      </c>
      <c r="AH105">
        <f t="shared" si="121"/>
        <v>0.98055452464490933</v>
      </c>
      <c r="AI105">
        <f t="shared" si="122"/>
        <v>27.385411943623925</v>
      </c>
      <c r="AJ105">
        <f t="shared" si="123"/>
        <v>0.25478038972434008</v>
      </c>
      <c r="AK105">
        <f t="shared" si="124"/>
        <v>7.3688072469889843E-2</v>
      </c>
      <c r="AL105">
        <f t="shared" si="125"/>
        <v>0.85396018592662104</v>
      </c>
      <c r="AM105">
        <v>421.52603492609092</v>
      </c>
      <c r="AN105">
        <v>420.9737333333332</v>
      </c>
      <c r="AO105">
        <v>-7.2260192235681961E-2</v>
      </c>
      <c r="AP105">
        <v>67.04194780479655</v>
      </c>
      <c r="AQ105">
        <f t="shared" si="126"/>
        <v>0.47819857382595032</v>
      </c>
      <c r="AR105">
        <v>26.26825795008029</v>
      </c>
      <c r="AS105">
        <v>26.47249212121211</v>
      </c>
      <c r="AT105">
        <v>4.9811780196591833E-2</v>
      </c>
      <c r="AU105">
        <v>78.315169136633486</v>
      </c>
      <c r="AV105">
        <v>10</v>
      </c>
      <c r="AW105">
        <v>2</v>
      </c>
      <c r="AX105">
        <f t="shared" si="127"/>
        <v>1</v>
      </c>
      <c r="AY105">
        <f t="shared" si="128"/>
        <v>0</v>
      </c>
      <c r="AZ105">
        <f t="shared" si="129"/>
        <v>53053.515511642428</v>
      </c>
      <c r="BA105" t="s">
        <v>321</v>
      </c>
      <c r="BB105" t="s">
        <v>321</v>
      </c>
      <c r="BC105">
        <v>0</v>
      </c>
      <c r="BD105">
        <v>0</v>
      </c>
      <c r="BE105" t="e">
        <f t="shared" si="130"/>
        <v>#DIV/0!</v>
      </c>
      <c r="BF105">
        <v>0</v>
      </c>
      <c r="BG105" t="s">
        <v>321</v>
      </c>
      <c r="BH105" t="s">
        <v>321</v>
      </c>
      <c r="BI105">
        <v>0</v>
      </c>
      <c r="BJ105">
        <v>0</v>
      </c>
      <c r="BK105" t="e">
        <f t="shared" si="131"/>
        <v>#DIV/0!</v>
      </c>
      <c r="BL105">
        <v>0.5</v>
      </c>
      <c r="BM105">
        <f t="shared" si="132"/>
        <v>84.252788570053454</v>
      </c>
      <c r="BN105">
        <f t="shared" si="133"/>
        <v>0.25478038972434008</v>
      </c>
      <c r="BO105" t="e">
        <f t="shared" si="134"/>
        <v>#DIV/0!</v>
      </c>
      <c r="BP105">
        <f t="shared" si="135"/>
        <v>3.0239994906815278E-3</v>
      </c>
      <c r="BQ105" t="e">
        <f t="shared" si="136"/>
        <v>#DIV/0!</v>
      </c>
      <c r="BR105" t="e">
        <f t="shared" si="137"/>
        <v>#DIV/0!</v>
      </c>
      <c r="BS105" t="s">
        <v>321</v>
      </c>
      <c r="BT105">
        <v>0</v>
      </c>
      <c r="BU105" t="e">
        <f t="shared" si="138"/>
        <v>#DIV/0!</v>
      </c>
      <c r="BV105" t="e">
        <f t="shared" si="139"/>
        <v>#DIV/0!</v>
      </c>
      <c r="BW105" t="e">
        <f t="shared" si="140"/>
        <v>#DIV/0!</v>
      </c>
      <c r="BX105" t="e">
        <f t="shared" si="141"/>
        <v>#DIV/0!</v>
      </c>
      <c r="BY105" t="e">
        <f t="shared" si="142"/>
        <v>#DIV/0!</v>
      </c>
      <c r="BZ105" t="e">
        <f t="shared" si="143"/>
        <v>#DIV/0!</v>
      </c>
      <c r="CA105" t="e">
        <f t="shared" si="144"/>
        <v>#DIV/0!</v>
      </c>
      <c r="CB105" t="e">
        <f t="shared" si="145"/>
        <v>#DIV/0!</v>
      </c>
      <c r="CC105">
        <f t="shared" si="146"/>
        <v>99.961936363636369</v>
      </c>
      <c r="CD105">
        <f t="shared" si="147"/>
        <v>84.252788570053454</v>
      </c>
      <c r="CE105">
        <f t="shared" si="148"/>
        <v>0.84284870456653627</v>
      </c>
      <c r="CF105">
        <f t="shared" si="149"/>
        <v>0.16509799981341497</v>
      </c>
      <c r="CG105">
        <v>6</v>
      </c>
      <c r="CH105">
        <v>0.5</v>
      </c>
      <c r="CI105" t="s">
        <v>322</v>
      </c>
      <c r="CJ105">
        <v>2</v>
      </c>
      <c r="CK105" t="b">
        <v>0</v>
      </c>
      <c r="CL105">
        <v>1692988655.5999999</v>
      </c>
      <c r="CM105">
        <v>410.17018181818179</v>
      </c>
      <c r="CN105">
        <v>410.45499999999993</v>
      </c>
      <c r="CO105">
        <v>26.341209090909089</v>
      </c>
      <c r="CP105">
        <v>26.269509090909089</v>
      </c>
      <c r="CQ105">
        <v>410.64727272727271</v>
      </c>
      <c r="CR105">
        <v>26.06436363636363</v>
      </c>
      <c r="CS105">
        <v>600.39363636363635</v>
      </c>
      <c r="CT105">
        <v>100.8476363636364</v>
      </c>
      <c r="CU105">
        <v>9.711729999999999E-2</v>
      </c>
      <c r="CV105">
        <v>28.815236363636359</v>
      </c>
      <c r="CW105">
        <v>28.73243636363636</v>
      </c>
      <c r="CX105">
        <v>999.9</v>
      </c>
      <c r="CY105">
        <v>0</v>
      </c>
      <c r="CZ105">
        <v>0</v>
      </c>
      <c r="DA105">
        <v>10009.61181818182</v>
      </c>
      <c r="DB105">
        <v>0</v>
      </c>
      <c r="DC105">
        <v>1410.0136363636359</v>
      </c>
      <c r="DD105">
        <v>99.961936363636369</v>
      </c>
      <c r="DE105">
        <v>0.90001727272727272</v>
      </c>
      <c r="DF105">
        <v>9.9982727272727293E-2</v>
      </c>
      <c r="DG105">
        <v>0</v>
      </c>
      <c r="DH105">
        <v>691.83799999999985</v>
      </c>
      <c r="DI105">
        <v>5.0002199999999997</v>
      </c>
      <c r="DJ105">
        <v>1431.4409090909089</v>
      </c>
      <c r="DK105">
        <v>875.47372727272716</v>
      </c>
      <c r="DL105">
        <v>33.300727272727272</v>
      </c>
      <c r="DM105">
        <v>38.686999999999998</v>
      </c>
      <c r="DN105">
        <v>34.908818181818177</v>
      </c>
      <c r="DO105">
        <v>37.073454545454553</v>
      </c>
      <c r="DP105">
        <v>36.113545454545459</v>
      </c>
      <c r="DQ105">
        <v>85.467272727272729</v>
      </c>
      <c r="DR105">
        <v>9.4918181818181822</v>
      </c>
      <c r="DS105">
        <v>0</v>
      </c>
      <c r="DT105">
        <v>1692988660.3</v>
      </c>
      <c r="DU105">
        <v>0</v>
      </c>
      <c r="DV105">
        <v>691.02972000000011</v>
      </c>
      <c r="DW105">
        <v>12.35738463275101</v>
      </c>
      <c r="DX105">
        <v>10.606923111665051</v>
      </c>
      <c r="DY105">
        <v>1431.5108</v>
      </c>
      <c r="DZ105">
        <v>15</v>
      </c>
      <c r="EA105">
        <v>1692988653.0999999</v>
      </c>
      <c r="EB105" t="s">
        <v>601</v>
      </c>
      <c r="EC105">
        <v>1692988653.0999999</v>
      </c>
      <c r="ED105">
        <v>1692988643.0999999</v>
      </c>
      <c r="EE105">
        <v>90</v>
      </c>
      <c r="EF105">
        <v>-0.14099999999999999</v>
      </c>
      <c r="EG105">
        <v>-1.4E-2</v>
      </c>
      <c r="EH105">
        <v>-0.51500000000000001</v>
      </c>
      <c r="EI105">
        <v>0.27700000000000002</v>
      </c>
      <c r="EJ105">
        <v>410</v>
      </c>
      <c r="EK105">
        <v>26</v>
      </c>
      <c r="EL105">
        <v>1.1599999999999999</v>
      </c>
      <c r="EM105">
        <v>0.4</v>
      </c>
      <c r="EN105">
        <v>100</v>
      </c>
      <c r="EO105">
        <v>100</v>
      </c>
      <c r="EP105">
        <v>-0.51600000000000001</v>
      </c>
      <c r="EQ105">
        <v>0.27679999999999999</v>
      </c>
      <c r="ER105">
        <v>-1.0064591751880709</v>
      </c>
      <c r="ES105">
        <v>4.3947813741094052E-4</v>
      </c>
      <c r="ET105">
        <v>1.9954388575737439E-6</v>
      </c>
      <c r="EU105">
        <v>-3.8034163071679039E-10</v>
      </c>
      <c r="EV105">
        <v>0.27685999999999922</v>
      </c>
      <c r="EW105">
        <v>0</v>
      </c>
      <c r="EX105">
        <v>0</v>
      </c>
      <c r="EY105">
        <v>0</v>
      </c>
      <c r="EZ105">
        <v>23</v>
      </c>
      <c r="FA105">
        <v>2006</v>
      </c>
      <c r="FB105">
        <v>0</v>
      </c>
      <c r="FC105">
        <v>18</v>
      </c>
      <c r="FD105">
        <v>0.1</v>
      </c>
      <c r="FE105">
        <v>0.3</v>
      </c>
      <c r="FF105">
        <v>1.09009</v>
      </c>
      <c r="FG105">
        <v>2.6355</v>
      </c>
      <c r="FH105">
        <v>1.39771</v>
      </c>
      <c r="FI105">
        <v>2.2668499999999998</v>
      </c>
      <c r="FJ105">
        <v>1.3952599999999999</v>
      </c>
      <c r="FK105">
        <v>2.5280800000000001</v>
      </c>
      <c r="FL105">
        <v>42.297499999999999</v>
      </c>
      <c r="FM105">
        <v>14.1495</v>
      </c>
      <c r="FN105">
        <v>18</v>
      </c>
      <c r="FO105">
        <v>597.09900000000005</v>
      </c>
      <c r="FP105">
        <v>326.892</v>
      </c>
      <c r="FQ105">
        <v>27.0002</v>
      </c>
      <c r="FR105">
        <v>32.649099999999997</v>
      </c>
      <c r="FS105">
        <v>29.9999</v>
      </c>
      <c r="FT105">
        <v>32.4041</v>
      </c>
      <c r="FU105">
        <v>32.758499999999998</v>
      </c>
      <c r="FV105">
        <v>21.853300000000001</v>
      </c>
      <c r="FW105">
        <v>9.1494199999999992</v>
      </c>
      <c r="FX105">
        <v>90.816900000000004</v>
      </c>
      <c r="FY105">
        <v>27</v>
      </c>
      <c r="FZ105">
        <v>410.71199999999999</v>
      </c>
      <c r="GA105">
        <v>26.1645</v>
      </c>
      <c r="GB105">
        <v>97.857299999999995</v>
      </c>
      <c r="GC105">
        <v>92.334000000000003</v>
      </c>
    </row>
    <row r="106" spans="1:185" x14ac:dyDescent="0.2">
      <c r="A106">
        <v>90</v>
      </c>
      <c r="B106">
        <v>1692988733.5999999</v>
      </c>
      <c r="C106">
        <v>10210.099999904631</v>
      </c>
      <c r="D106" t="s">
        <v>602</v>
      </c>
      <c r="E106" t="s">
        <v>603</v>
      </c>
      <c r="F106">
        <v>5</v>
      </c>
      <c r="H106" t="s">
        <v>318</v>
      </c>
      <c r="I106" t="s">
        <v>588</v>
      </c>
      <c r="J106" t="s">
        <v>320</v>
      </c>
      <c r="K106" t="s">
        <v>660</v>
      </c>
      <c r="L106">
        <v>1692988730.5999999</v>
      </c>
      <c r="M106">
        <f t="shared" si="100"/>
        <v>1.0332750012306187E-4</v>
      </c>
      <c r="N106">
        <f t="shared" si="101"/>
        <v>0.10332750012306187</v>
      </c>
      <c r="O106">
        <f t="shared" si="102"/>
        <v>1.9801737057900247E-2</v>
      </c>
      <c r="P106">
        <f t="shared" si="103"/>
        <v>410.49836363636348</v>
      </c>
      <c r="Q106">
        <f t="shared" si="104"/>
        <v>397.53733679367468</v>
      </c>
      <c r="R106">
        <f t="shared" si="105"/>
        <v>40.12847278115045</v>
      </c>
      <c r="S106">
        <f t="shared" si="106"/>
        <v>41.436793194693237</v>
      </c>
      <c r="T106">
        <f t="shared" si="107"/>
        <v>7.6072360385606589E-3</v>
      </c>
      <c r="U106">
        <f t="shared" si="108"/>
        <v>2.9457043827877301</v>
      </c>
      <c r="V106">
        <f t="shared" si="109"/>
        <v>7.5963387172964837E-3</v>
      </c>
      <c r="W106">
        <f t="shared" si="110"/>
        <v>4.7486894574584005E-3</v>
      </c>
      <c r="X106">
        <f t="shared" si="111"/>
        <v>8.2365709477456708</v>
      </c>
      <c r="Y106">
        <f t="shared" si="112"/>
        <v>28.804917843725597</v>
      </c>
      <c r="Z106">
        <f t="shared" si="113"/>
        <v>28.70754545454546</v>
      </c>
      <c r="AA106">
        <f t="shared" si="114"/>
        <v>3.9542122971374312</v>
      </c>
      <c r="AB106">
        <f t="shared" si="115"/>
        <v>66.116813790046265</v>
      </c>
      <c r="AC106">
        <f t="shared" si="116"/>
        <v>2.625914790580429</v>
      </c>
      <c r="AD106">
        <f t="shared" si="117"/>
        <v>3.9716293633250586</v>
      </c>
      <c r="AE106">
        <f t="shared" si="118"/>
        <v>1.3282975065570022</v>
      </c>
      <c r="AF106">
        <f t="shared" si="119"/>
        <v>-4.5567427554270283</v>
      </c>
      <c r="AG106">
        <f t="shared" si="120"/>
        <v>12.039151869608718</v>
      </c>
      <c r="AH106">
        <f t="shared" si="121"/>
        <v>0.89751173781527127</v>
      </c>
      <c r="AI106">
        <f t="shared" si="122"/>
        <v>16.616491799742633</v>
      </c>
      <c r="AJ106">
        <f t="shared" si="123"/>
        <v>1.9801737057900247E-2</v>
      </c>
      <c r="AK106">
        <f t="shared" si="124"/>
        <v>0.10332750012306187</v>
      </c>
      <c r="AL106">
        <f t="shared" si="125"/>
        <v>0.37238879375888939</v>
      </c>
      <c r="AM106">
        <v>421.44823841755721</v>
      </c>
      <c r="AN106">
        <v>421.36248484848471</v>
      </c>
      <c r="AO106">
        <v>-6.6051403003255224E-2</v>
      </c>
      <c r="AP106">
        <v>67.042187669082523</v>
      </c>
      <c r="AQ106">
        <f t="shared" si="126"/>
        <v>8.0183114126373703E-2</v>
      </c>
      <c r="AR106">
        <v>25.91184157262192</v>
      </c>
      <c r="AS106">
        <v>26.153221818181809</v>
      </c>
      <c r="AT106">
        <v>-3.116760245695363E-2</v>
      </c>
      <c r="AU106">
        <v>78.316275991001547</v>
      </c>
      <c r="AV106">
        <v>14</v>
      </c>
      <c r="AW106">
        <v>2</v>
      </c>
      <c r="AX106">
        <f t="shared" si="127"/>
        <v>1</v>
      </c>
      <c r="AY106">
        <f t="shared" si="128"/>
        <v>0</v>
      </c>
      <c r="AZ106">
        <f t="shared" si="129"/>
        <v>53048.604293478194</v>
      </c>
      <c r="BA106" t="s">
        <v>321</v>
      </c>
      <c r="BB106" t="s">
        <v>321</v>
      </c>
      <c r="BC106">
        <v>0</v>
      </c>
      <c r="BD106">
        <v>0</v>
      </c>
      <c r="BE106" t="e">
        <f t="shared" si="130"/>
        <v>#DIV/0!</v>
      </c>
      <c r="BF106">
        <v>0</v>
      </c>
      <c r="BG106" t="s">
        <v>321</v>
      </c>
      <c r="BH106" t="s">
        <v>321</v>
      </c>
      <c r="BI106">
        <v>0</v>
      </c>
      <c r="BJ106">
        <v>0</v>
      </c>
      <c r="BK106" t="e">
        <f t="shared" si="131"/>
        <v>#DIV/0!</v>
      </c>
      <c r="BL106">
        <v>0.5</v>
      </c>
      <c r="BM106">
        <f t="shared" si="132"/>
        <v>42.113985018615274</v>
      </c>
      <c r="BN106">
        <f t="shared" si="133"/>
        <v>1.9801737057900247E-2</v>
      </c>
      <c r="BO106" t="e">
        <f t="shared" si="134"/>
        <v>#DIV/0!</v>
      </c>
      <c r="BP106">
        <f t="shared" si="135"/>
        <v>4.7019385719844514E-4</v>
      </c>
      <c r="BQ106" t="e">
        <f t="shared" si="136"/>
        <v>#DIV/0!</v>
      </c>
      <c r="BR106" t="e">
        <f t="shared" si="137"/>
        <v>#DIV/0!</v>
      </c>
      <c r="BS106" t="s">
        <v>321</v>
      </c>
      <c r="BT106">
        <v>0</v>
      </c>
      <c r="BU106" t="e">
        <f t="shared" si="138"/>
        <v>#DIV/0!</v>
      </c>
      <c r="BV106" t="e">
        <f t="shared" si="139"/>
        <v>#DIV/0!</v>
      </c>
      <c r="BW106" t="e">
        <f t="shared" si="140"/>
        <v>#DIV/0!</v>
      </c>
      <c r="BX106" t="e">
        <f t="shared" si="141"/>
        <v>#DIV/0!</v>
      </c>
      <c r="BY106" t="e">
        <f t="shared" si="142"/>
        <v>#DIV/0!</v>
      </c>
      <c r="BZ106" t="e">
        <f t="shared" si="143"/>
        <v>#DIV/0!</v>
      </c>
      <c r="CA106" t="e">
        <f t="shared" si="144"/>
        <v>#DIV/0!</v>
      </c>
      <c r="CB106" t="e">
        <f t="shared" si="145"/>
        <v>#DIV/0!</v>
      </c>
      <c r="CC106">
        <f t="shared" si="146"/>
        <v>49.974972727272728</v>
      </c>
      <c r="CD106">
        <f t="shared" si="147"/>
        <v>42.113985018615274</v>
      </c>
      <c r="CE106">
        <f t="shared" si="148"/>
        <v>0.84270151078306654</v>
      </c>
      <c r="CF106">
        <f t="shared" si="149"/>
        <v>0.1648139158113186</v>
      </c>
      <c r="CG106">
        <v>6</v>
      </c>
      <c r="CH106">
        <v>0.5</v>
      </c>
      <c r="CI106" t="s">
        <v>322</v>
      </c>
      <c r="CJ106">
        <v>2</v>
      </c>
      <c r="CK106" t="b">
        <v>0</v>
      </c>
      <c r="CL106">
        <v>1692988730.5999999</v>
      </c>
      <c r="CM106">
        <v>410.49836363636348</v>
      </c>
      <c r="CN106">
        <v>410.56054545454549</v>
      </c>
      <c r="CO106">
        <v>26.013927272727269</v>
      </c>
      <c r="CP106">
        <v>25.91334545454545</v>
      </c>
      <c r="CQ106">
        <v>410.90509090909092</v>
      </c>
      <c r="CR106">
        <v>25.714618181818182</v>
      </c>
      <c r="CS106">
        <v>600.34436363636371</v>
      </c>
      <c r="CT106">
        <v>100.8453636363636</v>
      </c>
      <c r="CU106">
        <v>9.7287700000000005E-2</v>
      </c>
      <c r="CV106">
        <v>28.78335454545455</v>
      </c>
      <c r="CW106">
        <v>28.70754545454546</v>
      </c>
      <c r="CX106">
        <v>999.9</v>
      </c>
      <c r="CY106">
        <v>0</v>
      </c>
      <c r="CZ106">
        <v>0</v>
      </c>
      <c r="DA106">
        <v>10007.778181818179</v>
      </c>
      <c r="DB106">
        <v>0</v>
      </c>
      <c r="DC106">
        <v>1414.953636363636</v>
      </c>
      <c r="DD106">
        <v>49.974972727272728</v>
      </c>
      <c r="DE106">
        <v>0.89987754545454546</v>
      </c>
      <c r="DF106">
        <v>0.10012243636363639</v>
      </c>
      <c r="DG106">
        <v>0</v>
      </c>
      <c r="DH106">
        <v>686.74972727272723</v>
      </c>
      <c r="DI106">
        <v>5.0002199999999997</v>
      </c>
      <c r="DJ106">
        <v>1079.9709090909089</v>
      </c>
      <c r="DK106">
        <v>414.61445454545452</v>
      </c>
      <c r="DL106">
        <v>32.925727272727272</v>
      </c>
      <c r="DM106">
        <v>38.5</v>
      </c>
      <c r="DN106">
        <v>34.579181818181823</v>
      </c>
      <c r="DO106">
        <v>36.99427272727273</v>
      </c>
      <c r="DP106">
        <v>35.75</v>
      </c>
      <c r="DQ106">
        <v>40.471818181818179</v>
      </c>
      <c r="DR106">
        <v>4.5</v>
      </c>
      <c r="DS106">
        <v>0</v>
      </c>
      <c r="DT106">
        <v>1692988735.3</v>
      </c>
      <c r="DU106">
        <v>0</v>
      </c>
      <c r="DV106">
        <v>686.38584615384627</v>
      </c>
      <c r="DW106">
        <v>5.0342564122132476</v>
      </c>
      <c r="DX106">
        <v>7.4430769144767668</v>
      </c>
      <c r="DY106">
        <v>1079.637307692308</v>
      </c>
      <c r="DZ106">
        <v>15</v>
      </c>
      <c r="EA106">
        <v>1692988728.0999999</v>
      </c>
      <c r="EB106" t="s">
        <v>604</v>
      </c>
      <c r="EC106">
        <v>1692988728.0999999</v>
      </c>
      <c r="ED106">
        <v>1692988728.0999999</v>
      </c>
      <c r="EE106">
        <v>91</v>
      </c>
      <c r="EF106">
        <v>0.15</v>
      </c>
      <c r="EG106">
        <v>-8.0000000000000002E-3</v>
      </c>
      <c r="EH106">
        <v>-0.36599999999999999</v>
      </c>
      <c r="EI106">
        <v>0.26900000000000002</v>
      </c>
      <c r="EJ106">
        <v>411</v>
      </c>
      <c r="EK106">
        <v>26</v>
      </c>
      <c r="EL106">
        <v>0.9</v>
      </c>
      <c r="EM106">
        <v>0.28999999999999998</v>
      </c>
      <c r="EN106">
        <v>100</v>
      </c>
      <c r="EO106">
        <v>100</v>
      </c>
      <c r="EP106">
        <v>-0.36599999999999999</v>
      </c>
      <c r="EQ106">
        <v>0.26850000000000002</v>
      </c>
      <c r="ER106">
        <v>-0.85685708777747505</v>
      </c>
      <c r="ES106">
        <v>4.3947813741094052E-4</v>
      </c>
      <c r="ET106">
        <v>1.9954388575737439E-6</v>
      </c>
      <c r="EU106">
        <v>-3.8034163071679039E-10</v>
      </c>
      <c r="EV106">
        <v>0.26852499999999679</v>
      </c>
      <c r="EW106">
        <v>0</v>
      </c>
      <c r="EX106">
        <v>0</v>
      </c>
      <c r="EY106">
        <v>0</v>
      </c>
      <c r="EZ106">
        <v>23</v>
      </c>
      <c r="FA106">
        <v>2006</v>
      </c>
      <c r="FB106">
        <v>0</v>
      </c>
      <c r="FC106">
        <v>18</v>
      </c>
      <c r="FD106">
        <v>0.1</v>
      </c>
      <c r="FE106">
        <v>0.1</v>
      </c>
      <c r="FF106">
        <v>1.08887</v>
      </c>
      <c r="FG106">
        <v>2.6428199999999999</v>
      </c>
      <c r="FH106">
        <v>1.39771</v>
      </c>
      <c r="FI106">
        <v>2.2668499999999998</v>
      </c>
      <c r="FJ106">
        <v>1.3952599999999999</v>
      </c>
      <c r="FK106">
        <v>2.65503</v>
      </c>
      <c r="FL106">
        <v>42.324100000000001</v>
      </c>
      <c r="FM106">
        <v>14.132</v>
      </c>
      <c r="FN106">
        <v>18</v>
      </c>
      <c r="FO106">
        <v>592.72799999999995</v>
      </c>
      <c r="FP106">
        <v>325.21199999999999</v>
      </c>
      <c r="FQ106">
        <v>27.0001</v>
      </c>
      <c r="FR106">
        <v>32.615600000000001</v>
      </c>
      <c r="FS106">
        <v>29.9998</v>
      </c>
      <c r="FT106">
        <v>32.378700000000002</v>
      </c>
      <c r="FU106">
        <v>32.7348</v>
      </c>
      <c r="FV106">
        <v>21.811199999999999</v>
      </c>
      <c r="FW106">
        <v>10.5695</v>
      </c>
      <c r="FX106">
        <v>87.742900000000006</v>
      </c>
      <c r="FY106">
        <v>27</v>
      </c>
      <c r="FZ106">
        <v>409.88499999999999</v>
      </c>
      <c r="GA106">
        <v>26.011600000000001</v>
      </c>
      <c r="GB106">
        <v>97.866900000000001</v>
      </c>
      <c r="GC106">
        <v>92.346299999999999</v>
      </c>
    </row>
    <row r="107" spans="1:185" x14ac:dyDescent="0.2">
      <c r="A107">
        <v>91</v>
      </c>
      <c r="B107">
        <v>1692988810.0999999</v>
      </c>
      <c r="C107">
        <v>10286.599999904631</v>
      </c>
      <c r="D107" t="s">
        <v>605</v>
      </c>
      <c r="E107" t="s">
        <v>606</v>
      </c>
      <c r="F107">
        <v>5</v>
      </c>
      <c r="H107" t="s">
        <v>318</v>
      </c>
      <c r="I107" t="s">
        <v>588</v>
      </c>
      <c r="J107" t="s">
        <v>320</v>
      </c>
      <c r="K107" t="s">
        <v>660</v>
      </c>
      <c r="L107">
        <v>1692988806.8499999</v>
      </c>
      <c r="M107">
        <f t="shared" si="100"/>
        <v>1.0155045589014317E-4</v>
      </c>
      <c r="N107">
        <f t="shared" si="101"/>
        <v>0.10155045589014317</v>
      </c>
      <c r="O107">
        <f t="shared" si="102"/>
        <v>-0.4282107522988855</v>
      </c>
      <c r="P107">
        <f t="shared" si="103"/>
        <v>409.80308333333329</v>
      </c>
      <c r="Q107">
        <f t="shared" si="104"/>
        <v>488.46696842949962</v>
      </c>
      <c r="R107">
        <f t="shared" si="105"/>
        <v>49.306316674070111</v>
      </c>
      <c r="S107">
        <f t="shared" si="106"/>
        <v>41.365909891120893</v>
      </c>
      <c r="T107">
        <f t="shared" si="107"/>
        <v>7.7917859636666281E-3</v>
      </c>
      <c r="U107">
        <f t="shared" si="108"/>
        <v>2.9436094462735265</v>
      </c>
      <c r="V107">
        <f t="shared" si="109"/>
        <v>7.7803458013774316E-3</v>
      </c>
      <c r="W107">
        <f t="shared" si="110"/>
        <v>4.8637425572950988E-3</v>
      </c>
      <c r="X107">
        <f t="shared" si="111"/>
        <v>3.9903511277246398E-5</v>
      </c>
      <c r="Y107">
        <f t="shared" si="112"/>
        <v>28.65141326327754</v>
      </c>
      <c r="Z107">
        <f t="shared" si="113"/>
        <v>28.5657</v>
      </c>
      <c r="AA107">
        <f t="shared" si="114"/>
        <v>3.9218022947351123</v>
      </c>
      <c r="AB107">
        <f t="shared" si="115"/>
        <v>67.061721704466308</v>
      </c>
      <c r="AC107">
        <f t="shared" si="116"/>
        <v>2.6471728792450087</v>
      </c>
      <c r="AD107">
        <f t="shared" si="117"/>
        <v>3.9473679052124715</v>
      </c>
      <c r="AE107">
        <f t="shared" si="118"/>
        <v>1.2746294154901037</v>
      </c>
      <c r="AF107">
        <f t="shared" si="119"/>
        <v>-4.4783751047553135</v>
      </c>
      <c r="AG107">
        <f t="shared" si="120"/>
        <v>17.769970319548296</v>
      </c>
      <c r="AH107">
        <f t="shared" si="121"/>
        <v>1.3240531944190086</v>
      </c>
      <c r="AI107">
        <f t="shared" si="122"/>
        <v>14.615688312723268</v>
      </c>
      <c r="AJ107">
        <f t="shared" si="123"/>
        <v>-0.4282107522988855</v>
      </c>
      <c r="AK107">
        <f t="shared" si="124"/>
        <v>0.10155045589014317</v>
      </c>
      <c r="AL107">
        <f t="shared" si="125"/>
        <v>-2.0758673329360176</v>
      </c>
      <c r="AM107">
        <v>420.40195457192078</v>
      </c>
      <c r="AN107">
        <v>421.43966666666671</v>
      </c>
      <c r="AO107">
        <v>0.24349337242847671</v>
      </c>
      <c r="AP107">
        <v>67.042510939796074</v>
      </c>
      <c r="AQ107">
        <f t="shared" si="126"/>
        <v>5.411563112464101E-2</v>
      </c>
      <c r="AR107">
        <v>26.126639271428999</v>
      </c>
      <c r="AS107">
        <v>26.319766666666659</v>
      </c>
      <c r="AT107">
        <v>-2.6789913831364091E-2</v>
      </c>
      <c r="AU107">
        <v>78.316823484916711</v>
      </c>
      <c r="AV107">
        <v>8</v>
      </c>
      <c r="AW107">
        <v>1</v>
      </c>
      <c r="AX107">
        <f t="shared" si="127"/>
        <v>1</v>
      </c>
      <c r="AY107">
        <f t="shared" si="128"/>
        <v>0</v>
      </c>
      <c r="AZ107">
        <f t="shared" si="129"/>
        <v>53006.567121044958</v>
      </c>
      <c r="BA107" t="s">
        <v>321</v>
      </c>
      <c r="BB107" t="s">
        <v>321</v>
      </c>
      <c r="BC107">
        <v>0</v>
      </c>
      <c r="BD107">
        <v>0</v>
      </c>
      <c r="BE107" t="e">
        <f t="shared" si="130"/>
        <v>#DIV/0!</v>
      </c>
      <c r="BF107">
        <v>0</v>
      </c>
      <c r="BG107" t="s">
        <v>321</v>
      </c>
      <c r="BH107" t="s">
        <v>321</v>
      </c>
      <c r="BI107">
        <v>0</v>
      </c>
      <c r="BJ107">
        <v>0</v>
      </c>
      <c r="BK107" t="e">
        <f t="shared" si="131"/>
        <v>#DIV/0!</v>
      </c>
      <c r="BL107">
        <v>0.5</v>
      </c>
      <c r="BM107">
        <f t="shared" si="132"/>
        <v>2.1001848040655996E-4</v>
      </c>
      <c r="BN107">
        <f t="shared" si="133"/>
        <v>-0.4282107522988855</v>
      </c>
      <c r="BO107" t="e">
        <f t="shared" si="134"/>
        <v>#DIV/0!</v>
      </c>
      <c r="BP107">
        <f t="shared" si="135"/>
        <v>-2038.9193916170734</v>
      </c>
      <c r="BQ107" t="e">
        <f t="shared" si="136"/>
        <v>#DIV/0!</v>
      </c>
      <c r="BR107" t="e">
        <f t="shared" si="137"/>
        <v>#DIV/0!</v>
      </c>
      <c r="BS107" t="s">
        <v>321</v>
      </c>
      <c r="BT107">
        <v>0</v>
      </c>
      <c r="BU107" t="e">
        <f t="shared" si="138"/>
        <v>#DIV/0!</v>
      </c>
      <c r="BV107" t="e">
        <f t="shared" si="139"/>
        <v>#DIV/0!</v>
      </c>
      <c r="BW107" t="e">
        <f t="shared" si="140"/>
        <v>#DIV/0!</v>
      </c>
      <c r="BX107" t="e">
        <f t="shared" si="141"/>
        <v>#DIV/0!</v>
      </c>
      <c r="BY107" t="e">
        <f t="shared" si="142"/>
        <v>#DIV/0!</v>
      </c>
      <c r="BZ107" t="e">
        <f t="shared" si="143"/>
        <v>#DIV/0!</v>
      </c>
      <c r="CA107" t="e">
        <f t="shared" si="144"/>
        <v>#DIV/0!</v>
      </c>
      <c r="CB107" t="e">
        <f t="shared" si="145"/>
        <v>#DIV/0!</v>
      </c>
      <c r="CC107">
        <f t="shared" si="146"/>
        <v>5.0002199999999997E-3</v>
      </c>
      <c r="CD107">
        <f t="shared" si="147"/>
        <v>2.1001848040655996E-4</v>
      </c>
      <c r="CE107">
        <f t="shared" si="148"/>
        <v>4.2001847999999994E-2</v>
      </c>
      <c r="CF107">
        <f t="shared" si="149"/>
        <v>7.9803511199999996E-3</v>
      </c>
      <c r="CG107">
        <v>6</v>
      </c>
      <c r="CH107">
        <v>0.5</v>
      </c>
      <c r="CI107" t="s">
        <v>322</v>
      </c>
      <c r="CJ107">
        <v>2</v>
      </c>
      <c r="CK107" t="b">
        <v>0</v>
      </c>
      <c r="CL107">
        <v>1692988806.8499999</v>
      </c>
      <c r="CM107">
        <v>409.80308333333329</v>
      </c>
      <c r="CN107">
        <v>409.41666666666657</v>
      </c>
      <c r="CO107">
        <v>26.22496666666666</v>
      </c>
      <c r="CP107">
        <v>26.126124999999998</v>
      </c>
      <c r="CQ107">
        <v>410.17708333333331</v>
      </c>
      <c r="CR107">
        <v>25.911333333333339</v>
      </c>
      <c r="CS107">
        <v>600.27699999999993</v>
      </c>
      <c r="CT107">
        <v>100.8435833333334</v>
      </c>
      <c r="CU107">
        <v>9.7360191666666665E-2</v>
      </c>
      <c r="CV107">
        <v>28.677675000000001</v>
      </c>
      <c r="CW107">
        <v>28.5657</v>
      </c>
      <c r="CX107">
        <v>999.9</v>
      </c>
      <c r="CY107">
        <v>0</v>
      </c>
      <c r="CZ107">
        <v>0</v>
      </c>
      <c r="DA107">
        <v>9996.0424999999996</v>
      </c>
      <c r="DB107">
        <v>0</v>
      </c>
      <c r="DC107">
        <v>1421.469166666667</v>
      </c>
      <c r="DD107">
        <v>5.0002199999999997E-3</v>
      </c>
      <c r="DE107">
        <v>0</v>
      </c>
      <c r="DF107">
        <v>0</v>
      </c>
      <c r="DG107">
        <v>0</v>
      </c>
      <c r="DH107">
        <v>632.25833333333333</v>
      </c>
      <c r="DI107">
        <v>5.0002199999999997E-3</v>
      </c>
      <c r="DJ107">
        <v>751.05833333333328</v>
      </c>
      <c r="DK107">
        <v>-0.2166666666666667</v>
      </c>
      <c r="DL107">
        <v>32.625</v>
      </c>
      <c r="DM107">
        <v>38.375</v>
      </c>
      <c r="DN107">
        <v>34.375</v>
      </c>
      <c r="DO107">
        <v>36.936999999999998</v>
      </c>
      <c r="DP107">
        <v>35.359250000000003</v>
      </c>
      <c r="DQ107">
        <v>0</v>
      </c>
      <c r="DR107">
        <v>0</v>
      </c>
      <c r="DS107">
        <v>0</v>
      </c>
      <c r="DT107">
        <v>1692988811.5999999</v>
      </c>
      <c r="DU107">
        <v>0</v>
      </c>
      <c r="DV107">
        <v>631.09999999999991</v>
      </c>
      <c r="DW107">
        <v>8.4512821072521636</v>
      </c>
      <c r="DX107">
        <v>28.964102183257619</v>
      </c>
      <c r="DY107">
        <v>747.20769230769235</v>
      </c>
      <c r="DZ107">
        <v>15</v>
      </c>
      <c r="EA107">
        <v>1692988804.0999999</v>
      </c>
      <c r="EB107" t="s">
        <v>607</v>
      </c>
      <c r="EC107">
        <v>1692988803.5999999</v>
      </c>
      <c r="ED107">
        <v>1692988804.0999999</v>
      </c>
      <c r="EE107">
        <v>92</v>
      </c>
      <c r="EF107">
        <v>-8.9999999999999993E-3</v>
      </c>
      <c r="EG107">
        <v>6.0000000000000001E-3</v>
      </c>
      <c r="EH107">
        <v>-0.377</v>
      </c>
      <c r="EI107">
        <v>0.27500000000000002</v>
      </c>
      <c r="EJ107">
        <v>409</v>
      </c>
      <c r="EK107">
        <v>26</v>
      </c>
      <c r="EL107">
        <v>0.99</v>
      </c>
      <c r="EM107">
        <v>0.32</v>
      </c>
      <c r="EN107">
        <v>100</v>
      </c>
      <c r="EO107">
        <v>100</v>
      </c>
      <c r="EP107">
        <v>-0.375</v>
      </c>
      <c r="EQ107">
        <v>0.27500000000000002</v>
      </c>
      <c r="ER107">
        <v>-0.8660850161319007</v>
      </c>
      <c r="ES107">
        <v>4.3947813741094052E-4</v>
      </c>
      <c r="ET107">
        <v>1.9954388575737439E-6</v>
      </c>
      <c r="EU107">
        <v>-3.8034163071679039E-10</v>
      </c>
      <c r="EV107">
        <v>0.27500999999999459</v>
      </c>
      <c r="EW107">
        <v>0</v>
      </c>
      <c r="EX107">
        <v>0</v>
      </c>
      <c r="EY107">
        <v>0</v>
      </c>
      <c r="EZ107">
        <v>23</v>
      </c>
      <c r="FA107">
        <v>2006</v>
      </c>
      <c r="FB107">
        <v>0</v>
      </c>
      <c r="FC107">
        <v>18</v>
      </c>
      <c r="FD107">
        <v>0.1</v>
      </c>
      <c r="FE107">
        <v>0.1</v>
      </c>
      <c r="FF107">
        <v>1.08643</v>
      </c>
      <c r="FG107">
        <v>2.6428199999999999</v>
      </c>
      <c r="FH107">
        <v>1.39771</v>
      </c>
      <c r="FI107">
        <v>2.2656200000000002</v>
      </c>
      <c r="FJ107">
        <v>1.3952599999999999</v>
      </c>
      <c r="FK107">
        <v>2.5451700000000002</v>
      </c>
      <c r="FL107">
        <v>42.3506</v>
      </c>
      <c r="FM107">
        <v>14.1145</v>
      </c>
      <c r="FN107">
        <v>18</v>
      </c>
      <c r="FO107">
        <v>598.90300000000002</v>
      </c>
      <c r="FP107">
        <v>326.14400000000001</v>
      </c>
      <c r="FQ107">
        <v>27.000299999999999</v>
      </c>
      <c r="FR107">
        <v>32.598300000000002</v>
      </c>
      <c r="FS107">
        <v>30</v>
      </c>
      <c r="FT107">
        <v>32.361600000000003</v>
      </c>
      <c r="FU107">
        <v>32.716099999999997</v>
      </c>
      <c r="FV107">
        <v>21.7684</v>
      </c>
      <c r="FW107">
        <v>10.3087</v>
      </c>
      <c r="FX107">
        <v>84.735299999999995</v>
      </c>
      <c r="FY107">
        <v>27</v>
      </c>
      <c r="FZ107">
        <v>409.04399999999998</v>
      </c>
      <c r="GA107">
        <v>25.837399999999999</v>
      </c>
      <c r="GB107">
        <v>97.8703</v>
      </c>
      <c r="GC107">
        <v>92.351299999999995</v>
      </c>
    </row>
    <row r="108" spans="1:185" x14ac:dyDescent="0.2">
      <c r="A108">
        <v>92</v>
      </c>
      <c r="B108">
        <v>1692988922.5999999</v>
      </c>
      <c r="C108">
        <v>10399.099999904631</v>
      </c>
      <c r="D108" t="s">
        <v>615</v>
      </c>
      <c r="E108" t="s">
        <v>616</v>
      </c>
      <c r="F108">
        <v>5</v>
      </c>
      <c r="H108" t="s">
        <v>318</v>
      </c>
      <c r="I108" t="s">
        <v>588</v>
      </c>
      <c r="J108" t="s">
        <v>320</v>
      </c>
      <c r="K108" t="s">
        <v>659</v>
      </c>
      <c r="L108">
        <v>1692988914.849999</v>
      </c>
      <c r="M108">
        <f t="shared" si="100"/>
        <v>-3.7811693882467968E-4</v>
      </c>
      <c r="N108">
        <f t="shared" si="101"/>
        <v>-0.37811693882467967</v>
      </c>
      <c r="O108">
        <f t="shared" si="102"/>
        <v>0.86643605612115793</v>
      </c>
      <c r="P108">
        <f t="shared" si="103"/>
        <v>399.30259999999998</v>
      </c>
      <c r="Q108">
        <f t="shared" si="104"/>
        <v>439.36311681753222</v>
      </c>
      <c r="R108">
        <f t="shared" si="105"/>
        <v>44.351735705188688</v>
      </c>
      <c r="S108">
        <f t="shared" si="106"/>
        <v>40.307806239797664</v>
      </c>
      <c r="T108">
        <f t="shared" si="107"/>
        <v>-2.8143781902928842E-2</v>
      </c>
      <c r="U108">
        <f t="shared" si="108"/>
        <v>2.9440795075362964</v>
      </c>
      <c r="V108">
        <f t="shared" si="109"/>
        <v>-2.8294110542473966E-2</v>
      </c>
      <c r="W108">
        <f t="shared" si="110"/>
        <v>-1.7670246306988047E-2</v>
      </c>
      <c r="X108">
        <f t="shared" si="111"/>
        <v>241.73241347658404</v>
      </c>
      <c r="Y108">
        <f t="shared" si="112"/>
        <v>30.445792399613055</v>
      </c>
      <c r="Z108">
        <f t="shared" si="113"/>
        <v>29.61618</v>
      </c>
      <c r="AA108">
        <f t="shared" si="114"/>
        <v>4.1674200725352319</v>
      </c>
      <c r="AB108">
        <f t="shared" si="115"/>
        <v>71.532477638114614</v>
      </c>
      <c r="AC108">
        <f t="shared" si="116"/>
        <v>2.8653966297362494</v>
      </c>
      <c r="AD108">
        <f t="shared" si="117"/>
        <v>4.0057282011569546</v>
      </c>
      <c r="AE108">
        <f t="shared" si="118"/>
        <v>1.3020234427989825</v>
      </c>
      <c r="AF108">
        <f t="shared" si="119"/>
        <v>16.674957002168373</v>
      </c>
      <c r="AG108">
        <f t="shared" si="120"/>
        <v>-108.76265403322746</v>
      </c>
      <c r="AH108">
        <f t="shared" si="121"/>
        <v>-8.155348112698821</v>
      </c>
      <c r="AI108">
        <f t="shared" si="122"/>
        <v>141.48936833282613</v>
      </c>
      <c r="AJ108">
        <f t="shared" si="123"/>
        <v>0.86643605612115793</v>
      </c>
      <c r="AK108">
        <f t="shared" si="124"/>
        <v>-0.37811693882467967</v>
      </c>
      <c r="AL108">
        <f t="shared" si="125"/>
        <v>1.2565139443831195</v>
      </c>
      <c r="AM108">
        <v>411.79892788772469</v>
      </c>
      <c r="AN108">
        <v>410.87078181818168</v>
      </c>
      <c r="AO108">
        <v>-8.1377918317197678E-2</v>
      </c>
      <c r="AP108">
        <v>67.11295341752438</v>
      </c>
      <c r="AQ108">
        <f t="shared" si="126"/>
        <v>-0.17998936584353384</v>
      </c>
      <c r="AR108">
        <v>28.678175982640699</v>
      </c>
      <c r="AS108">
        <v>28.432344848484849</v>
      </c>
      <c r="AT108">
        <v>1.3502164502174599E-2</v>
      </c>
      <c r="AU108">
        <v>78.55</v>
      </c>
      <c r="AV108">
        <v>0</v>
      </c>
      <c r="AW108">
        <v>0</v>
      </c>
      <c r="AX108">
        <f t="shared" si="127"/>
        <v>1</v>
      </c>
      <c r="AY108">
        <f t="shared" si="128"/>
        <v>0</v>
      </c>
      <c r="AZ108">
        <f t="shared" si="129"/>
        <v>52975.721148943077</v>
      </c>
      <c r="BA108" t="s">
        <v>321</v>
      </c>
      <c r="BB108" t="s">
        <v>321</v>
      </c>
      <c r="BC108">
        <v>0</v>
      </c>
      <c r="BD108">
        <v>0</v>
      </c>
      <c r="BE108" t="e">
        <f t="shared" si="130"/>
        <v>#DIV/0!</v>
      </c>
      <c r="BF108">
        <v>0</v>
      </c>
      <c r="BG108" t="s">
        <v>321</v>
      </c>
      <c r="BH108" t="s">
        <v>321</v>
      </c>
      <c r="BI108">
        <v>0</v>
      </c>
      <c r="BJ108">
        <v>0</v>
      </c>
      <c r="BK108" t="e">
        <f t="shared" si="131"/>
        <v>#DIV/0!</v>
      </c>
      <c r="BL108">
        <v>0.5</v>
      </c>
      <c r="BM108">
        <f t="shared" si="132"/>
        <v>1261.1862900914946</v>
      </c>
      <c r="BN108">
        <f t="shared" si="133"/>
        <v>0.86643605612115793</v>
      </c>
      <c r="BO108" t="e">
        <f t="shared" si="134"/>
        <v>#DIV/0!</v>
      </c>
      <c r="BP108">
        <f t="shared" si="135"/>
        <v>6.8700085223595401E-4</v>
      </c>
      <c r="BQ108" t="e">
        <f t="shared" si="136"/>
        <v>#DIV/0!</v>
      </c>
      <c r="BR108" t="e">
        <f t="shared" si="137"/>
        <v>#DIV/0!</v>
      </c>
      <c r="BS108" t="s">
        <v>321</v>
      </c>
      <c r="BT108">
        <v>0</v>
      </c>
      <c r="BU108" t="e">
        <f t="shared" si="138"/>
        <v>#DIV/0!</v>
      </c>
      <c r="BV108" t="e">
        <f t="shared" si="139"/>
        <v>#DIV/0!</v>
      </c>
      <c r="BW108" t="e">
        <f t="shared" si="140"/>
        <v>#DIV/0!</v>
      </c>
      <c r="BX108" t="e">
        <f t="shared" si="141"/>
        <v>#DIV/0!</v>
      </c>
      <c r="BY108" t="e">
        <f t="shared" si="142"/>
        <v>#DIV/0!</v>
      </c>
      <c r="BZ108" t="e">
        <f t="shared" si="143"/>
        <v>#DIV/0!</v>
      </c>
      <c r="CA108" t="e">
        <f t="shared" si="144"/>
        <v>#DIV/0!</v>
      </c>
      <c r="CB108" t="e">
        <f t="shared" si="145"/>
        <v>#DIV/0!</v>
      </c>
      <c r="CC108">
        <f t="shared" si="146"/>
        <v>1499.9706666666671</v>
      </c>
      <c r="CD108">
        <f t="shared" si="147"/>
        <v>1261.1862900914946</v>
      </c>
      <c r="CE108">
        <f t="shared" si="148"/>
        <v>0.84080730251491209</v>
      </c>
      <c r="CF108">
        <f t="shared" si="149"/>
        <v>0.16115809385378024</v>
      </c>
      <c r="CG108">
        <v>6</v>
      </c>
      <c r="CH108">
        <v>0.5</v>
      </c>
      <c r="CI108" t="s">
        <v>322</v>
      </c>
      <c r="CJ108">
        <v>2</v>
      </c>
      <c r="CK108" t="b">
        <v>0</v>
      </c>
      <c r="CL108">
        <v>1692988914.849999</v>
      </c>
      <c r="CM108">
        <v>399.30259999999998</v>
      </c>
      <c r="CN108">
        <v>400.01799999999997</v>
      </c>
      <c r="CO108">
        <v>28.385576666666669</v>
      </c>
      <c r="CP108">
        <v>28.752933333333338</v>
      </c>
      <c r="CQ108">
        <v>399.67960000000011</v>
      </c>
      <c r="CR108">
        <v>28.035576666666671</v>
      </c>
      <c r="CS108">
        <v>600.04443333333325</v>
      </c>
      <c r="CT108">
        <v>100.84529999999999</v>
      </c>
      <c r="CU108">
        <v>0.1002141033333333</v>
      </c>
      <c r="CV108">
        <v>28.930936666666661</v>
      </c>
      <c r="CW108">
        <v>29.61618</v>
      </c>
      <c r="CX108">
        <v>999.9000000000002</v>
      </c>
      <c r="CY108">
        <v>0</v>
      </c>
      <c r="CZ108">
        <v>0</v>
      </c>
      <c r="DA108">
        <v>9998.5443333333315</v>
      </c>
      <c r="DB108">
        <v>0</v>
      </c>
      <c r="DC108">
        <v>1427.722</v>
      </c>
      <c r="DD108">
        <v>1499.9706666666671</v>
      </c>
      <c r="DE108">
        <v>0.97299950000000002</v>
      </c>
      <c r="DF108">
        <v>2.7000440000000001E-2</v>
      </c>
      <c r="DG108">
        <v>0</v>
      </c>
      <c r="DH108">
        <v>560.88659999999993</v>
      </c>
      <c r="DI108">
        <v>5.0002200000000014</v>
      </c>
      <c r="DJ108">
        <v>9388.4800000000014</v>
      </c>
      <c r="DK108">
        <v>14098.93</v>
      </c>
      <c r="DL108">
        <v>33.537199999999999</v>
      </c>
      <c r="DM108">
        <v>38.203933333333332</v>
      </c>
      <c r="DN108">
        <v>34.42046666666667</v>
      </c>
      <c r="DO108">
        <v>36.149799999999999</v>
      </c>
      <c r="DP108">
        <v>35.72059999999999</v>
      </c>
      <c r="DQ108">
        <v>1454.606</v>
      </c>
      <c r="DR108">
        <v>40.36433333333332</v>
      </c>
      <c r="DS108">
        <v>0</v>
      </c>
      <c r="DT108">
        <v>1692988924.5</v>
      </c>
      <c r="DU108">
        <v>0</v>
      </c>
      <c r="DV108">
        <v>560.67246153846168</v>
      </c>
      <c r="DW108">
        <v>-46.229811901027148</v>
      </c>
      <c r="DX108">
        <v>-678.03589655057453</v>
      </c>
      <c r="DY108">
        <v>9385.5688461538466</v>
      </c>
      <c r="DZ108">
        <v>15</v>
      </c>
      <c r="EA108">
        <v>1692988963.0999999</v>
      </c>
      <c r="EB108" t="s">
        <v>617</v>
      </c>
      <c r="EC108">
        <v>1692988803.5999999</v>
      </c>
      <c r="ED108">
        <v>1692988940.5999999</v>
      </c>
      <c r="EE108">
        <v>93</v>
      </c>
      <c r="EF108">
        <v>-8.9999999999999993E-3</v>
      </c>
      <c r="EG108">
        <v>7.4999999999999997E-2</v>
      </c>
      <c r="EH108">
        <v>-0.377</v>
      </c>
      <c r="EI108">
        <v>0.35</v>
      </c>
      <c r="EJ108">
        <v>409</v>
      </c>
      <c r="EK108">
        <v>29</v>
      </c>
      <c r="EL108">
        <v>0.99</v>
      </c>
      <c r="EM108">
        <v>0.32</v>
      </c>
      <c r="EN108">
        <v>100</v>
      </c>
      <c r="EO108">
        <v>100</v>
      </c>
      <c r="EP108">
        <v>-0.377</v>
      </c>
      <c r="EQ108">
        <v>0.35</v>
      </c>
      <c r="ER108">
        <v>-0.8660850161319007</v>
      </c>
      <c r="ES108">
        <v>4.3947813741094052E-4</v>
      </c>
      <c r="ET108">
        <v>1.9954388575737439E-6</v>
      </c>
      <c r="EU108">
        <v>-3.8034163071679039E-10</v>
      </c>
      <c r="EV108">
        <v>0.27500999999999459</v>
      </c>
      <c r="EW108">
        <v>0</v>
      </c>
      <c r="EX108">
        <v>0</v>
      </c>
      <c r="EY108">
        <v>0</v>
      </c>
      <c r="EZ108">
        <v>23</v>
      </c>
      <c r="FA108">
        <v>2006</v>
      </c>
      <c r="FB108">
        <v>0</v>
      </c>
      <c r="FC108">
        <v>18</v>
      </c>
      <c r="FD108">
        <v>2</v>
      </c>
      <c r="FE108">
        <v>2</v>
      </c>
      <c r="FF108">
        <v>1.06934</v>
      </c>
      <c r="FG108">
        <v>2.6464799999999999</v>
      </c>
      <c r="FH108">
        <v>1.39771</v>
      </c>
      <c r="FI108">
        <v>2.2656200000000002</v>
      </c>
      <c r="FJ108">
        <v>1.3952599999999999</v>
      </c>
      <c r="FK108">
        <v>2.4645999999999999</v>
      </c>
      <c r="FL108">
        <v>42.377200000000002</v>
      </c>
      <c r="FM108">
        <v>14.0357</v>
      </c>
      <c r="FN108">
        <v>18</v>
      </c>
      <c r="FO108">
        <v>614.452</v>
      </c>
      <c r="FP108">
        <v>328.22</v>
      </c>
      <c r="FQ108">
        <v>27.000299999999999</v>
      </c>
      <c r="FR108">
        <v>32.630099999999999</v>
      </c>
      <c r="FS108">
        <v>30.000399999999999</v>
      </c>
      <c r="FT108">
        <v>32.370399999999997</v>
      </c>
      <c r="FU108">
        <v>32.721400000000003</v>
      </c>
      <c r="FV108">
        <v>21.418900000000001</v>
      </c>
      <c r="FW108">
        <v>2.4390299999999998</v>
      </c>
      <c r="FX108">
        <v>80.521799999999999</v>
      </c>
      <c r="FY108">
        <v>27</v>
      </c>
      <c r="FZ108">
        <v>400</v>
      </c>
      <c r="GA108">
        <v>28.4849</v>
      </c>
      <c r="GB108">
        <v>97.851100000000002</v>
      </c>
      <c r="GC108">
        <v>92.301900000000003</v>
      </c>
    </row>
    <row r="109" spans="1:185" x14ac:dyDescent="0.2">
      <c r="A109">
        <v>93</v>
      </c>
      <c r="B109">
        <v>1692989039.0999999</v>
      </c>
      <c r="C109">
        <v>10515.599999904631</v>
      </c>
      <c r="D109" t="s">
        <v>618</v>
      </c>
      <c r="E109" t="s">
        <v>619</v>
      </c>
      <c r="F109">
        <v>5</v>
      </c>
      <c r="H109" t="s">
        <v>318</v>
      </c>
      <c r="I109" t="s">
        <v>588</v>
      </c>
      <c r="J109" t="s">
        <v>320</v>
      </c>
      <c r="K109" t="s">
        <v>659</v>
      </c>
      <c r="L109">
        <v>1692989031.099999</v>
      </c>
      <c r="M109">
        <f t="shared" si="100"/>
        <v>3.8048338360873828E-6</v>
      </c>
      <c r="N109">
        <f t="shared" si="101"/>
        <v>3.8048338360873826E-3</v>
      </c>
      <c r="O109">
        <f t="shared" si="102"/>
        <v>0.69246502719182923</v>
      </c>
      <c r="P109">
        <f t="shared" si="103"/>
        <v>299.28748387096772</v>
      </c>
      <c r="Q109">
        <f t="shared" si="104"/>
        <v>-3562.9455511797287</v>
      </c>
      <c r="R109">
        <f t="shared" si="105"/>
        <v>-359.67010249080431</v>
      </c>
      <c r="S109">
        <f t="shared" si="106"/>
        <v>30.212294420958408</v>
      </c>
      <c r="T109">
        <f t="shared" si="107"/>
        <v>2.843071173205152E-4</v>
      </c>
      <c r="U109">
        <f t="shared" si="108"/>
        <v>2.9441434588606508</v>
      </c>
      <c r="V109">
        <f t="shared" si="109"/>
        <v>2.8429186560034682E-4</v>
      </c>
      <c r="W109">
        <f t="shared" si="110"/>
        <v>1.7768378620397341E-4</v>
      </c>
      <c r="X109">
        <f t="shared" si="111"/>
        <v>241.73478430242133</v>
      </c>
      <c r="Y109">
        <f t="shared" si="112"/>
        <v>30.479306819349265</v>
      </c>
      <c r="Z109">
        <f t="shared" si="113"/>
        <v>29.654729032258061</v>
      </c>
      <c r="AA109">
        <f t="shared" si="114"/>
        <v>4.1766828349383402</v>
      </c>
      <c r="AB109">
        <f t="shared" si="115"/>
        <v>71.170496568451085</v>
      </c>
      <c r="AC109">
        <f t="shared" si="116"/>
        <v>2.872822105176934</v>
      </c>
      <c r="AD109">
        <f t="shared" si="117"/>
        <v>4.0365351426400151</v>
      </c>
      <c r="AE109">
        <f t="shared" si="118"/>
        <v>1.3038607297614062</v>
      </c>
      <c r="AF109">
        <f t="shared" si="119"/>
        <v>-0.16779317217145359</v>
      </c>
      <c r="AG109">
        <f t="shared" si="120"/>
        <v>-93.869253182893331</v>
      </c>
      <c r="AH109">
        <f t="shared" si="121"/>
        <v>-7.0444136649680047</v>
      </c>
      <c r="AI109">
        <f t="shared" si="122"/>
        <v>140.65332428238855</v>
      </c>
      <c r="AJ109">
        <f t="shared" si="123"/>
        <v>0.69246502719182923</v>
      </c>
      <c r="AK109">
        <f t="shared" si="124"/>
        <v>3.8048338360873826E-3</v>
      </c>
      <c r="AL109">
        <f t="shared" si="125"/>
        <v>0.30428409919826038</v>
      </c>
      <c r="AM109">
        <v>308.81289415847237</v>
      </c>
      <c r="AN109">
        <v>308.22376969696973</v>
      </c>
      <c r="AO109">
        <v>6.144059638366086E-2</v>
      </c>
      <c r="AP109">
        <v>67.126531885239615</v>
      </c>
      <c r="AQ109">
        <f t="shared" si="126"/>
        <v>4.4326320863795302E-2</v>
      </c>
      <c r="AR109">
        <v>28.51813278969696</v>
      </c>
      <c r="AS109">
        <v>28.511707272727261</v>
      </c>
      <c r="AT109">
        <v>9.418008658016265E-3</v>
      </c>
      <c r="AU109">
        <v>78.55</v>
      </c>
      <c r="AV109">
        <v>0</v>
      </c>
      <c r="AW109">
        <v>0</v>
      </c>
      <c r="AX109">
        <f t="shared" si="127"/>
        <v>1</v>
      </c>
      <c r="AY109">
        <f t="shared" si="128"/>
        <v>0</v>
      </c>
      <c r="AZ109">
        <f t="shared" si="129"/>
        <v>52954.401519444655</v>
      </c>
      <c r="BA109" t="s">
        <v>321</v>
      </c>
      <c r="BB109" t="s">
        <v>321</v>
      </c>
      <c r="BC109">
        <v>0</v>
      </c>
      <c r="BD109">
        <v>0</v>
      </c>
      <c r="BE109" t="e">
        <f t="shared" si="130"/>
        <v>#DIV/0!</v>
      </c>
      <c r="BF109">
        <v>0</v>
      </c>
      <c r="BG109" t="s">
        <v>321</v>
      </c>
      <c r="BH109" t="s">
        <v>321</v>
      </c>
      <c r="BI109">
        <v>0</v>
      </c>
      <c r="BJ109">
        <v>0</v>
      </c>
      <c r="BK109" t="e">
        <f t="shared" si="131"/>
        <v>#DIV/0!</v>
      </c>
      <c r="BL109">
        <v>0.5</v>
      </c>
      <c r="BM109">
        <f t="shared" si="132"/>
        <v>1261.1999611127374</v>
      </c>
      <c r="BN109">
        <f t="shared" si="133"/>
        <v>0.69246502719182923</v>
      </c>
      <c r="BO109" t="e">
        <f t="shared" si="134"/>
        <v>#DIV/0!</v>
      </c>
      <c r="BP109">
        <f t="shared" si="135"/>
        <v>5.4905252818187374E-4</v>
      </c>
      <c r="BQ109" t="e">
        <f t="shared" si="136"/>
        <v>#DIV/0!</v>
      </c>
      <c r="BR109" t="e">
        <f t="shared" si="137"/>
        <v>#DIV/0!</v>
      </c>
      <c r="BS109" t="s">
        <v>321</v>
      </c>
      <c r="BT109">
        <v>0</v>
      </c>
      <c r="BU109" t="e">
        <f t="shared" si="138"/>
        <v>#DIV/0!</v>
      </c>
      <c r="BV109" t="e">
        <f t="shared" si="139"/>
        <v>#DIV/0!</v>
      </c>
      <c r="BW109" t="e">
        <f t="shared" si="140"/>
        <v>#DIV/0!</v>
      </c>
      <c r="BX109" t="e">
        <f t="shared" si="141"/>
        <v>#DIV/0!</v>
      </c>
      <c r="BY109" t="e">
        <f t="shared" si="142"/>
        <v>#DIV/0!</v>
      </c>
      <c r="BZ109" t="e">
        <f t="shared" si="143"/>
        <v>#DIV/0!</v>
      </c>
      <c r="CA109" t="e">
        <f t="shared" si="144"/>
        <v>#DIV/0!</v>
      </c>
      <c r="CB109" t="e">
        <f t="shared" si="145"/>
        <v>#DIV/0!</v>
      </c>
      <c r="CC109">
        <f t="shared" si="146"/>
        <v>1499.987096774194</v>
      </c>
      <c r="CD109">
        <f t="shared" si="147"/>
        <v>1261.1999611127374</v>
      </c>
      <c r="CE109">
        <f t="shared" si="148"/>
        <v>0.84080720682532428</v>
      </c>
      <c r="CF109">
        <f t="shared" si="149"/>
        <v>0.16115790917287587</v>
      </c>
      <c r="CG109">
        <v>6</v>
      </c>
      <c r="CH109">
        <v>0.5</v>
      </c>
      <c r="CI109" t="s">
        <v>322</v>
      </c>
      <c r="CJ109">
        <v>2</v>
      </c>
      <c r="CK109" t="b">
        <v>0</v>
      </c>
      <c r="CL109">
        <v>1692989031.099999</v>
      </c>
      <c r="CM109">
        <v>299.28748387096772</v>
      </c>
      <c r="CN109">
        <v>299.98112903225808</v>
      </c>
      <c r="CO109">
        <v>28.458603225806449</v>
      </c>
      <c r="CP109">
        <v>28.454906451612899</v>
      </c>
      <c r="CQ109">
        <v>299.96448387096768</v>
      </c>
      <c r="CR109">
        <v>28.10760322580645</v>
      </c>
      <c r="CS109">
        <v>599.96419354838724</v>
      </c>
      <c r="CT109">
        <v>100.8477741935484</v>
      </c>
      <c r="CU109">
        <v>9.96293870967742E-2</v>
      </c>
      <c r="CV109">
        <v>29.063332258064509</v>
      </c>
      <c r="CW109">
        <v>29.654729032258061</v>
      </c>
      <c r="CX109">
        <v>999.90000000000032</v>
      </c>
      <c r="CY109">
        <v>0</v>
      </c>
      <c r="CZ109">
        <v>0</v>
      </c>
      <c r="DA109">
        <v>9998.662580645163</v>
      </c>
      <c r="DB109">
        <v>0</v>
      </c>
      <c r="DC109">
        <v>1440.72</v>
      </c>
      <c r="DD109">
        <v>1499.987096774194</v>
      </c>
      <c r="DE109">
        <v>0.97300322580645171</v>
      </c>
      <c r="DF109">
        <v>2.6996412903225811E-2</v>
      </c>
      <c r="DG109">
        <v>0</v>
      </c>
      <c r="DH109">
        <v>522.83461290322577</v>
      </c>
      <c r="DI109">
        <v>5.0002200000000023</v>
      </c>
      <c r="DJ109">
        <v>8847.4964516129021</v>
      </c>
      <c r="DK109">
        <v>14099.11290322581</v>
      </c>
      <c r="DL109">
        <v>34.755806451612898</v>
      </c>
      <c r="DM109">
        <v>38.259999999999991</v>
      </c>
      <c r="DN109">
        <v>35.052096774193551</v>
      </c>
      <c r="DO109">
        <v>36.957322580645148</v>
      </c>
      <c r="DP109">
        <v>36.759935483870962</v>
      </c>
      <c r="DQ109">
        <v>1454.6270967741939</v>
      </c>
      <c r="DR109">
        <v>40.359999999999978</v>
      </c>
      <c r="DS109">
        <v>0</v>
      </c>
      <c r="DT109">
        <v>1692989040.9000001</v>
      </c>
      <c r="DU109">
        <v>0</v>
      </c>
      <c r="DV109">
        <v>522.76876923076918</v>
      </c>
      <c r="DW109">
        <v>-8.1150085482451964</v>
      </c>
      <c r="DX109">
        <v>-109.3911110459234</v>
      </c>
      <c r="DY109">
        <v>8846.6880769230756</v>
      </c>
      <c r="DZ109">
        <v>15</v>
      </c>
      <c r="EA109">
        <v>1692989063.0999999</v>
      </c>
      <c r="EB109" t="s">
        <v>620</v>
      </c>
      <c r="EC109">
        <v>1692989063.0999999</v>
      </c>
      <c r="ED109">
        <v>1692989052.0999999</v>
      </c>
      <c r="EE109">
        <v>94</v>
      </c>
      <c r="EF109">
        <v>-0.113</v>
      </c>
      <c r="EG109">
        <v>1E-3</v>
      </c>
      <c r="EH109">
        <v>-0.67700000000000005</v>
      </c>
      <c r="EI109">
        <v>0.35099999999999998</v>
      </c>
      <c r="EJ109">
        <v>300</v>
      </c>
      <c r="EK109">
        <v>29</v>
      </c>
      <c r="EL109">
        <v>1.25</v>
      </c>
      <c r="EM109">
        <v>0.43</v>
      </c>
      <c r="EN109">
        <v>100</v>
      </c>
      <c r="EO109">
        <v>100</v>
      </c>
      <c r="EP109">
        <v>-0.67700000000000005</v>
      </c>
      <c r="EQ109">
        <v>0.35099999999999998</v>
      </c>
      <c r="ER109">
        <v>-0.8660850161319007</v>
      </c>
      <c r="ES109">
        <v>4.3947813741094052E-4</v>
      </c>
      <c r="ET109">
        <v>1.9954388575737439E-6</v>
      </c>
      <c r="EU109">
        <v>-3.8034163071679039E-10</v>
      </c>
      <c r="EV109">
        <v>0.34978500000000418</v>
      </c>
      <c r="EW109">
        <v>0</v>
      </c>
      <c r="EX109">
        <v>0</v>
      </c>
      <c r="EY109">
        <v>0</v>
      </c>
      <c r="EZ109">
        <v>23</v>
      </c>
      <c r="FA109">
        <v>2006</v>
      </c>
      <c r="FB109">
        <v>0</v>
      </c>
      <c r="FC109">
        <v>18</v>
      </c>
      <c r="FD109">
        <v>3.9</v>
      </c>
      <c r="FE109">
        <v>1.6</v>
      </c>
      <c r="FF109">
        <v>0.852051</v>
      </c>
      <c r="FG109">
        <v>2.63916</v>
      </c>
      <c r="FH109">
        <v>1.39771</v>
      </c>
      <c r="FI109">
        <v>2.2668499999999998</v>
      </c>
      <c r="FJ109">
        <v>1.3952599999999999</v>
      </c>
      <c r="FK109">
        <v>2.6709000000000001</v>
      </c>
      <c r="FL109">
        <v>42.3506</v>
      </c>
      <c r="FM109">
        <v>14.0182</v>
      </c>
      <c r="FN109">
        <v>18</v>
      </c>
      <c r="FO109">
        <v>614.37</v>
      </c>
      <c r="FP109">
        <v>327.34199999999998</v>
      </c>
      <c r="FQ109">
        <v>26.999099999999999</v>
      </c>
      <c r="FR109">
        <v>32.732500000000002</v>
      </c>
      <c r="FS109">
        <v>30.000499999999999</v>
      </c>
      <c r="FT109">
        <v>32.447000000000003</v>
      </c>
      <c r="FU109">
        <v>32.798200000000001</v>
      </c>
      <c r="FV109">
        <v>17.0716</v>
      </c>
      <c r="FW109">
        <v>2.44387</v>
      </c>
      <c r="FX109">
        <v>77.863</v>
      </c>
      <c r="FY109">
        <v>27</v>
      </c>
      <c r="FZ109">
        <v>300</v>
      </c>
      <c r="GA109">
        <v>28.523</v>
      </c>
      <c r="GB109">
        <v>97.821799999999996</v>
      </c>
      <c r="GC109">
        <v>92.277100000000004</v>
      </c>
    </row>
    <row r="110" spans="1:185" x14ac:dyDescent="0.2">
      <c r="A110">
        <v>94</v>
      </c>
      <c r="B110">
        <v>1692989139.0999999</v>
      </c>
      <c r="C110">
        <v>10615.599999904631</v>
      </c>
      <c r="D110" t="s">
        <v>621</v>
      </c>
      <c r="E110" t="s">
        <v>622</v>
      </c>
      <c r="F110">
        <v>5</v>
      </c>
      <c r="H110" t="s">
        <v>318</v>
      </c>
      <c r="I110" t="s">
        <v>588</v>
      </c>
      <c r="J110" t="s">
        <v>320</v>
      </c>
      <c r="K110" t="s">
        <v>659</v>
      </c>
      <c r="L110">
        <v>1692989131.099999</v>
      </c>
      <c r="M110">
        <f t="shared" si="100"/>
        <v>2.4246225511788023E-4</v>
      </c>
      <c r="N110">
        <f t="shared" si="101"/>
        <v>0.24246225511788022</v>
      </c>
      <c r="O110">
        <f t="shared" si="102"/>
        <v>0.25102914163611906</v>
      </c>
      <c r="P110">
        <f t="shared" si="103"/>
        <v>199.68893548387101</v>
      </c>
      <c r="Q110">
        <f t="shared" si="104"/>
        <v>173.29400023584873</v>
      </c>
      <c r="R110">
        <f t="shared" si="105"/>
        <v>17.493979035008088</v>
      </c>
      <c r="S110">
        <f t="shared" si="106"/>
        <v>20.158540088656018</v>
      </c>
      <c r="T110">
        <f t="shared" si="107"/>
        <v>1.8010007973600296E-2</v>
      </c>
      <c r="U110">
        <f t="shared" si="108"/>
        <v>2.944207500634227</v>
      </c>
      <c r="V110">
        <f t="shared" si="109"/>
        <v>1.7949026751710909E-2</v>
      </c>
      <c r="W110">
        <f t="shared" si="110"/>
        <v>1.1223603343215682E-2</v>
      </c>
      <c r="X110">
        <f t="shared" si="111"/>
        <v>241.73468541252689</v>
      </c>
      <c r="Y110">
        <f t="shared" si="112"/>
        <v>30.465631760007852</v>
      </c>
      <c r="Z110">
        <f t="shared" si="113"/>
        <v>29.66999677419355</v>
      </c>
      <c r="AA110">
        <f t="shared" si="114"/>
        <v>4.1803564058465073</v>
      </c>
      <c r="AB110">
        <f t="shared" si="115"/>
        <v>70.761574715321728</v>
      </c>
      <c r="AC110">
        <f t="shared" si="116"/>
        <v>2.8642702140111154</v>
      </c>
      <c r="AD110">
        <f t="shared" si="117"/>
        <v>4.0477762479626191</v>
      </c>
      <c r="AE110">
        <f t="shared" si="118"/>
        <v>1.3160861918353919</v>
      </c>
      <c r="AF110">
        <f t="shared" si="119"/>
        <v>-10.692585450698518</v>
      </c>
      <c r="AG110">
        <f t="shared" si="120"/>
        <v>-88.661428703450554</v>
      </c>
      <c r="AH110">
        <f t="shared" si="121"/>
        <v>-6.655538829787373</v>
      </c>
      <c r="AI110">
        <f t="shared" si="122"/>
        <v>135.72513242859046</v>
      </c>
      <c r="AJ110">
        <f t="shared" si="123"/>
        <v>0.25102914163611906</v>
      </c>
      <c r="AK110">
        <f t="shared" si="124"/>
        <v>0.24246225511788022</v>
      </c>
      <c r="AL110">
        <f t="shared" si="125"/>
        <v>0.1037843213370713</v>
      </c>
      <c r="AM110">
        <v>205.78649740729861</v>
      </c>
      <c r="AN110">
        <v>205.67013939393939</v>
      </c>
      <c r="AO110">
        <v>2.130367906228683E-3</v>
      </c>
      <c r="AP110">
        <v>67.139827021532568</v>
      </c>
      <c r="AQ110">
        <f t="shared" si="126"/>
        <v>0.24515034146993153</v>
      </c>
      <c r="AR110">
        <v>28.1382841712987</v>
      </c>
      <c r="AS110">
        <v>28.37860606060606</v>
      </c>
      <c r="AT110">
        <v>-4.0431448121809837E-4</v>
      </c>
      <c r="AU110">
        <v>78.55</v>
      </c>
      <c r="AV110">
        <v>0</v>
      </c>
      <c r="AW110">
        <v>0</v>
      </c>
      <c r="AX110">
        <f t="shared" si="127"/>
        <v>1</v>
      </c>
      <c r="AY110">
        <f t="shared" si="128"/>
        <v>0</v>
      </c>
      <c r="AZ110">
        <f t="shared" si="129"/>
        <v>52947.864920248569</v>
      </c>
      <c r="BA110" t="s">
        <v>321</v>
      </c>
      <c r="BB110" t="s">
        <v>321</v>
      </c>
      <c r="BC110">
        <v>0</v>
      </c>
      <c r="BD110">
        <v>0</v>
      </c>
      <c r="BE110" t="e">
        <f t="shared" si="130"/>
        <v>#DIV/0!</v>
      </c>
      <c r="BF110">
        <v>0</v>
      </c>
      <c r="BG110" t="s">
        <v>321</v>
      </c>
      <c r="BH110" t="s">
        <v>321</v>
      </c>
      <c r="BI110">
        <v>0</v>
      </c>
      <c r="BJ110">
        <v>0</v>
      </c>
      <c r="BK110" t="e">
        <f t="shared" si="131"/>
        <v>#DIV/0!</v>
      </c>
      <c r="BL110">
        <v>0.5</v>
      </c>
      <c r="BM110">
        <f t="shared" si="132"/>
        <v>1261.1964897841947</v>
      </c>
      <c r="BN110">
        <f t="shared" si="133"/>
        <v>0.25102914163611906</v>
      </c>
      <c r="BO110" t="e">
        <f t="shared" si="134"/>
        <v>#DIV/0!</v>
      </c>
      <c r="BP110">
        <f t="shared" si="135"/>
        <v>1.9904046964091461E-4</v>
      </c>
      <c r="BQ110" t="e">
        <f t="shared" si="136"/>
        <v>#DIV/0!</v>
      </c>
      <c r="BR110" t="e">
        <f t="shared" si="137"/>
        <v>#DIV/0!</v>
      </c>
      <c r="BS110" t="s">
        <v>321</v>
      </c>
      <c r="BT110">
        <v>0</v>
      </c>
      <c r="BU110" t="e">
        <f t="shared" si="138"/>
        <v>#DIV/0!</v>
      </c>
      <c r="BV110" t="e">
        <f t="shared" si="139"/>
        <v>#DIV/0!</v>
      </c>
      <c r="BW110" t="e">
        <f t="shared" si="140"/>
        <v>#DIV/0!</v>
      </c>
      <c r="BX110" t="e">
        <f t="shared" si="141"/>
        <v>#DIV/0!</v>
      </c>
      <c r="BY110" t="e">
        <f t="shared" si="142"/>
        <v>#DIV/0!</v>
      </c>
      <c r="BZ110" t="e">
        <f t="shared" si="143"/>
        <v>#DIV/0!</v>
      </c>
      <c r="CA110" t="e">
        <f t="shared" si="144"/>
        <v>#DIV/0!</v>
      </c>
      <c r="CB110" t="e">
        <f t="shared" si="145"/>
        <v>#DIV/0!</v>
      </c>
      <c r="CC110">
        <f t="shared" si="146"/>
        <v>1499.982580645162</v>
      </c>
      <c r="CD110">
        <f t="shared" si="147"/>
        <v>1261.1964897841947</v>
      </c>
      <c r="CE110">
        <f t="shared" si="148"/>
        <v>0.84080742407137665</v>
      </c>
      <c r="CF110">
        <f t="shared" si="149"/>
        <v>0.16115832845775693</v>
      </c>
      <c r="CG110">
        <v>6</v>
      </c>
      <c r="CH110">
        <v>0.5</v>
      </c>
      <c r="CI110" t="s">
        <v>322</v>
      </c>
      <c r="CJ110">
        <v>2</v>
      </c>
      <c r="CK110" t="b">
        <v>0</v>
      </c>
      <c r="CL110">
        <v>1692989131.099999</v>
      </c>
      <c r="CM110">
        <v>199.68893548387101</v>
      </c>
      <c r="CN110">
        <v>199.9883870967742</v>
      </c>
      <c r="CO110">
        <v>28.37323870967742</v>
      </c>
      <c r="CP110">
        <v>28.13765161290323</v>
      </c>
      <c r="CQ110">
        <v>200.62993548387101</v>
      </c>
      <c r="CR110">
        <v>28.03623870967742</v>
      </c>
      <c r="CS110">
        <v>599.9890967741934</v>
      </c>
      <c r="CT110">
        <v>100.84980645161291</v>
      </c>
      <c r="CU110">
        <v>9.9903354838709671E-2</v>
      </c>
      <c r="CV110">
        <v>29.111422580645161</v>
      </c>
      <c r="CW110">
        <v>29.66999677419355</v>
      </c>
      <c r="CX110">
        <v>999.90000000000032</v>
      </c>
      <c r="CY110">
        <v>0</v>
      </c>
      <c r="CZ110">
        <v>0</v>
      </c>
      <c r="DA110">
        <v>9998.8251612903223</v>
      </c>
      <c r="DB110">
        <v>0</v>
      </c>
      <c r="DC110">
        <v>1441.457096774194</v>
      </c>
      <c r="DD110">
        <v>1499.982580645162</v>
      </c>
      <c r="DE110">
        <v>0.97299309677419343</v>
      </c>
      <c r="DF110">
        <v>2.700663225806452E-2</v>
      </c>
      <c r="DG110">
        <v>0</v>
      </c>
      <c r="DH110">
        <v>512.61525806451618</v>
      </c>
      <c r="DI110">
        <v>5.0002200000000023</v>
      </c>
      <c r="DJ110">
        <v>8703.9480645161293</v>
      </c>
      <c r="DK110">
        <v>14099.025806451609</v>
      </c>
      <c r="DL110">
        <v>35.386935483870957</v>
      </c>
      <c r="DM110">
        <v>38.626935483870959</v>
      </c>
      <c r="DN110">
        <v>35.686999999999991</v>
      </c>
      <c r="DO110">
        <v>37.162999999999997</v>
      </c>
      <c r="DP110">
        <v>37.354677419354843</v>
      </c>
      <c r="DQ110">
        <v>1454.608387096775</v>
      </c>
      <c r="DR110">
        <v>40.370645161290298</v>
      </c>
      <c r="DS110">
        <v>0</v>
      </c>
      <c r="DT110">
        <v>1692989141.0999999</v>
      </c>
      <c r="DU110">
        <v>0</v>
      </c>
      <c r="DV110">
        <v>512.54283999999996</v>
      </c>
      <c r="DW110">
        <v>-4.5362307803815556</v>
      </c>
      <c r="DX110">
        <v>-48.700000116508328</v>
      </c>
      <c r="DY110">
        <v>8702.7168000000001</v>
      </c>
      <c r="DZ110">
        <v>15</v>
      </c>
      <c r="EA110">
        <v>1692989160.5</v>
      </c>
      <c r="EB110" t="s">
        <v>623</v>
      </c>
      <c r="EC110">
        <v>1692989156</v>
      </c>
      <c r="ED110">
        <v>1692989160.5</v>
      </c>
      <c r="EE110">
        <v>95</v>
      </c>
      <c r="EF110">
        <v>-0.128</v>
      </c>
      <c r="EG110">
        <v>-1.4E-2</v>
      </c>
      <c r="EH110">
        <v>-0.94099999999999995</v>
      </c>
      <c r="EI110">
        <v>0.33700000000000002</v>
      </c>
      <c r="EJ110">
        <v>200</v>
      </c>
      <c r="EK110">
        <v>28</v>
      </c>
      <c r="EL110">
        <v>0.83</v>
      </c>
      <c r="EM110">
        <v>0.28999999999999998</v>
      </c>
      <c r="EN110">
        <v>100</v>
      </c>
      <c r="EO110">
        <v>100</v>
      </c>
      <c r="EP110">
        <v>-0.94099999999999995</v>
      </c>
      <c r="EQ110">
        <v>0.33700000000000002</v>
      </c>
      <c r="ER110">
        <v>-0.97876776633490925</v>
      </c>
      <c r="ES110">
        <v>4.3947813741094052E-4</v>
      </c>
      <c r="ET110">
        <v>1.9954388575737439E-6</v>
      </c>
      <c r="EU110">
        <v>-3.8034163071679039E-10</v>
      </c>
      <c r="EV110">
        <v>0.35106999999999999</v>
      </c>
      <c r="EW110">
        <v>0</v>
      </c>
      <c r="EX110">
        <v>0</v>
      </c>
      <c r="EY110">
        <v>0</v>
      </c>
      <c r="EZ110">
        <v>23</v>
      </c>
      <c r="FA110">
        <v>2006</v>
      </c>
      <c r="FB110">
        <v>0</v>
      </c>
      <c r="FC110">
        <v>18</v>
      </c>
      <c r="FD110">
        <v>1.3</v>
      </c>
      <c r="FE110">
        <v>1.4</v>
      </c>
      <c r="FF110">
        <v>0.625</v>
      </c>
      <c r="FG110">
        <v>2.65625</v>
      </c>
      <c r="FH110">
        <v>1.39771</v>
      </c>
      <c r="FI110">
        <v>2.2656200000000002</v>
      </c>
      <c r="FJ110">
        <v>1.3952599999999999</v>
      </c>
      <c r="FK110">
        <v>2.6159699999999999</v>
      </c>
      <c r="FL110">
        <v>42.324100000000001</v>
      </c>
      <c r="FM110">
        <v>13.991899999999999</v>
      </c>
      <c r="FN110">
        <v>18</v>
      </c>
      <c r="FO110">
        <v>614.28599999999994</v>
      </c>
      <c r="FP110">
        <v>326.17899999999997</v>
      </c>
      <c r="FQ110">
        <v>26.9999</v>
      </c>
      <c r="FR110">
        <v>32.826500000000003</v>
      </c>
      <c r="FS110">
        <v>30.000599999999999</v>
      </c>
      <c r="FT110">
        <v>32.527500000000003</v>
      </c>
      <c r="FU110">
        <v>32.8782</v>
      </c>
      <c r="FV110">
        <v>12.516</v>
      </c>
      <c r="FW110">
        <v>4.2294400000000003</v>
      </c>
      <c r="FX110">
        <v>75.591499999999996</v>
      </c>
      <c r="FY110">
        <v>27</v>
      </c>
      <c r="FZ110">
        <v>200</v>
      </c>
      <c r="GA110">
        <v>28.287400000000002</v>
      </c>
      <c r="GB110">
        <v>97.798299999999998</v>
      </c>
      <c r="GC110">
        <v>92.258799999999994</v>
      </c>
    </row>
    <row r="111" spans="1:185" x14ac:dyDescent="0.2">
      <c r="A111">
        <v>95</v>
      </c>
      <c r="B111">
        <v>1692989236.5</v>
      </c>
      <c r="C111">
        <v>10713</v>
      </c>
      <c r="D111" t="s">
        <v>624</v>
      </c>
      <c r="E111" t="s">
        <v>625</v>
      </c>
      <c r="F111">
        <v>5</v>
      </c>
      <c r="H111" t="s">
        <v>318</v>
      </c>
      <c r="I111" t="s">
        <v>588</v>
      </c>
      <c r="J111" t="s">
        <v>320</v>
      </c>
      <c r="K111" t="s">
        <v>659</v>
      </c>
      <c r="L111">
        <v>1692989228.5</v>
      </c>
      <c r="M111">
        <f t="shared" si="100"/>
        <v>-1.2978437917544438E-5</v>
      </c>
      <c r="N111">
        <f t="shared" si="101"/>
        <v>-1.2978437917544437E-2</v>
      </c>
      <c r="O111">
        <f t="shared" si="102"/>
        <v>-5.0171410246129193E-2</v>
      </c>
      <c r="P111">
        <f t="shared" si="103"/>
        <v>100.03822580645161</v>
      </c>
      <c r="Q111">
        <f t="shared" si="104"/>
        <v>16.09436663129274</v>
      </c>
      <c r="R111">
        <f t="shared" si="105"/>
        <v>1.6246426513018157</v>
      </c>
      <c r="S111">
        <f t="shared" si="106"/>
        <v>10.098338886459723</v>
      </c>
      <c r="T111">
        <f t="shared" si="107"/>
        <v>-9.704969058598182E-4</v>
      </c>
      <c r="U111">
        <f t="shared" si="108"/>
        <v>2.9441951357586924</v>
      </c>
      <c r="V111">
        <f t="shared" si="109"/>
        <v>-9.7067466630025904E-4</v>
      </c>
      <c r="W111">
        <f t="shared" si="110"/>
        <v>-6.0665569306798787E-4</v>
      </c>
      <c r="X111">
        <f t="shared" si="111"/>
        <v>241.73654743137024</v>
      </c>
      <c r="Y111">
        <f t="shared" si="112"/>
        <v>30.699719871075942</v>
      </c>
      <c r="Z111">
        <f t="shared" si="113"/>
        <v>29.844758064516121</v>
      </c>
      <c r="AA111">
        <f t="shared" si="114"/>
        <v>4.2226067642274208</v>
      </c>
      <c r="AB111">
        <f t="shared" si="115"/>
        <v>71.457156786389874</v>
      </c>
      <c r="AC111">
        <f t="shared" si="116"/>
        <v>2.9206756800366724</v>
      </c>
      <c r="AD111">
        <f t="shared" si="117"/>
        <v>4.0873102308948299</v>
      </c>
      <c r="AE111">
        <f t="shared" si="118"/>
        <v>1.3019310841907483</v>
      </c>
      <c r="AF111">
        <f t="shared" si="119"/>
        <v>0.57234911216370965</v>
      </c>
      <c r="AG111">
        <f t="shared" si="120"/>
        <v>-89.700977146872319</v>
      </c>
      <c r="AH111">
        <f t="shared" si="121"/>
        <v>-6.7450652769546737</v>
      </c>
      <c r="AI111">
        <f t="shared" si="122"/>
        <v>145.86285411970698</v>
      </c>
      <c r="AJ111">
        <f t="shared" si="123"/>
        <v>-5.0171410246129193E-2</v>
      </c>
      <c r="AK111">
        <f t="shared" si="124"/>
        <v>-1.2978437917544437E-2</v>
      </c>
      <c r="AL111">
        <f t="shared" si="125"/>
        <v>-0.10760435869840129</v>
      </c>
      <c r="AM111">
        <v>102.96156491995551</v>
      </c>
      <c r="AN111">
        <v>103.18104242424241</v>
      </c>
      <c r="AO111">
        <v>-2.4223964629925189E-2</v>
      </c>
      <c r="AP111">
        <v>67.105478988235475</v>
      </c>
      <c r="AQ111">
        <f t="shared" si="126"/>
        <v>5.5018452785191199E-2</v>
      </c>
      <c r="AR111">
        <v>28.973219290303032</v>
      </c>
      <c r="AS111">
        <v>28.983271515151529</v>
      </c>
      <c r="AT111">
        <v>8.2602597402586294E-3</v>
      </c>
      <c r="AU111">
        <v>78.55</v>
      </c>
      <c r="AV111">
        <v>0</v>
      </c>
      <c r="AW111">
        <v>0</v>
      </c>
      <c r="AX111">
        <f t="shared" si="127"/>
        <v>1</v>
      </c>
      <c r="AY111">
        <f t="shared" si="128"/>
        <v>0</v>
      </c>
      <c r="AZ111">
        <f t="shared" si="129"/>
        <v>52917.937688700193</v>
      </c>
      <c r="BA111" t="s">
        <v>321</v>
      </c>
      <c r="BB111" t="s">
        <v>321</v>
      </c>
      <c r="BC111">
        <v>0</v>
      </c>
      <c r="BD111">
        <v>0</v>
      </c>
      <c r="BE111" t="e">
        <f t="shared" si="130"/>
        <v>#DIV/0!</v>
      </c>
      <c r="BF111">
        <v>0</v>
      </c>
      <c r="BG111" t="s">
        <v>321</v>
      </c>
      <c r="BH111" t="s">
        <v>321</v>
      </c>
      <c r="BI111">
        <v>0</v>
      </c>
      <c r="BJ111">
        <v>0</v>
      </c>
      <c r="BK111" t="e">
        <f t="shared" si="131"/>
        <v>#DIV/0!</v>
      </c>
      <c r="BL111">
        <v>0.5</v>
      </c>
      <c r="BM111">
        <f t="shared" si="132"/>
        <v>1261.2064933707582</v>
      </c>
      <c r="BN111">
        <f t="shared" si="133"/>
        <v>-5.0171410246129193E-2</v>
      </c>
      <c r="BO111" t="e">
        <f t="shared" si="134"/>
        <v>#DIV/0!</v>
      </c>
      <c r="BP111">
        <f t="shared" si="135"/>
        <v>-3.9780488373508757E-5</v>
      </c>
      <c r="BQ111" t="e">
        <f t="shared" si="136"/>
        <v>#DIV/0!</v>
      </c>
      <c r="BR111" t="e">
        <f t="shared" si="137"/>
        <v>#DIV/0!</v>
      </c>
      <c r="BS111" t="s">
        <v>321</v>
      </c>
      <c r="BT111">
        <v>0</v>
      </c>
      <c r="BU111" t="e">
        <f t="shared" si="138"/>
        <v>#DIV/0!</v>
      </c>
      <c r="BV111" t="e">
        <f t="shared" si="139"/>
        <v>#DIV/0!</v>
      </c>
      <c r="BW111" t="e">
        <f t="shared" si="140"/>
        <v>#DIV/0!</v>
      </c>
      <c r="BX111" t="e">
        <f t="shared" si="141"/>
        <v>#DIV/0!</v>
      </c>
      <c r="BY111" t="e">
        <f t="shared" si="142"/>
        <v>#DIV/0!</v>
      </c>
      <c r="BZ111" t="e">
        <f t="shared" si="143"/>
        <v>#DIV/0!</v>
      </c>
      <c r="CA111" t="e">
        <f t="shared" si="144"/>
        <v>#DIV/0!</v>
      </c>
      <c r="CB111" t="e">
        <f t="shared" si="145"/>
        <v>#DIV/0!</v>
      </c>
      <c r="CC111">
        <f t="shared" si="146"/>
        <v>1499.994516129032</v>
      </c>
      <c r="CD111">
        <f t="shared" si="147"/>
        <v>1261.2064933707582</v>
      </c>
      <c r="CE111">
        <f t="shared" si="148"/>
        <v>0.84080740283337618</v>
      </c>
      <c r="CF111">
        <f t="shared" si="149"/>
        <v>0.16115828746841609</v>
      </c>
      <c r="CG111">
        <v>6</v>
      </c>
      <c r="CH111">
        <v>0.5</v>
      </c>
      <c r="CI111" t="s">
        <v>322</v>
      </c>
      <c r="CJ111">
        <v>2</v>
      </c>
      <c r="CK111" t="b">
        <v>0</v>
      </c>
      <c r="CL111">
        <v>1692989228.5</v>
      </c>
      <c r="CM111">
        <v>100.03822580645161</v>
      </c>
      <c r="CN111">
        <v>99.986754838709686</v>
      </c>
      <c r="CO111">
        <v>28.933393548387091</v>
      </c>
      <c r="CP111">
        <v>28.945996774193549</v>
      </c>
      <c r="CQ111">
        <v>101.22922580645159</v>
      </c>
      <c r="CR111">
        <v>28.574393548387089</v>
      </c>
      <c r="CS111">
        <v>599.98580645161303</v>
      </c>
      <c r="CT111">
        <v>100.8448387096774</v>
      </c>
      <c r="CU111">
        <v>9.996319032258065E-2</v>
      </c>
      <c r="CV111">
        <v>29.27963225806452</v>
      </c>
      <c r="CW111">
        <v>29.844758064516121</v>
      </c>
      <c r="CX111">
        <v>999.90000000000032</v>
      </c>
      <c r="CY111">
        <v>0</v>
      </c>
      <c r="CZ111">
        <v>0</v>
      </c>
      <c r="DA111">
        <v>9999.2474193548405</v>
      </c>
      <c r="DB111">
        <v>0</v>
      </c>
      <c r="DC111">
        <v>1450.9351612903231</v>
      </c>
      <c r="DD111">
        <v>1499.994516129032</v>
      </c>
      <c r="DE111">
        <v>0.97299770967741961</v>
      </c>
      <c r="DF111">
        <v>2.7002138709677419E-2</v>
      </c>
      <c r="DG111">
        <v>0</v>
      </c>
      <c r="DH111">
        <v>506.54151612903217</v>
      </c>
      <c r="DI111">
        <v>5.0002200000000023</v>
      </c>
      <c r="DJ111">
        <v>8606.7925806451622</v>
      </c>
      <c r="DK111">
        <v>14099.14516129032</v>
      </c>
      <c r="DL111">
        <v>35.668999999999997</v>
      </c>
      <c r="DM111">
        <v>38.977645161290333</v>
      </c>
      <c r="DN111">
        <v>35.928999999999988</v>
      </c>
      <c r="DO111">
        <v>37.666999999999987</v>
      </c>
      <c r="DP111">
        <v>37.71545161290323</v>
      </c>
      <c r="DQ111">
        <v>1454.6245161290319</v>
      </c>
      <c r="DR111">
        <v>40.369999999999983</v>
      </c>
      <c r="DS111">
        <v>0</v>
      </c>
      <c r="DT111">
        <v>1692989238.3</v>
      </c>
      <c r="DU111">
        <v>0</v>
      </c>
      <c r="DV111">
        <v>506.48835999999989</v>
      </c>
      <c r="DW111">
        <v>-2.974461528278185</v>
      </c>
      <c r="DX111">
        <v>-46.441538508111023</v>
      </c>
      <c r="DY111">
        <v>8606.5335999999988</v>
      </c>
      <c r="DZ111">
        <v>15</v>
      </c>
      <c r="EA111">
        <v>1692989259.5</v>
      </c>
      <c r="EB111" t="s">
        <v>626</v>
      </c>
      <c r="EC111">
        <v>1692989259.5</v>
      </c>
      <c r="ED111">
        <v>1692989253.5</v>
      </c>
      <c r="EE111">
        <v>96</v>
      </c>
      <c r="EF111">
        <v>-0.14899999999999999</v>
      </c>
      <c r="EG111">
        <v>2.1999999999999999E-2</v>
      </c>
      <c r="EH111">
        <v>-1.1910000000000001</v>
      </c>
      <c r="EI111">
        <v>0.35899999999999999</v>
      </c>
      <c r="EJ111">
        <v>100</v>
      </c>
      <c r="EK111">
        <v>29</v>
      </c>
      <c r="EL111">
        <v>0.79</v>
      </c>
      <c r="EM111">
        <v>0.34</v>
      </c>
      <c r="EN111">
        <v>100</v>
      </c>
      <c r="EO111">
        <v>100</v>
      </c>
      <c r="EP111">
        <v>-1.1910000000000001</v>
      </c>
      <c r="EQ111">
        <v>0.35899999999999999</v>
      </c>
      <c r="ER111">
        <v>-1.106425039917871</v>
      </c>
      <c r="ES111">
        <v>4.3947813741094052E-4</v>
      </c>
      <c r="ET111">
        <v>1.9954388575737439E-6</v>
      </c>
      <c r="EU111">
        <v>-3.8034163071679039E-10</v>
      </c>
      <c r="EV111">
        <v>0.33736666666666792</v>
      </c>
      <c r="EW111">
        <v>0</v>
      </c>
      <c r="EX111">
        <v>0</v>
      </c>
      <c r="EY111">
        <v>0</v>
      </c>
      <c r="EZ111">
        <v>23</v>
      </c>
      <c r="FA111">
        <v>2006</v>
      </c>
      <c r="FB111">
        <v>0</v>
      </c>
      <c r="FC111">
        <v>18</v>
      </c>
      <c r="FD111">
        <v>1.3</v>
      </c>
      <c r="FE111">
        <v>1.3</v>
      </c>
      <c r="FF111">
        <v>0.38818399999999997</v>
      </c>
      <c r="FG111">
        <v>2.6660200000000001</v>
      </c>
      <c r="FH111">
        <v>1.39771</v>
      </c>
      <c r="FI111">
        <v>2.2656200000000002</v>
      </c>
      <c r="FJ111">
        <v>1.3952599999999999</v>
      </c>
      <c r="FK111">
        <v>2.51953</v>
      </c>
      <c r="FL111">
        <v>42.324100000000001</v>
      </c>
      <c r="FM111">
        <v>13.9657</v>
      </c>
      <c r="FN111">
        <v>18</v>
      </c>
      <c r="FO111">
        <v>614.41999999999996</v>
      </c>
      <c r="FP111">
        <v>325.99200000000002</v>
      </c>
      <c r="FQ111">
        <v>27.000499999999999</v>
      </c>
      <c r="FR111">
        <v>32.906700000000001</v>
      </c>
      <c r="FS111">
        <v>30.000299999999999</v>
      </c>
      <c r="FT111">
        <v>32.597499999999997</v>
      </c>
      <c r="FU111">
        <v>32.947099999999999</v>
      </c>
      <c r="FV111">
        <v>7.8058399999999999</v>
      </c>
      <c r="FW111">
        <v>1.93699</v>
      </c>
      <c r="FX111">
        <v>73.312200000000004</v>
      </c>
      <c r="FY111">
        <v>27</v>
      </c>
      <c r="FZ111">
        <v>100</v>
      </c>
      <c r="GA111">
        <v>28.8888</v>
      </c>
      <c r="GB111">
        <v>97.784499999999994</v>
      </c>
      <c r="GC111">
        <v>92.242900000000006</v>
      </c>
    </row>
    <row r="112" spans="1:185" x14ac:dyDescent="0.2">
      <c r="A112">
        <v>96</v>
      </c>
      <c r="B112">
        <v>1692989335.5</v>
      </c>
      <c r="C112">
        <v>10812</v>
      </c>
      <c r="D112" t="s">
        <v>627</v>
      </c>
      <c r="E112" t="s">
        <v>628</v>
      </c>
      <c r="F112">
        <v>5</v>
      </c>
      <c r="H112" t="s">
        <v>318</v>
      </c>
      <c r="I112" t="s">
        <v>588</v>
      </c>
      <c r="J112" t="s">
        <v>320</v>
      </c>
      <c r="K112" t="s">
        <v>659</v>
      </c>
      <c r="L112">
        <v>1692989327.5</v>
      </c>
      <c r="M112">
        <f t="shared" si="100"/>
        <v>3.3788716196707093E-4</v>
      </c>
      <c r="N112">
        <f t="shared" si="101"/>
        <v>0.33788716196707091</v>
      </c>
      <c r="O112">
        <f t="shared" si="102"/>
        <v>-0.32625579197063465</v>
      </c>
      <c r="P112">
        <f t="shared" si="103"/>
        <v>50.307354838709671</v>
      </c>
      <c r="Q112">
        <f t="shared" si="104"/>
        <v>69.475723811454742</v>
      </c>
      <c r="R112">
        <f t="shared" si="105"/>
        <v>7.0130926099558852</v>
      </c>
      <c r="S112">
        <f t="shared" si="106"/>
        <v>5.0781786657343764</v>
      </c>
      <c r="T112">
        <f t="shared" si="107"/>
        <v>2.5649491603533962E-2</v>
      </c>
      <c r="U112">
        <f t="shared" si="108"/>
        <v>2.9445895213391147</v>
      </c>
      <c r="V112">
        <f t="shared" si="109"/>
        <v>2.5526011513676412E-2</v>
      </c>
      <c r="W112">
        <f t="shared" si="110"/>
        <v>1.5964801708343711E-2</v>
      </c>
      <c r="X112">
        <f t="shared" si="111"/>
        <v>241.73613556040198</v>
      </c>
      <c r="Y112">
        <f t="shared" si="112"/>
        <v>30.573040673747357</v>
      </c>
      <c r="Z112">
        <f t="shared" si="113"/>
        <v>29.75451612903225</v>
      </c>
      <c r="AA112">
        <f t="shared" si="114"/>
        <v>4.2007435988889572</v>
      </c>
      <c r="AB112">
        <f t="shared" si="115"/>
        <v>71.383683032595812</v>
      </c>
      <c r="AC112">
        <f t="shared" si="116"/>
        <v>2.9116360009847235</v>
      </c>
      <c r="AD112">
        <f t="shared" si="117"/>
        <v>4.0788537061826693</v>
      </c>
      <c r="AE112">
        <f t="shared" si="118"/>
        <v>1.2891075979042337</v>
      </c>
      <c r="AF112">
        <f t="shared" si="119"/>
        <v>-14.900823842747828</v>
      </c>
      <c r="AG112">
        <f t="shared" si="120"/>
        <v>-81.080135633746224</v>
      </c>
      <c r="AH112">
        <f t="shared" si="121"/>
        <v>-6.0921932311798894</v>
      </c>
      <c r="AI112">
        <f t="shared" si="122"/>
        <v>139.66298285272802</v>
      </c>
      <c r="AJ112">
        <f t="shared" si="123"/>
        <v>-0.32625579197063465</v>
      </c>
      <c r="AK112">
        <f t="shared" si="124"/>
        <v>0.33788716196707091</v>
      </c>
      <c r="AL112">
        <f t="shared" si="125"/>
        <v>-0.1457544720488492</v>
      </c>
      <c r="AM112">
        <v>51.472252161640178</v>
      </c>
      <c r="AN112">
        <v>51.727291515151499</v>
      </c>
      <c r="AO112">
        <v>-2.3400199139633881E-2</v>
      </c>
      <c r="AP112">
        <v>67.121332573239243</v>
      </c>
      <c r="AQ112">
        <f t="shared" si="126"/>
        <v>0.33349451789965462</v>
      </c>
      <c r="AR112">
        <v>28.430797887056269</v>
      </c>
      <c r="AS112">
        <v>28.806759393939409</v>
      </c>
      <c r="AT112">
        <v>-9.9149610389574223E-3</v>
      </c>
      <c r="AU112">
        <v>78.55</v>
      </c>
      <c r="AV112">
        <v>0</v>
      </c>
      <c r="AW112">
        <v>0</v>
      </c>
      <c r="AX112">
        <f t="shared" si="127"/>
        <v>1</v>
      </c>
      <c r="AY112">
        <f t="shared" si="128"/>
        <v>0</v>
      </c>
      <c r="AZ112">
        <f t="shared" si="129"/>
        <v>52935.564032132264</v>
      </c>
      <c r="BA112" t="s">
        <v>321</v>
      </c>
      <c r="BB112" t="s">
        <v>321</v>
      </c>
      <c r="BC112">
        <v>0</v>
      </c>
      <c r="BD112">
        <v>0</v>
      </c>
      <c r="BE112" t="e">
        <f t="shared" si="130"/>
        <v>#DIV/0!</v>
      </c>
      <c r="BF112">
        <v>0</v>
      </c>
      <c r="BG112" t="s">
        <v>321</v>
      </c>
      <c r="BH112" t="s">
        <v>321</v>
      </c>
      <c r="BI112">
        <v>0</v>
      </c>
      <c r="BJ112">
        <v>0</v>
      </c>
      <c r="BK112" t="e">
        <f t="shared" si="131"/>
        <v>#DIV/0!</v>
      </c>
      <c r="BL112">
        <v>0.5</v>
      </c>
      <c r="BM112">
        <f t="shared" si="132"/>
        <v>1261.2043256288225</v>
      </c>
      <c r="BN112">
        <f t="shared" si="133"/>
        <v>-0.32625579197063465</v>
      </c>
      <c r="BO112" t="e">
        <f t="shared" si="134"/>
        <v>#DIV/0!</v>
      </c>
      <c r="BP112">
        <f t="shared" si="135"/>
        <v>-2.5868591261607601E-4</v>
      </c>
      <c r="BQ112" t="e">
        <f t="shared" si="136"/>
        <v>#DIV/0!</v>
      </c>
      <c r="BR112" t="e">
        <f t="shared" si="137"/>
        <v>#DIV/0!</v>
      </c>
      <c r="BS112" t="s">
        <v>321</v>
      </c>
      <c r="BT112">
        <v>0</v>
      </c>
      <c r="BU112" t="e">
        <f t="shared" si="138"/>
        <v>#DIV/0!</v>
      </c>
      <c r="BV112" t="e">
        <f t="shared" si="139"/>
        <v>#DIV/0!</v>
      </c>
      <c r="BW112" t="e">
        <f t="shared" si="140"/>
        <v>#DIV/0!</v>
      </c>
      <c r="BX112" t="e">
        <f t="shared" si="141"/>
        <v>#DIV/0!</v>
      </c>
      <c r="BY112" t="e">
        <f t="shared" si="142"/>
        <v>#DIV/0!</v>
      </c>
      <c r="BZ112" t="e">
        <f t="shared" si="143"/>
        <v>#DIV/0!</v>
      </c>
      <c r="CA112" t="e">
        <f t="shared" si="144"/>
        <v>#DIV/0!</v>
      </c>
      <c r="CB112" t="e">
        <f t="shared" si="145"/>
        <v>#DIV/0!</v>
      </c>
      <c r="CC112">
        <f t="shared" si="146"/>
        <v>1499.991935483871</v>
      </c>
      <c r="CD112">
        <f t="shared" si="147"/>
        <v>1261.2043256288225</v>
      </c>
      <c r="CE112">
        <f t="shared" si="148"/>
        <v>0.84080740422246358</v>
      </c>
      <c r="CF112">
        <f t="shared" si="149"/>
        <v>0.16115829014935482</v>
      </c>
      <c r="CG112">
        <v>6</v>
      </c>
      <c r="CH112">
        <v>0.5</v>
      </c>
      <c r="CI112" t="s">
        <v>322</v>
      </c>
      <c r="CJ112">
        <v>2</v>
      </c>
      <c r="CK112" t="b">
        <v>0</v>
      </c>
      <c r="CL112">
        <v>1692989327.5</v>
      </c>
      <c r="CM112">
        <v>50.307354838709671</v>
      </c>
      <c r="CN112">
        <v>49.998090322580637</v>
      </c>
      <c r="CO112">
        <v>28.84433870967742</v>
      </c>
      <c r="CP112">
        <v>28.516190322580648</v>
      </c>
      <c r="CQ112">
        <v>51.462354838709672</v>
      </c>
      <c r="CR112">
        <v>28.50733870967742</v>
      </c>
      <c r="CS112">
        <v>599.98654838709672</v>
      </c>
      <c r="CT112">
        <v>100.84319354838711</v>
      </c>
      <c r="CU112">
        <v>9.9872967741935478E-2</v>
      </c>
      <c r="CV112">
        <v>29.243770967741931</v>
      </c>
      <c r="CW112">
        <v>29.75451612903225</v>
      </c>
      <c r="CX112">
        <v>999.90000000000032</v>
      </c>
      <c r="CY112">
        <v>0</v>
      </c>
      <c r="CZ112">
        <v>0</v>
      </c>
      <c r="DA112">
        <v>10001.652903225809</v>
      </c>
      <c r="DB112">
        <v>0</v>
      </c>
      <c r="DC112">
        <v>1456.6996774193551</v>
      </c>
      <c r="DD112">
        <v>1499.991935483871</v>
      </c>
      <c r="DE112">
        <v>0.97299545161290335</v>
      </c>
      <c r="DF112">
        <v>2.7004303225806461E-2</v>
      </c>
      <c r="DG112">
        <v>0</v>
      </c>
      <c r="DH112">
        <v>503.1138064516129</v>
      </c>
      <c r="DI112">
        <v>5.0002200000000023</v>
      </c>
      <c r="DJ112">
        <v>8541.2232258064505</v>
      </c>
      <c r="DK112">
        <v>14099.12580645161</v>
      </c>
      <c r="DL112">
        <v>35.590451612903223</v>
      </c>
      <c r="DM112">
        <v>39.018000000000001</v>
      </c>
      <c r="DN112">
        <v>35.883000000000003</v>
      </c>
      <c r="DO112">
        <v>37.394967741935467</v>
      </c>
      <c r="DP112">
        <v>37.721548387096767</v>
      </c>
      <c r="DQ112">
        <v>1454.6219354838711</v>
      </c>
      <c r="DR112">
        <v>40.369999999999983</v>
      </c>
      <c r="DS112">
        <v>0</v>
      </c>
      <c r="DT112">
        <v>1692989337.3</v>
      </c>
      <c r="DU112">
        <v>0</v>
      </c>
      <c r="DV112">
        <v>503.0978076923077</v>
      </c>
      <c r="DW112">
        <v>-2.2933675083407752</v>
      </c>
      <c r="DX112">
        <v>-14.832820482410879</v>
      </c>
      <c r="DY112">
        <v>8540.9961538461539</v>
      </c>
      <c r="DZ112">
        <v>15</v>
      </c>
      <c r="EA112">
        <v>1692989359</v>
      </c>
      <c r="EB112" t="s">
        <v>629</v>
      </c>
      <c r="EC112">
        <v>1692989355.5</v>
      </c>
      <c r="ED112">
        <v>1692989359</v>
      </c>
      <c r="EE112">
        <v>97</v>
      </c>
      <c r="EF112">
        <v>7.2999999999999995E-2</v>
      </c>
      <c r="EG112">
        <v>-2.1999999999999999E-2</v>
      </c>
      <c r="EH112">
        <v>-1.155</v>
      </c>
      <c r="EI112">
        <v>0.33700000000000002</v>
      </c>
      <c r="EJ112">
        <v>50</v>
      </c>
      <c r="EK112">
        <v>28</v>
      </c>
      <c r="EL112">
        <v>0.51</v>
      </c>
      <c r="EM112">
        <v>0.56999999999999995</v>
      </c>
      <c r="EN112">
        <v>100</v>
      </c>
      <c r="EO112">
        <v>100</v>
      </c>
      <c r="EP112">
        <v>-1.155</v>
      </c>
      <c r="EQ112">
        <v>0.33700000000000002</v>
      </c>
      <c r="ER112">
        <v>-1.2558694318462169</v>
      </c>
      <c r="ES112">
        <v>4.3947813741094052E-4</v>
      </c>
      <c r="ET112">
        <v>1.9954388575737439E-6</v>
      </c>
      <c r="EU112">
        <v>-3.8034163071679039E-10</v>
      </c>
      <c r="EV112">
        <v>0.35921000000000092</v>
      </c>
      <c r="EW112">
        <v>0</v>
      </c>
      <c r="EX112">
        <v>0</v>
      </c>
      <c r="EY112">
        <v>0</v>
      </c>
      <c r="EZ112">
        <v>23</v>
      </c>
      <c r="FA112">
        <v>2006</v>
      </c>
      <c r="FB112">
        <v>0</v>
      </c>
      <c r="FC112">
        <v>18</v>
      </c>
      <c r="FD112">
        <v>1.3</v>
      </c>
      <c r="FE112">
        <v>1.4</v>
      </c>
      <c r="FF112">
        <v>0.27221699999999999</v>
      </c>
      <c r="FG112">
        <v>2.7026400000000002</v>
      </c>
      <c r="FH112">
        <v>1.39771</v>
      </c>
      <c r="FI112">
        <v>2.2668499999999998</v>
      </c>
      <c r="FJ112">
        <v>1.3952599999999999</v>
      </c>
      <c r="FK112">
        <v>2.4365199999999998</v>
      </c>
      <c r="FL112">
        <v>42.377200000000002</v>
      </c>
      <c r="FM112">
        <v>13.939399999999999</v>
      </c>
      <c r="FN112">
        <v>18</v>
      </c>
      <c r="FO112">
        <v>614.50400000000002</v>
      </c>
      <c r="FP112">
        <v>325.399</v>
      </c>
      <c r="FQ112">
        <v>26.999500000000001</v>
      </c>
      <c r="FR112">
        <v>32.912100000000002</v>
      </c>
      <c r="FS112">
        <v>29.999600000000001</v>
      </c>
      <c r="FT112">
        <v>32.613900000000001</v>
      </c>
      <c r="FU112">
        <v>32.958599999999997</v>
      </c>
      <c r="FV112">
        <v>5.4661799999999996</v>
      </c>
      <c r="FW112">
        <v>4.4691299999999998</v>
      </c>
      <c r="FX112">
        <v>70.673699999999997</v>
      </c>
      <c r="FY112">
        <v>27</v>
      </c>
      <c r="FZ112">
        <v>50</v>
      </c>
      <c r="GA112">
        <v>28.489799999999999</v>
      </c>
      <c r="GB112">
        <v>97.790700000000001</v>
      </c>
      <c r="GC112">
        <v>92.259200000000007</v>
      </c>
    </row>
    <row r="113" spans="1:185" x14ac:dyDescent="0.2">
      <c r="A113">
        <v>97</v>
      </c>
      <c r="B113">
        <v>1692989435</v>
      </c>
      <c r="C113">
        <v>10911.5</v>
      </c>
      <c r="D113" t="s">
        <v>630</v>
      </c>
      <c r="E113" t="s">
        <v>631</v>
      </c>
      <c r="F113">
        <v>5</v>
      </c>
      <c r="H113" t="s">
        <v>318</v>
      </c>
      <c r="I113" t="s">
        <v>588</v>
      </c>
      <c r="J113" t="s">
        <v>320</v>
      </c>
      <c r="K113" t="s">
        <v>659</v>
      </c>
      <c r="L113">
        <v>1692989427</v>
      </c>
      <c r="M113">
        <f t="shared" ref="M113:M121" si="150">(N113)/1000</f>
        <v>1.1606447547927111E-4</v>
      </c>
      <c r="N113">
        <f t="shared" ref="N113:N121" si="151">IF(CK113, AQ113, AK113)</f>
        <v>0.11606447547927111</v>
      </c>
      <c r="O113">
        <f t="shared" ref="O113:O121" si="152">IF(CK113, AL113, AJ113)</f>
        <v>-0.52578721508047488</v>
      </c>
      <c r="P113">
        <f t="shared" ref="P113:P121" si="153">CM113 - IF(AX113&gt;1, O113*CG113*100/(AZ113*DA113), 0)</f>
        <v>-1.091549334193548</v>
      </c>
      <c r="Q113">
        <f t="shared" ref="Q113:Q121" si="154">((W113-M113/2)*P113-O113)/(W113+M113/2)</f>
        <v>95.992253892059153</v>
      </c>
      <c r="R113">
        <f t="shared" ref="R113:R121" si="155">Q113*(CT113+CU113)/1000</f>
        <v>9.6899633250055555</v>
      </c>
      <c r="S113">
        <f t="shared" ref="S113:S121" si="156">(CM113 - IF(AX113&gt;1, O113*CG113*100/(AZ113*DA113), 0))*(CT113+CU113)/1000</f>
        <v>-0.11018673473031858</v>
      </c>
      <c r="T113">
        <f t="shared" ref="T113:T121" si="157">2/((1/V113-1/U113)+SIGN(V113)*SQRT((1/V113-1/U113)*(1/V113-1/U113) + 4*CH113/((CH113+1)*(CH113+1))*(2*1/V113*1/U113-1/U113*1/U113)))</f>
        <v>8.5864228203805775E-3</v>
      </c>
      <c r="U113">
        <f t="shared" ref="U113:U121" si="158">IF(LEFT(CI113,1)&lt;&gt;"0",IF(LEFT(CI113,1)="1",3,CJ113),$D$5+$E$5*(DA113*CT113/($K$5*1000))+$F$5*(DA113*CT113/($K$5*1000))*MAX(MIN(CG113,$J$5),$I$5)*MAX(MIN(CG113,$J$5),$I$5)+$G$5*MAX(MIN(CG113,$J$5),$I$5)*(DA113*CT113/($K$5*1000))+$H$5*(DA113*CT113/($K$5*1000))*(DA113*CT113/($K$5*1000)))</f>
        <v>2.9442361392079919</v>
      </c>
      <c r="V113">
        <f t="shared" ref="V113:V121" si="159">M113*(1000-(1000*0.61365*EXP(17.502*Z113/(240.97+Z113))/(CT113+CU113)+CO113)/2)/(1000*0.61365*EXP(17.502*Z113/(240.97+Z113))/(CT113+CU113)-CO113)</f>
        <v>8.5725354443963279E-3</v>
      </c>
      <c r="W113">
        <f t="shared" ref="W113:W121" si="160">1/((CH113+1)/(T113/1.6)+1/(U113/1.37)) + CH113/((CH113+1)/(T113/1.6) + CH113/(U113/1.37))</f>
        <v>5.359080480390817E-3</v>
      </c>
      <c r="X113">
        <f t="shared" ref="X113:X121" si="161">(CC113*CF113)</f>
        <v>241.73861579531842</v>
      </c>
      <c r="Y113">
        <f t="shared" ref="Y113:Y121" si="162">(CV113+(X113+2*0.95*0.0000000567*(((CV113+$B$7)+273)^4-(CV113+273)^4)-44100*M113)/(1.84*29.3*U113+8*0.95*0.0000000567*(CV113+273)^3))</f>
        <v>30.72869270348723</v>
      </c>
      <c r="Z113">
        <f t="shared" ref="Z113:Z121" si="163">($C$7*CW113+$D$7*CX113+$E$7*Y113)</f>
        <v>29.89676129032258</v>
      </c>
      <c r="AA113">
        <f t="shared" ref="AA113:AA121" si="164">0.61365*EXP(17.502*Z113/(240.97+Z113))</f>
        <v>4.235250719256201</v>
      </c>
      <c r="AB113">
        <f t="shared" ref="AB113:AB121" si="165">(AC113/AD113*100)</f>
        <v>71.109635922873437</v>
      </c>
      <c r="AC113">
        <f t="shared" ref="AC113:AC121" si="166">CO113*(CT113+CU113)/1000</f>
        <v>2.9169592595543854</v>
      </c>
      <c r="AD113">
        <f t="shared" ref="AD113:AD121" si="167">0.61365*EXP(17.502*CV113/(240.97+CV113))</f>
        <v>4.1020590552849443</v>
      </c>
      <c r="AE113">
        <f t="shared" ref="AE113:AE121" si="168">(AA113-CO113*(CT113+CU113)/1000)</f>
        <v>1.3182914597018156</v>
      </c>
      <c r="AF113">
        <f t="shared" ref="AF113:AF121" si="169">(-M113*44100)</f>
        <v>-5.1184433686358561</v>
      </c>
      <c r="AG113">
        <f t="shared" ref="AG113:AG121" si="170">2*29.3*U113*0.92*(CV113-Z113)</f>
        <v>-88.05348607529011</v>
      </c>
      <c r="AH113">
        <f t="shared" ref="AH113:AH121" si="171">2*0.95*0.0000000567*(((CV113+$B$7)+273)^4-(Z113+273)^4)</f>
        <v>-6.6248454464371065</v>
      </c>
      <c r="AI113">
        <f t="shared" ref="AI113:AI121" si="172">X113+AH113+AF113+AG113</f>
        <v>141.94184090495531</v>
      </c>
      <c r="AJ113">
        <f t="shared" ref="AJ113:AJ121" si="173">CS113*AX113*(CN113-CM113*(1000-AX113*CP113)/(1000-AX113*CO113))/(100*CG113)</f>
        <v>-0.52578721508047488</v>
      </c>
      <c r="AK113">
        <f t="shared" ref="AK113:AK121" si="174">1000*CS113*AX113*(CO113-CP113)/(100*CG113*(1000-AX113*CO113))</f>
        <v>0.11606447547927111</v>
      </c>
      <c r="AL113">
        <f t="shared" ref="AL113:AL121" si="175">(AM113 - AN113 - CT113*1000/(8.314*(CV113+273.15)) * AP113/CS113 * AO113) * CS113/(100*CG113) * (1000 - CP113)/1000</f>
        <v>-0.48821647713265598</v>
      </c>
      <c r="AM113">
        <v>-1.687888046906955</v>
      </c>
      <c r="AN113">
        <v>-1.172294545454545</v>
      </c>
      <c r="AO113">
        <v>-2.875590876022733E-3</v>
      </c>
      <c r="AP113">
        <v>67.111271209512225</v>
      </c>
      <c r="AQ113">
        <f t="shared" ref="AQ113:AQ121" si="176">(AS113 - AR113 + CT113*1000/(8.314*(CV113+273.15)) * AU113/CS113 * AT113) * CS113/(100*CG113) * 1000/(1000 - AS113)</f>
        <v>0.11843447065089793</v>
      </c>
      <c r="AR113">
        <v>28.849669887575761</v>
      </c>
      <c r="AS113">
        <v>28.92747878787879</v>
      </c>
      <c r="AT113">
        <v>7.0864588744577002E-3</v>
      </c>
      <c r="AU113">
        <v>78.55</v>
      </c>
      <c r="AV113">
        <v>0</v>
      </c>
      <c r="AW113">
        <v>0</v>
      </c>
      <c r="AX113">
        <f t="shared" ref="AX113:AX121" si="177">IF(AV113*$H$13&gt;=AZ113,1,(AZ113/(AZ113-AV113*$H$13)))</f>
        <v>1</v>
      </c>
      <c r="AY113">
        <f t="shared" ref="AY113:AY121" si="178">(AX113-1)*100</f>
        <v>0</v>
      </c>
      <c r="AZ113">
        <f t="shared" ref="AZ113:AZ121" si="179">MAX(0,($B$13+$C$13*DA113)/(1+$D$13*DA113)*CT113/(CV113+273)*$E$13)</f>
        <v>52908.211807817112</v>
      </c>
      <c r="BA113" t="s">
        <v>321</v>
      </c>
      <c r="BB113" t="s">
        <v>321</v>
      </c>
      <c r="BC113">
        <v>0</v>
      </c>
      <c r="BD113">
        <v>0</v>
      </c>
      <c r="BE113" t="e">
        <f t="shared" ref="BE113:BE121" si="180">1-BC113/BD113</f>
        <v>#DIV/0!</v>
      </c>
      <c r="BF113">
        <v>0</v>
      </c>
      <c r="BG113" t="s">
        <v>321</v>
      </c>
      <c r="BH113" t="s">
        <v>321</v>
      </c>
      <c r="BI113">
        <v>0</v>
      </c>
      <c r="BJ113">
        <v>0</v>
      </c>
      <c r="BK113" t="e">
        <f t="shared" ref="BK113:BK121" si="181">1-BI113/BJ113</f>
        <v>#DIV/0!</v>
      </c>
      <c r="BL113">
        <v>0.5</v>
      </c>
      <c r="BM113">
        <f t="shared" ref="BM113:BM121" si="182">CD113</f>
        <v>1261.2192910856572</v>
      </c>
      <c r="BN113">
        <f t="shared" ref="BN113:BN121" si="183">O113</f>
        <v>-0.52578721508047488</v>
      </c>
      <c r="BO113" t="e">
        <f t="shared" ref="BO113:BO121" si="184">BK113*BL113*BM113</f>
        <v>#DIV/0!</v>
      </c>
      <c r="BP113">
        <f t="shared" ref="BP113:BP121" si="185">(BN113-BF113)/BM113</f>
        <v>-4.1688802161270254E-4</v>
      </c>
      <c r="BQ113" t="e">
        <f t="shared" ref="BQ113:BQ121" si="186">(BD113-BJ113)/BJ113</f>
        <v>#DIV/0!</v>
      </c>
      <c r="BR113" t="e">
        <f t="shared" ref="BR113:BR121" si="187">BC113/(BE113+BC113/BJ113)</f>
        <v>#DIV/0!</v>
      </c>
      <c r="BS113" t="s">
        <v>321</v>
      </c>
      <c r="BT113">
        <v>0</v>
      </c>
      <c r="BU113" t="e">
        <f t="shared" ref="BU113:BU121" si="188">IF(BT113&lt;&gt;0, BT113, BR113)</f>
        <v>#DIV/0!</v>
      </c>
      <c r="BV113" t="e">
        <f t="shared" ref="BV113:BV121" si="189">1-BU113/BJ113</f>
        <v>#DIV/0!</v>
      </c>
      <c r="BW113" t="e">
        <f t="shared" ref="BW113:BW121" si="190">(BJ113-BI113)/(BJ113-BU113)</f>
        <v>#DIV/0!</v>
      </c>
      <c r="BX113" t="e">
        <f t="shared" ref="BX113:BX121" si="191">(BD113-BJ113)/(BD113-BU113)</f>
        <v>#DIV/0!</v>
      </c>
      <c r="BY113" t="e">
        <f t="shared" ref="BY113:BY121" si="192">(BJ113-BI113)/(BJ113-BC113)</f>
        <v>#DIV/0!</v>
      </c>
      <c r="BZ113" t="e">
        <f t="shared" ref="BZ113:BZ121" si="193">(BD113-BJ113)/(BD113-BC113)</f>
        <v>#DIV/0!</v>
      </c>
      <c r="CA113" t="e">
        <f t="shared" ref="CA113:CA121" si="194">(BW113*BU113/BI113)</f>
        <v>#DIV/0!</v>
      </c>
      <c r="CB113" t="e">
        <f t="shared" ref="CB113:CB121" si="195">(1-CA113)</f>
        <v>#DIV/0!</v>
      </c>
      <c r="CC113">
        <f t="shared" ref="CC113:CC121" si="196">$B$11*DB113+$C$11*DC113+$F$11*DD113*(1-DG113)</f>
        <v>1500.01</v>
      </c>
      <c r="CD113">
        <f t="shared" ref="CD113:CD121" si="197">CC113*CE113</f>
        <v>1261.2192910856572</v>
      </c>
      <c r="CE113">
        <f t="shared" ref="CE113:CE121" si="198">($B$11*$D$9+$C$11*$D$9+$F$11*((DQ113+DI113)/MAX(DQ113+DI113+DR113, 0.1)*$I$9+DR113/MAX(DQ113+DI113+DR113, 0.1)*$J$9))/($B$11+$C$11+$F$11)</f>
        <v>0.84080725534206924</v>
      </c>
      <c r="CF113">
        <f t="shared" ref="CF113:CF121" si="199">($B$11*$K$9+$C$11*$K$9+$F$11*((DQ113+DI113)/MAX(DQ113+DI113+DR113, 0.1)*$P$9+DR113/MAX(DQ113+DI113+DR113, 0.1)*$Q$9))/($B$11+$C$11+$F$11)</f>
        <v>0.16115800281019355</v>
      </c>
      <c r="CG113">
        <v>6</v>
      </c>
      <c r="CH113">
        <v>0.5</v>
      </c>
      <c r="CI113" t="s">
        <v>322</v>
      </c>
      <c r="CJ113">
        <v>2</v>
      </c>
      <c r="CK113" t="b">
        <v>0</v>
      </c>
      <c r="CL113">
        <v>1692989427</v>
      </c>
      <c r="CM113">
        <v>-1.091549334193548</v>
      </c>
      <c r="CN113">
        <v>-1.6174738709677421</v>
      </c>
      <c r="CO113">
        <v>28.89644516129032</v>
      </c>
      <c r="CP113">
        <v>28.783732258064511</v>
      </c>
      <c r="CQ113">
        <v>4.9450665806451612E-2</v>
      </c>
      <c r="CR113">
        <v>28.549445161290318</v>
      </c>
      <c r="CS113">
        <v>599.98787096774197</v>
      </c>
      <c r="CT113">
        <v>100.8453548387096</v>
      </c>
      <c r="CU113">
        <v>9.9908264516129039E-2</v>
      </c>
      <c r="CV113">
        <v>29.34202258064516</v>
      </c>
      <c r="CW113">
        <v>29.89676129032258</v>
      </c>
      <c r="CX113">
        <v>999.90000000000032</v>
      </c>
      <c r="CY113">
        <v>0</v>
      </c>
      <c r="CZ113">
        <v>0</v>
      </c>
      <c r="DA113">
        <v>9999.4293548387122</v>
      </c>
      <c r="DB113">
        <v>0</v>
      </c>
      <c r="DC113">
        <v>1451.2822580645161</v>
      </c>
      <c r="DD113">
        <v>1500.01</v>
      </c>
      <c r="DE113">
        <v>0.9730001290322583</v>
      </c>
      <c r="DF113">
        <v>2.6999829032258071E-2</v>
      </c>
      <c r="DG113">
        <v>0</v>
      </c>
      <c r="DH113">
        <v>500.37687096774198</v>
      </c>
      <c r="DI113">
        <v>5.0002200000000023</v>
      </c>
      <c r="DJ113">
        <v>8516.2819354838684</v>
      </c>
      <c r="DK113">
        <v>14099.29677419355</v>
      </c>
      <c r="DL113">
        <v>35.743870967741927</v>
      </c>
      <c r="DM113">
        <v>39.053999999999988</v>
      </c>
      <c r="DN113">
        <v>36.043999999999997</v>
      </c>
      <c r="DO113">
        <v>37.664999999999992</v>
      </c>
      <c r="DP113">
        <v>37.779999999999987</v>
      </c>
      <c r="DQ113">
        <v>1454.6419354838699</v>
      </c>
      <c r="DR113">
        <v>40.362903225806427</v>
      </c>
      <c r="DS113">
        <v>0</v>
      </c>
      <c r="DT113">
        <v>1692989436.9000001</v>
      </c>
      <c r="DU113">
        <v>0</v>
      </c>
      <c r="DV113">
        <v>500.35773076923073</v>
      </c>
      <c r="DW113">
        <v>-1.809606843162981</v>
      </c>
      <c r="DX113">
        <v>-25.465982848918891</v>
      </c>
      <c r="DY113">
        <v>8516.0684615384616</v>
      </c>
      <c r="DZ113">
        <v>15</v>
      </c>
      <c r="EA113">
        <v>1692989453</v>
      </c>
      <c r="EB113" t="s">
        <v>632</v>
      </c>
      <c r="EC113">
        <v>1692989450.5</v>
      </c>
      <c r="ED113">
        <v>1692989453</v>
      </c>
      <c r="EE113">
        <v>98</v>
      </c>
      <c r="EF113">
        <v>4.2000000000000003E-2</v>
      </c>
      <c r="EG113">
        <v>0.01</v>
      </c>
      <c r="EH113">
        <v>-1.141</v>
      </c>
      <c r="EI113">
        <v>0.34699999999999998</v>
      </c>
      <c r="EJ113">
        <v>-2</v>
      </c>
      <c r="EK113">
        <v>29</v>
      </c>
      <c r="EL113">
        <v>0.61</v>
      </c>
      <c r="EM113">
        <v>0.3</v>
      </c>
      <c r="EN113">
        <v>100</v>
      </c>
      <c r="EO113">
        <v>100</v>
      </c>
      <c r="EP113">
        <v>-1.141</v>
      </c>
      <c r="EQ113">
        <v>0.34699999999999998</v>
      </c>
      <c r="ER113">
        <v>-1.182835176365036</v>
      </c>
      <c r="ES113">
        <v>4.3947813741094052E-4</v>
      </c>
      <c r="ET113">
        <v>1.9954388575737439E-6</v>
      </c>
      <c r="EU113">
        <v>-3.8034163071679039E-10</v>
      </c>
      <c r="EV113">
        <v>0.33677619047619339</v>
      </c>
      <c r="EW113">
        <v>0</v>
      </c>
      <c r="EX113">
        <v>0</v>
      </c>
      <c r="EY113">
        <v>0</v>
      </c>
      <c r="EZ113">
        <v>23</v>
      </c>
      <c r="FA113">
        <v>2006</v>
      </c>
      <c r="FB113">
        <v>0</v>
      </c>
      <c r="FC113">
        <v>18</v>
      </c>
      <c r="FD113">
        <v>1.3</v>
      </c>
      <c r="FE113">
        <v>1.3</v>
      </c>
      <c r="FF113">
        <v>3.2959000000000002E-2</v>
      </c>
      <c r="FG113">
        <v>4.99756</v>
      </c>
      <c r="FH113">
        <v>1.39771</v>
      </c>
      <c r="FI113">
        <v>2.2668499999999998</v>
      </c>
      <c r="FJ113">
        <v>1.3952599999999999</v>
      </c>
      <c r="FK113">
        <v>2.6086399999999998</v>
      </c>
      <c r="FL113">
        <v>42.430399999999999</v>
      </c>
      <c r="FM113">
        <v>13.904400000000001</v>
      </c>
      <c r="FN113">
        <v>18</v>
      </c>
      <c r="FO113">
        <v>615.15700000000004</v>
      </c>
      <c r="FP113">
        <v>325.23700000000002</v>
      </c>
      <c r="FQ113">
        <v>27</v>
      </c>
      <c r="FR113">
        <v>32.874499999999998</v>
      </c>
      <c r="FS113">
        <v>30.0002</v>
      </c>
      <c r="FT113">
        <v>32.6004</v>
      </c>
      <c r="FU113">
        <v>32.950000000000003</v>
      </c>
      <c r="FV113">
        <v>0</v>
      </c>
      <c r="FW113">
        <v>2.74498</v>
      </c>
      <c r="FX113">
        <v>68.379800000000003</v>
      </c>
      <c r="FY113">
        <v>27</v>
      </c>
      <c r="FZ113">
        <v>0</v>
      </c>
      <c r="GA113">
        <v>28.888000000000002</v>
      </c>
      <c r="GB113">
        <v>97.801599999999993</v>
      </c>
      <c r="GC113">
        <v>92.265199999999993</v>
      </c>
    </row>
    <row r="114" spans="1:185" x14ac:dyDescent="0.2">
      <c r="A114">
        <v>98</v>
      </c>
      <c r="B114">
        <v>1692989529</v>
      </c>
      <c r="C114">
        <v>11005.5</v>
      </c>
      <c r="D114" t="s">
        <v>633</v>
      </c>
      <c r="E114" t="s">
        <v>634</v>
      </c>
      <c r="F114">
        <v>5</v>
      </c>
      <c r="H114" t="s">
        <v>318</v>
      </c>
      <c r="I114" t="s">
        <v>588</v>
      </c>
      <c r="J114" t="s">
        <v>320</v>
      </c>
      <c r="K114" t="s">
        <v>659</v>
      </c>
      <c r="L114">
        <v>1692989521</v>
      </c>
      <c r="M114">
        <f t="shared" si="150"/>
        <v>1.5574019062306857E-4</v>
      </c>
      <c r="N114">
        <f t="shared" si="151"/>
        <v>0.15574019062306857</v>
      </c>
      <c r="O114">
        <f t="shared" si="152"/>
        <v>0.89471548236698462</v>
      </c>
      <c r="P114">
        <f t="shared" si="153"/>
        <v>399.29283870967748</v>
      </c>
      <c r="Q114">
        <f t="shared" si="154"/>
        <v>267.7688049985299</v>
      </c>
      <c r="R114">
        <f t="shared" si="155"/>
        <v>27.029808895166646</v>
      </c>
      <c r="S114">
        <f t="shared" si="156"/>
        <v>40.306446912628367</v>
      </c>
      <c r="T114">
        <f t="shared" si="157"/>
        <v>1.1537650908321444E-2</v>
      </c>
      <c r="U114">
        <f t="shared" si="158"/>
        <v>2.9443437121055873</v>
      </c>
      <c r="V114">
        <f t="shared" si="159"/>
        <v>1.151259246993E-2</v>
      </c>
      <c r="W114">
        <f t="shared" si="160"/>
        <v>7.1976171155171582E-3</v>
      </c>
      <c r="X114">
        <f t="shared" si="161"/>
        <v>241.73818424808826</v>
      </c>
      <c r="Y114">
        <f t="shared" si="162"/>
        <v>30.802841267873347</v>
      </c>
      <c r="Z114">
        <f t="shared" si="163"/>
        <v>29.99732580645161</v>
      </c>
      <c r="AA114">
        <f t="shared" si="164"/>
        <v>4.2597953962867061</v>
      </c>
      <c r="AB114">
        <f t="shared" si="165"/>
        <v>71.394272028229864</v>
      </c>
      <c r="AC114">
        <f t="shared" si="166"/>
        <v>2.9429548201985019</v>
      </c>
      <c r="AD114">
        <f t="shared" si="167"/>
        <v>4.1221161538489168</v>
      </c>
      <c r="AE114">
        <f t="shared" si="168"/>
        <v>1.3168405760882043</v>
      </c>
      <c r="AF114">
        <f t="shared" si="169"/>
        <v>-6.8681424064773235</v>
      </c>
      <c r="AG114">
        <f t="shared" si="170"/>
        <v>-90.601591095790369</v>
      </c>
      <c r="AH114">
        <f t="shared" si="171"/>
        <v>-6.8225631980528494</v>
      </c>
      <c r="AI114">
        <f t="shared" si="172"/>
        <v>137.44588754776771</v>
      </c>
      <c r="AJ114">
        <f t="shared" si="173"/>
        <v>0.89471548236698462</v>
      </c>
      <c r="AK114">
        <f t="shared" si="174"/>
        <v>0.15574019062306857</v>
      </c>
      <c r="AL114">
        <f t="shared" si="175"/>
        <v>1.6364579648155899</v>
      </c>
      <c r="AM114">
        <v>412.16228298079329</v>
      </c>
      <c r="AN114">
        <v>410.81087878787849</v>
      </c>
      <c r="AO114">
        <v>-7.4477344294692355E-2</v>
      </c>
      <c r="AP114">
        <v>67.109350761401529</v>
      </c>
      <c r="AQ114">
        <f t="shared" si="176"/>
        <v>0.12149892547845766</v>
      </c>
      <c r="AR114">
        <v>29.078270715108239</v>
      </c>
      <c r="AS114">
        <v>29.18376727272727</v>
      </c>
      <c r="AT114">
        <v>2.3735757575806459E-3</v>
      </c>
      <c r="AU114">
        <v>78.55</v>
      </c>
      <c r="AV114">
        <v>0</v>
      </c>
      <c r="AW114">
        <v>0</v>
      </c>
      <c r="AX114">
        <f t="shared" si="177"/>
        <v>1</v>
      </c>
      <c r="AY114">
        <f t="shared" si="178"/>
        <v>0</v>
      </c>
      <c r="AZ114">
        <f t="shared" si="179"/>
        <v>52896.510226677354</v>
      </c>
      <c r="BA114" t="s">
        <v>321</v>
      </c>
      <c r="BB114" t="s">
        <v>321</v>
      </c>
      <c r="BC114">
        <v>0</v>
      </c>
      <c r="BD114">
        <v>0</v>
      </c>
      <c r="BE114" t="e">
        <f t="shared" si="180"/>
        <v>#DIV/0!</v>
      </c>
      <c r="BF114">
        <v>0</v>
      </c>
      <c r="BG114" t="s">
        <v>321</v>
      </c>
      <c r="BH114" t="s">
        <v>321</v>
      </c>
      <c r="BI114">
        <v>0</v>
      </c>
      <c r="BJ114">
        <v>0</v>
      </c>
      <c r="BK114" t="e">
        <f t="shared" si="181"/>
        <v>#DIV/0!</v>
      </c>
      <c r="BL114">
        <v>0.5</v>
      </c>
      <c r="BM114">
        <f t="shared" si="182"/>
        <v>1261.2178460252503</v>
      </c>
      <c r="BN114">
        <f t="shared" si="183"/>
        <v>0.89471548236698462</v>
      </c>
      <c r="BO114" t="e">
        <f t="shared" si="184"/>
        <v>#DIV/0!</v>
      </c>
      <c r="BP114">
        <f t="shared" si="185"/>
        <v>7.0940598024892834E-4</v>
      </c>
      <c r="BQ114" t="e">
        <f t="shared" si="186"/>
        <v>#DIV/0!</v>
      </c>
      <c r="BR114" t="e">
        <f t="shared" si="187"/>
        <v>#DIV/0!</v>
      </c>
      <c r="BS114" t="s">
        <v>321</v>
      </c>
      <c r="BT114">
        <v>0</v>
      </c>
      <c r="BU114" t="e">
        <f t="shared" si="188"/>
        <v>#DIV/0!</v>
      </c>
      <c r="BV114" t="e">
        <f t="shared" si="189"/>
        <v>#DIV/0!</v>
      </c>
      <c r="BW114" t="e">
        <f t="shared" si="190"/>
        <v>#DIV/0!</v>
      </c>
      <c r="BX114" t="e">
        <f t="shared" si="191"/>
        <v>#DIV/0!</v>
      </c>
      <c r="BY114" t="e">
        <f t="shared" si="192"/>
        <v>#DIV/0!</v>
      </c>
      <c r="BZ114" t="e">
        <f t="shared" si="193"/>
        <v>#DIV/0!</v>
      </c>
      <c r="CA114" t="e">
        <f t="shared" si="194"/>
        <v>#DIV/0!</v>
      </c>
      <c r="CB114" t="e">
        <f t="shared" si="195"/>
        <v>#DIV/0!</v>
      </c>
      <c r="CC114">
        <f t="shared" si="196"/>
        <v>1500.008387096774</v>
      </c>
      <c r="CD114">
        <f t="shared" si="197"/>
        <v>1261.2178460252503</v>
      </c>
      <c r="CE114">
        <f t="shared" si="198"/>
        <v>0.84080719606261911</v>
      </c>
      <c r="CF114">
        <f t="shared" si="199"/>
        <v>0.1611578884008549</v>
      </c>
      <c r="CG114">
        <v>6</v>
      </c>
      <c r="CH114">
        <v>0.5</v>
      </c>
      <c r="CI114" t="s">
        <v>322</v>
      </c>
      <c r="CJ114">
        <v>2</v>
      </c>
      <c r="CK114" t="b">
        <v>0</v>
      </c>
      <c r="CL114">
        <v>1692989521</v>
      </c>
      <c r="CM114">
        <v>399.29283870967748</v>
      </c>
      <c r="CN114">
        <v>400.24974193548388</v>
      </c>
      <c r="CO114">
        <v>29.154164516129029</v>
      </c>
      <c r="CP114">
        <v>29.00296451612903</v>
      </c>
      <c r="CQ114">
        <v>399.72083870967748</v>
      </c>
      <c r="CR114">
        <v>28.80016451612903</v>
      </c>
      <c r="CS114">
        <v>599.99887096774194</v>
      </c>
      <c r="CT114">
        <v>100.84461290322579</v>
      </c>
      <c r="CU114">
        <v>9.9964622580645146E-2</v>
      </c>
      <c r="CV114">
        <v>29.42655483870967</v>
      </c>
      <c r="CW114">
        <v>29.99732580645161</v>
      </c>
      <c r="CX114">
        <v>999.90000000000032</v>
      </c>
      <c r="CY114">
        <v>0</v>
      </c>
      <c r="CZ114">
        <v>0</v>
      </c>
      <c r="DA114">
        <v>10000.114516129041</v>
      </c>
      <c r="DB114">
        <v>0</v>
      </c>
      <c r="DC114">
        <v>1451.026129032258</v>
      </c>
      <c r="DD114">
        <v>1500.008387096774</v>
      </c>
      <c r="DE114">
        <v>0.97300061290322593</v>
      </c>
      <c r="DF114">
        <v>2.699936451612903E-2</v>
      </c>
      <c r="DG114">
        <v>0</v>
      </c>
      <c r="DH114">
        <v>496.63567741935492</v>
      </c>
      <c r="DI114">
        <v>5.0002200000000023</v>
      </c>
      <c r="DJ114">
        <v>8454.4619354838705</v>
      </c>
      <c r="DK114">
        <v>14099.287096774189</v>
      </c>
      <c r="DL114">
        <v>35.777999999999999</v>
      </c>
      <c r="DM114">
        <v>39.186999999999983</v>
      </c>
      <c r="DN114">
        <v>36.061999999999991</v>
      </c>
      <c r="DO114">
        <v>37.564032258064508</v>
      </c>
      <c r="DP114">
        <v>37.870935483870973</v>
      </c>
      <c r="DQ114">
        <v>1454.647096774193</v>
      </c>
      <c r="DR114">
        <v>40.359999999999978</v>
      </c>
      <c r="DS114">
        <v>0</v>
      </c>
      <c r="DT114">
        <v>1692989531.0999999</v>
      </c>
      <c r="DU114">
        <v>0</v>
      </c>
      <c r="DV114">
        <v>496.58564000000001</v>
      </c>
      <c r="DW114">
        <v>-1.6312307805507089</v>
      </c>
      <c r="DX114">
        <v>5.5492307783128068</v>
      </c>
      <c r="DY114">
        <v>8454.5808000000015</v>
      </c>
      <c r="DZ114">
        <v>15</v>
      </c>
      <c r="EA114">
        <v>1692989548</v>
      </c>
      <c r="EB114" t="s">
        <v>635</v>
      </c>
      <c r="EC114">
        <v>1692989548</v>
      </c>
      <c r="ED114">
        <v>1692989548</v>
      </c>
      <c r="EE114">
        <v>99</v>
      </c>
      <c r="EF114">
        <v>0.24099999999999999</v>
      </c>
      <c r="EG114">
        <v>8.0000000000000002E-3</v>
      </c>
      <c r="EH114">
        <v>-0.42799999999999999</v>
      </c>
      <c r="EI114">
        <v>0.35399999999999998</v>
      </c>
      <c r="EJ114">
        <v>401</v>
      </c>
      <c r="EK114">
        <v>29</v>
      </c>
      <c r="EL114">
        <v>1.06</v>
      </c>
      <c r="EM114">
        <v>0.46</v>
      </c>
      <c r="EN114">
        <v>100</v>
      </c>
      <c r="EO114">
        <v>100</v>
      </c>
      <c r="EP114">
        <v>-0.42799999999999999</v>
      </c>
      <c r="EQ114">
        <v>0.35399999999999998</v>
      </c>
      <c r="ER114">
        <v>-1.1407901234691911</v>
      </c>
      <c r="ES114">
        <v>4.3947813741094052E-4</v>
      </c>
      <c r="ET114">
        <v>1.9954388575737439E-6</v>
      </c>
      <c r="EU114">
        <v>-3.8034163071679039E-10</v>
      </c>
      <c r="EV114">
        <v>0.3465949999999971</v>
      </c>
      <c r="EW114">
        <v>0</v>
      </c>
      <c r="EX114">
        <v>0</v>
      </c>
      <c r="EY114">
        <v>0</v>
      </c>
      <c r="EZ114">
        <v>23</v>
      </c>
      <c r="FA114">
        <v>2006</v>
      </c>
      <c r="FB114">
        <v>0</v>
      </c>
      <c r="FC114">
        <v>18</v>
      </c>
      <c r="FD114">
        <v>1.3</v>
      </c>
      <c r="FE114">
        <v>1.3</v>
      </c>
      <c r="FF114">
        <v>1.07544</v>
      </c>
      <c r="FG114">
        <v>2.67944</v>
      </c>
      <c r="FH114">
        <v>1.39771</v>
      </c>
      <c r="FI114">
        <v>2.2668499999999998</v>
      </c>
      <c r="FJ114">
        <v>1.3952599999999999</v>
      </c>
      <c r="FK114">
        <v>2.51709</v>
      </c>
      <c r="FL114">
        <v>42.483699999999999</v>
      </c>
      <c r="FM114">
        <v>13.8956</v>
      </c>
      <c r="FN114">
        <v>18</v>
      </c>
      <c r="FO114">
        <v>615.43600000000004</v>
      </c>
      <c r="FP114">
        <v>325.738</v>
      </c>
      <c r="FQ114">
        <v>27.001000000000001</v>
      </c>
      <c r="FR114">
        <v>32.859900000000003</v>
      </c>
      <c r="FS114">
        <v>29.9999</v>
      </c>
      <c r="FT114">
        <v>32.590499999999999</v>
      </c>
      <c r="FU114">
        <v>32.940899999999999</v>
      </c>
      <c r="FV114">
        <v>21.540299999999998</v>
      </c>
      <c r="FW114">
        <v>2.18832</v>
      </c>
      <c r="FX114">
        <v>66.096999999999994</v>
      </c>
      <c r="FY114">
        <v>27</v>
      </c>
      <c r="FZ114">
        <v>400</v>
      </c>
      <c r="GA114">
        <v>29.0502</v>
      </c>
      <c r="GB114">
        <v>97.807699999999997</v>
      </c>
      <c r="GC114">
        <v>92.2684</v>
      </c>
    </row>
    <row r="115" spans="1:185" x14ac:dyDescent="0.2">
      <c r="A115">
        <v>99</v>
      </c>
      <c r="B115">
        <v>1692989624</v>
      </c>
      <c r="C115">
        <v>11100.5</v>
      </c>
      <c r="D115" t="s">
        <v>636</v>
      </c>
      <c r="E115" t="s">
        <v>637</v>
      </c>
      <c r="F115">
        <v>5</v>
      </c>
      <c r="H115" t="s">
        <v>318</v>
      </c>
      <c r="I115" t="s">
        <v>588</v>
      </c>
      <c r="J115" t="s">
        <v>320</v>
      </c>
      <c r="K115" t="s">
        <v>659</v>
      </c>
      <c r="L115">
        <v>1692989616</v>
      </c>
      <c r="M115">
        <f t="shared" si="150"/>
        <v>7.5925532668382576E-5</v>
      </c>
      <c r="N115">
        <f t="shared" si="151"/>
        <v>7.5925532668382575E-2</v>
      </c>
      <c r="O115">
        <f t="shared" si="152"/>
        <v>1.1274997176424324</v>
      </c>
      <c r="P115">
        <f t="shared" si="153"/>
        <v>398.88335483870969</v>
      </c>
      <c r="Q115">
        <f t="shared" si="154"/>
        <v>74.096477629712012</v>
      </c>
      <c r="R115">
        <f t="shared" si="155"/>
        <v>7.4798506729131482</v>
      </c>
      <c r="S115">
        <f t="shared" si="156"/>
        <v>40.266258606978447</v>
      </c>
      <c r="T115">
        <f t="shared" si="157"/>
        <v>5.6480138246252087E-3</v>
      </c>
      <c r="U115">
        <f t="shared" si="158"/>
        <v>2.9443868730226814</v>
      </c>
      <c r="V115">
        <f t="shared" si="159"/>
        <v>5.6420017468013757E-3</v>
      </c>
      <c r="W115">
        <f t="shared" si="160"/>
        <v>3.526790707637258E-3</v>
      </c>
      <c r="X115">
        <f t="shared" si="161"/>
        <v>241.73571101210013</v>
      </c>
      <c r="Y115">
        <f t="shared" si="162"/>
        <v>30.956304368079508</v>
      </c>
      <c r="Z115">
        <f t="shared" si="163"/>
        <v>30.202329032258071</v>
      </c>
      <c r="AA115">
        <f t="shared" si="164"/>
        <v>4.3102145293836687</v>
      </c>
      <c r="AB115">
        <f t="shared" si="165"/>
        <v>72.244812763430062</v>
      </c>
      <c r="AC115">
        <f t="shared" si="166"/>
        <v>3.0009385212253501</v>
      </c>
      <c r="AD115">
        <f t="shared" si="167"/>
        <v>4.1538463544117716</v>
      </c>
      <c r="AE115">
        <f t="shared" si="168"/>
        <v>1.3092760081583186</v>
      </c>
      <c r="AF115">
        <f t="shared" si="169"/>
        <v>-3.3483159906756716</v>
      </c>
      <c r="AG115">
        <f t="shared" si="170"/>
        <v>-102.03255180228106</v>
      </c>
      <c r="AH115">
        <f t="shared" si="171"/>
        <v>-7.696112615965685</v>
      </c>
      <c r="AI115">
        <f t="shared" si="172"/>
        <v>128.6587306031777</v>
      </c>
      <c r="AJ115">
        <f t="shared" si="173"/>
        <v>1.1274997176424324</v>
      </c>
      <c r="AK115">
        <f t="shared" si="174"/>
        <v>7.5925532668382575E-2</v>
      </c>
      <c r="AL115">
        <f t="shared" si="175"/>
        <v>1.3704973260869129</v>
      </c>
      <c r="AM115">
        <v>412.25782744344662</v>
      </c>
      <c r="AN115">
        <v>411.01899999999978</v>
      </c>
      <c r="AO115">
        <v>-3.8720687242019138E-2</v>
      </c>
      <c r="AP115">
        <v>67.109123714043037</v>
      </c>
      <c r="AQ115">
        <f t="shared" si="176"/>
        <v>9.370048866609286E-2</v>
      </c>
      <c r="AR115">
        <v>29.653227366493521</v>
      </c>
      <c r="AS115">
        <v>29.738390909090889</v>
      </c>
      <c r="AT115">
        <v>1.0960161616184729E-3</v>
      </c>
      <c r="AU115">
        <v>78.55</v>
      </c>
      <c r="AV115">
        <v>0</v>
      </c>
      <c r="AW115">
        <v>0</v>
      </c>
      <c r="AX115">
        <f t="shared" si="177"/>
        <v>1</v>
      </c>
      <c r="AY115">
        <f t="shared" si="178"/>
        <v>0</v>
      </c>
      <c r="AZ115">
        <f t="shared" si="179"/>
        <v>52874.562399149363</v>
      </c>
      <c r="BA115" t="s">
        <v>321</v>
      </c>
      <c r="BB115" t="s">
        <v>321</v>
      </c>
      <c r="BC115">
        <v>0</v>
      </c>
      <c r="BD115">
        <v>0</v>
      </c>
      <c r="BE115" t="e">
        <f t="shared" si="180"/>
        <v>#DIV/0!</v>
      </c>
      <c r="BF115">
        <v>0</v>
      </c>
      <c r="BG115" t="s">
        <v>321</v>
      </c>
      <c r="BH115" t="s">
        <v>321</v>
      </c>
      <c r="BI115">
        <v>0</v>
      </c>
      <c r="BJ115">
        <v>0</v>
      </c>
      <c r="BK115" t="e">
        <f t="shared" si="181"/>
        <v>#DIV/0!</v>
      </c>
      <c r="BL115">
        <v>0.5</v>
      </c>
      <c r="BM115">
        <f t="shared" si="182"/>
        <v>1261.2048385320932</v>
      </c>
      <c r="BN115">
        <f t="shared" si="183"/>
        <v>1.1274997176424324</v>
      </c>
      <c r="BO115" t="e">
        <f t="shared" si="184"/>
        <v>#DIV/0!</v>
      </c>
      <c r="BP115">
        <f t="shared" si="185"/>
        <v>8.9398619732122245E-4</v>
      </c>
      <c r="BQ115" t="e">
        <f t="shared" si="186"/>
        <v>#DIV/0!</v>
      </c>
      <c r="BR115" t="e">
        <f t="shared" si="187"/>
        <v>#DIV/0!</v>
      </c>
      <c r="BS115" t="s">
        <v>321</v>
      </c>
      <c r="BT115">
        <v>0</v>
      </c>
      <c r="BU115" t="e">
        <f t="shared" si="188"/>
        <v>#DIV/0!</v>
      </c>
      <c r="BV115" t="e">
        <f t="shared" si="189"/>
        <v>#DIV/0!</v>
      </c>
      <c r="BW115" t="e">
        <f t="shared" si="190"/>
        <v>#DIV/0!</v>
      </c>
      <c r="BX115" t="e">
        <f t="shared" si="191"/>
        <v>#DIV/0!</v>
      </c>
      <c r="BY115" t="e">
        <f t="shared" si="192"/>
        <v>#DIV/0!</v>
      </c>
      <c r="BZ115" t="e">
        <f t="shared" si="193"/>
        <v>#DIV/0!</v>
      </c>
      <c r="CA115" t="e">
        <f t="shared" si="194"/>
        <v>#DIV/0!</v>
      </c>
      <c r="CB115" t="e">
        <f t="shared" si="195"/>
        <v>#DIV/0!</v>
      </c>
      <c r="CC115">
        <f t="shared" si="196"/>
        <v>1499.9929032258069</v>
      </c>
      <c r="CD115">
        <f t="shared" si="197"/>
        <v>1261.2048385320932</v>
      </c>
      <c r="CE115">
        <f t="shared" si="198"/>
        <v>0.84080720370063844</v>
      </c>
      <c r="CF115">
        <f t="shared" si="199"/>
        <v>0.16115790314223211</v>
      </c>
      <c r="CG115">
        <v>6</v>
      </c>
      <c r="CH115">
        <v>0.5</v>
      </c>
      <c r="CI115" t="s">
        <v>322</v>
      </c>
      <c r="CJ115">
        <v>2</v>
      </c>
      <c r="CK115" t="b">
        <v>0</v>
      </c>
      <c r="CL115">
        <v>1692989616</v>
      </c>
      <c r="CM115">
        <v>398.88335483870969</v>
      </c>
      <c r="CN115">
        <v>400.04112903225808</v>
      </c>
      <c r="CO115">
        <v>29.727729032258061</v>
      </c>
      <c r="CP115">
        <v>29.654061290322581</v>
      </c>
      <c r="CQ115">
        <v>399.32135483870968</v>
      </c>
      <c r="CR115">
        <v>29.355729032258061</v>
      </c>
      <c r="CS115">
        <v>600.00567741935492</v>
      </c>
      <c r="CT115">
        <v>100.84741935483871</v>
      </c>
      <c r="CU115">
        <v>0.10003337419354839</v>
      </c>
      <c r="CV115">
        <v>29.55955483870968</v>
      </c>
      <c r="CW115">
        <v>30.202329032258071</v>
      </c>
      <c r="CX115">
        <v>999.90000000000032</v>
      </c>
      <c r="CY115">
        <v>0</v>
      </c>
      <c r="CZ115">
        <v>0</v>
      </c>
      <c r="DA115">
        <v>10000.08161290323</v>
      </c>
      <c r="DB115">
        <v>0</v>
      </c>
      <c r="DC115">
        <v>1455.23</v>
      </c>
      <c r="DD115">
        <v>1499.9929032258069</v>
      </c>
      <c r="DE115">
        <v>0.97300416129032241</v>
      </c>
      <c r="DF115">
        <v>2.699594193548386E-2</v>
      </c>
      <c r="DG115">
        <v>0</v>
      </c>
      <c r="DH115">
        <v>494.15793548387092</v>
      </c>
      <c r="DI115">
        <v>5.0002200000000023</v>
      </c>
      <c r="DJ115">
        <v>8441.8816129032257</v>
      </c>
      <c r="DK115">
        <v>14099.164516129031</v>
      </c>
      <c r="DL115">
        <v>35.987806451612897</v>
      </c>
      <c r="DM115">
        <v>39.443096774193528</v>
      </c>
      <c r="DN115">
        <v>36.354677419354843</v>
      </c>
      <c r="DO115">
        <v>37.132870967741937</v>
      </c>
      <c r="DP115">
        <v>38</v>
      </c>
      <c r="DQ115">
        <v>1454.632903225807</v>
      </c>
      <c r="DR115">
        <v>40.359999999999978</v>
      </c>
      <c r="DS115">
        <v>0</v>
      </c>
      <c r="DT115">
        <v>1692989625.9000001</v>
      </c>
      <c r="DU115">
        <v>0</v>
      </c>
      <c r="DV115">
        <v>494.14435999999989</v>
      </c>
      <c r="DW115">
        <v>-1.293538455804949</v>
      </c>
      <c r="DX115">
        <v>-16.814615362933651</v>
      </c>
      <c r="DY115">
        <v>8441.6724000000013</v>
      </c>
      <c r="DZ115">
        <v>15</v>
      </c>
      <c r="EA115">
        <v>1692989644</v>
      </c>
      <c r="EB115" t="s">
        <v>638</v>
      </c>
      <c r="EC115">
        <v>1692989644</v>
      </c>
      <c r="ED115">
        <v>1692989641</v>
      </c>
      <c r="EE115">
        <v>100</v>
      </c>
      <c r="EF115">
        <v>-0.01</v>
      </c>
      <c r="EG115">
        <v>1.7999999999999999E-2</v>
      </c>
      <c r="EH115">
        <v>-0.438</v>
      </c>
      <c r="EI115">
        <v>0.372</v>
      </c>
      <c r="EJ115">
        <v>400</v>
      </c>
      <c r="EK115">
        <v>30</v>
      </c>
      <c r="EL115">
        <v>0.55000000000000004</v>
      </c>
      <c r="EM115">
        <v>0.47</v>
      </c>
      <c r="EN115">
        <v>100</v>
      </c>
      <c r="EO115">
        <v>100</v>
      </c>
      <c r="EP115">
        <v>-0.438</v>
      </c>
      <c r="EQ115">
        <v>0.372</v>
      </c>
      <c r="ER115">
        <v>-0.89991344039485988</v>
      </c>
      <c r="ES115">
        <v>4.3947813741094052E-4</v>
      </c>
      <c r="ET115">
        <v>1.9954388575737439E-6</v>
      </c>
      <c r="EU115">
        <v>-3.8034163071679039E-10</v>
      </c>
      <c r="EV115">
        <v>0.35425500000000198</v>
      </c>
      <c r="EW115">
        <v>0</v>
      </c>
      <c r="EX115">
        <v>0</v>
      </c>
      <c r="EY115">
        <v>0</v>
      </c>
      <c r="EZ115">
        <v>23</v>
      </c>
      <c r="FA115">
        <v>2006</v>
      </c>
      <c r="FB115">
        <v>0</v>
      </c>
      <c r="FC115">
        <v>18</v>
      </c>
      <c r="FD115">
        <v>1.3</v>
      </c>
      <c r="FE115">
        <v>1.3</v>
      </c>
      <c r="FF115">
        <v>1.073</v>
      </c>
      <c r="FG115">
        <v>2.66357</v>
      </c>
      <c r="FH115">
        <v>1.39771</v>
      </c>
      <c r="FI115">
        <v>2.2680699999999998</v>
      </c>
      <c r="FJ115">
        <v>1.3952599999999999</v>
      </c>
      <c r="FK115">
        <v>2.6257299999999999</v>
      </c>
      <c r="FL115">
        <v>42.563699999999997</v>
      </c>
      <c r="FM115">
        <v>13.886900000000001</v>
      </c>
      <c r="FN115">
        <v>18</v>
      </c>
      <c r="FO115">
        <v>616.22900000000004</v>
      </c>
      <c r="FP115">
        <v>325.48700000000002</v>
      </c>
      <c r="FQ115">
        <v>26.999500000000001</v>
      </c>
      <c r="FR115">
        <v>32.867400000000004</v>
      </c>
      <c r="FS115">
        <v>30.000399999999999</v>
      </c>
      <c r="FT115">
        <v>32.603099999999998</v>
      </c>
      <c r="FU115">
        <v>32.955500000000001</v>
      </c>
      <c r="FV115">
        <v>21.485600000000002</v>
      </c>
      <c r="FW115">
        <v>0.71457700000000002</v>
      </c>
      <c r="FX115">
        <v>64.225800000000007</v>
      </c>
      <c r="FY115">
        <v>27</v>
      </c>
      <c r="FZ115">
        <v>400</v>
      </c>
      <c r="GA115">
        <v>29.618300000000001</v>
      </c>
      <c r="GB115">
        <v>97.808999999999997</v>
      </c>
      <c r="GC115">
        <v>92.262</v>
      </c>
    </row>
    <row r="116" spans="1:185" x14ac:dyDescent="0.2">
      <c r="A116">
        <v>100</v>
      </c>
      <c r="B116">
        <v>1692989720</v>
      </c>
      <c r="C116">
        <v>11196.5</v>
      </c>
      <c r="D116" t="s">
        <v>639</v>
      </c>
      <c r="E116" t="s">
        <v>640</v>
      </c>
      <c r="F116">
        <v>5</v>
      </c>
      <c r="H116" t="s">
        <v>318</v>
      </c>
      <c r="I116" t="s">
        <v>588</v>
      </c>
      <c r="J116" t="s">
        <v>320</v>
      </c>
      <c r="K116" t="s">
        <v>659</v>
      </c>
      <c r="L116">
        <v>1692989712</v>
      </c>
      <c r="M116">
        <f t="shared" si="150"/>
        <v>2.1210367300990486E-4</v>
      </c>
      <c r="N116">
        <f t="shared" si="151"/>
        <v>0.21210367300990485</v>
      </c>
      <c r="O116">
        <f t="shared" si="152"/>
        <v>1.8485315183804054</v>
      </c>
      <c r="P116">
        <f t="shared" si="153"/>
        <v>598.03719354838722</v>
      </c>
      <c r="Q116">
        <f t="shared" si="154"/>
        <v>400.79267925391497</v>
      </c>
      <c r="R116">
        <f t="shared" si="155"/>
        <v>40.459093698032888</v>
      </c>
      <c r="S116">
        <f t="shared" si="156"/>
        <v>60.370471071787861</v>
      </c>
      <c r="T116">
        <f t="shared" si="157"/>
        <v>1.589480730271314E-2</v>
      </c>
      <c r="U116">
        <f t="shared" si="158"/>
        <v>2.9443816621942962</v>
      </c>
      <c r="V116">
        <f t="shared" si="159"/>
        <v>1.5847291317610201E-2</v>
      </c>
      <c r="W116">
        <f t="shared" si="160"/>
        <v>9.9088142843315151E-3</v>
      </c>
      <c r="X116">
        <f t="shared" si="161"/>
        <v>241.73694159272483</v>
      </c>
      <c r="Y116">
        <f t="shared" si="162"/>
        <v>30.90250256437858</v>
      </c>
      <c r="Z116">
        <f t="shared" si="163"/>
        <v>30.154367741935481</v>
      </c>
      <c r="AA116">
        <f t="shared" si="164"/>
        <v>4.2983724166024242</v>
      </c>
      <c r="AB116">
        <f t="shared" si="165"/>
        <v>72.205414076593357</v>
      </c>
      <c r="AC116">
        <f t="shared" si="166"/>
        <v>2.9960814175323147</v>
      </c>
      <c r="AD116">
        <f t="shared" si="167"/>
        <v>4.14938610331098</v>
      </c>
      <c r="AE116">
        <f t="shared" si="168"/>
        <v>1.3022909990701095</v>
      </c>
      <c r="AF116">
        <f t="shared" si="169"/>
        <v>-9.3537719797368037</v>
      </c>
      <c r="AG116">
        <f t="shared" si="170"/>
        <v>-97.378290019144345</v>
      </c>
      <c r="AH116">
        <f t="shared" si="171"/>
        <v>-7.3426406702398417</v>
      </c>
      <c r="AI116">
        <f t="shared" si="172"/>
        <v>127.66223892360387</v>
      </c>
      <c r="AJ116">
        <f t="shared" si="173"/>
        <v>1.8485315183804054</v>
      </c>
      <c r="AK116">
        <f t="shared" si="174"/>
        <v>0.21210367300990485</v>
      </c>
      <c r="AL116">
        <f t="shared" si="175"/>
        <v>1.898991403688745</v>
      </c>
      <c r="AM116">
        <v>618.20818305862133</v>
      </c>
      <c r="AN116">
        <v>616.3762181818181</v>
      </c>
      <c r="AO116">
        <v>-2.7825210117714969E-2</v>
      </c>
      <c r="AP116">
        <v>67.119121995211017</v>
      </c>
      <c r="AQ116">
        <f t="shared" si="176"/>
        <v>0.21169672026851916</v>
      </c>
      <c r="AR116">
        <v>29.47495082428572</v>
      </c>
      <c r="AS116">
        <v>29.68050606060606</v>
      </c>
      <c r="AT116">
        <v>-2.6193126601203531E-5</v>
      </c>
      <c r="AU116">
        <v>78.55</v>
      </c>
      <c r="AV116">
        <v>0</v>
      </c>
      <c r="AW116">
        <v>0</v>
      </c>
      <c r="AX116">
        <f t="shared" si="177"/>
        <v>1</v>
      </c>
      <c r="AY116">
        <f t="shared" si="178"/>
        <v>0</v>
      </c>
      <c r="AZ116">
        <f t="shared" si="179"/>
        <v>52877.677081352449</v>
      </c>
      <c r="BA116" t="s">
        <v>321</v>
      </c>
      <c r="BB116" t="s">
        <v>321</v>
      </c>
      <c r="BC116">
        <v>0</v>
      </c>
      <c r="BD116">
        <v>0</v>
      </c>
      <c r="BE116" t="e">
        <f t="shared" si="180"/>
        <v>#DIV/0!</v>
      </c>
      <c r="BF116">
        <v>0</v>
      </c>
      <c r="BG116" t="s">
        <v>321</v>
      </c>
      <c r="BH116" t="s">
        <v>321</v>
      </c>
      <c r="BI116">
        <v>0</v>
      </c>
      <c r="BJ116">
        <v>0</v>
      </c>
      <c r="BK116" t="e">
        <f t="shared" si="181"/>
        <v>#DIV/0!</v>
      </c>
      <c r="BL116">
        <v>0.5</v>
      </c>
      <c r="BM116">
        <f t="shared" si="182"/>
        <v>1261.2106062740179</v>
      </c>
      <c r="BN116">
        <f t="shared" si="183"/>
        <v>1.8485315183804054</v>
      </c>
      <c r="BO116" t="e">
        <f t="shared" si="184"/>
        <v>#DIV/0!</v>
      </c>
      <c r="BP116">
        <f t="shared" si="185"/>
        <v>1.4656802830428962E-3</v>
      </c>
      <c r="BQ116" t="e">
        <f t="shared" si="186"/>
        <v>#DIV/0!</v>
      </c>
      <c r="BR116" t="e">
        <f t="shared" si="187"/>
        <v>#DIV/0!</v>
      </c>
      <c r="BS116" t="s">
        <v>321</v>
      </c>
      <c r="BT116">
        <v>0</v>
      </c>
      <c r="BU116" t="e">
        <f t="shared" si="188"/>
        <v>#DIV/0!</v>
      </c>
      <c r="BV116" t="e">
        <f t="shared" si="189"/>
        <v>#DIV/0!</v>
      </c>
      <c r="BW116" t="e">
        <f t="shared" si="190"/>
        <v>#DIV/0!</v>
      </c>
      <c r="BX116" t="e">
        <f t="shared" si="191"/>
        <v>#DIV/0!</v>
      </c>
      <c r="BY116" t="e">
        <f t="shared" si="192"/>
        <v>#DIV/0!</v>
      </c>
      <c r="BZ116" t="e">
        <f t="shared" si="193"/>
        <v>#DIV/0!</v>
      </c>
      <c r="CA116" t="e">
        <f t="shared" si="194"/>
        <v>#DIV/0!</v>
      </c>
      <c r="CB116" t="e">
        <f t="shared" si="195"/>
        <v>#DIV/0!</v>
      </c>
      <c r="CC116">
        <f t="shared" si="196"/>
        <v>1499.9996774193551</v>
      </c>
      <c r="CD116">
        <f t="shared" si="197"/>
        <v>1261.2106062740179</v>
      </c>
      <c r="CE116">
        <f t="shared" si="198"/>
        <v>0.84080725166810888</v>
      </c>
      <c r="CF116">
        <f t="shared" si="199"/>
        <v>0.16115799571945003</v>
      </c>
      <c r="CG116">
        <v>6</v>
      </c>
      <c r="CH116">
        <v>0.5</v>
      </c>
      <c r="CI116" t="s">
        <v>322</v>
      </c>
      <c r="CJ116">
        <v>2</v>
      </c>
      <c r="CK116" t="b">
        <v>0</v>
      </c>
      <c r="CL116">
        <v>1692989712</v>
      </c>
      <c r="CM116">
        <v>598.03719354838722</v>
      </c>
      <c r="CN116">
        <v>600.01261290322577</v>
      </c>
      <c r="CO116">
        <v>29.679545161290331</v>
      </c>
      <c r="CP116">
        <v>29.473732258064508</v>
      </c>
      <c r="CQ116">
        <v>598.10419354838723</v>
      </c>
      <c r="CR116">
        <v>29.321545161290331</v>
      </c>
      <c r="CS116">
        <v>599.98725806451625</v>
      </c>
      <c r="CT116">
        <v>100.8477419354839</v>
      </c>
      <c r="CU116">
        <v>9.9944467741935494E-2</v>
      </c>
      <c r="CV116">
        <v>29.540912903225809</v>
      </c>
      <c r="CW116">
        <v>30.154367741935481</v>
      </c>
      <c r="CX116">
        <v>999.90000000000032</v>
      </c>
      <c r="CY116">
        <v>0</v>
      </c>
      <c r="CZ116">
        <v>0</v>
      </c>
      <c r="DA116">
        <v>10000.02</v>
      </c>
      <c r="DB116">
        <v>0</v>
      </c>
      <c r="DC116">
        <v>1460.7722580645161</v>
      </c>
      <c r="DD116">
        <v>1499.9996774193551</v>
      </c>
      <c r="DE116">
        <v>0.97300135483870998</v>
      </c>
      <c r="DF116">
        <v>2.6998803225806459E-2</v>
      </c>
      <c r="DG116">
        <v>0</v>
      </c>
      <c r="DH116">
        <v>492.39480645161291</v>
      </c>
      <c r="DI116">
        <v>5.0002200000000023</v>
      </c>
      <c r="DJ116">
        <v>8420.41</v>
      </c>
      <c r="DK116">
        <v>14099.222580645161</v>
      </c>
      <c r="DL116">
        <v>36.245935483870973</v>
      </c>
      <c r="DM116">
        <v>39.70122580645161</v>
      </c>
      <c r="DN116">
        <v>36.628999999999998</v>
      </c>
      <c r="DO116">
        <v>37.048129032258061</v>
      </c>
      <c r="DP116">
        <v>38.134999999999991</v>
      </c>
      <c r="DQ116">
        <v>1454.6370967741941</v>
      </c>
      <c r="DR116">
        <v>40.362580645161273</v>
      </c>
      <c r="DS116">
        <v>0</v>
      </c>
      <c r="DT116">
        <v>1692989721.9000001</v>
      </c>
      <c r="DU116">
        <v>0</v>
      </c>
      <c r="DV116">
        <v>492.36327999999992</v>
      </c>
      <c r="DW116">
        <v>-1.1150769310750559</v>
      </c>
      <c r="DX116">
        <v>-38.212307646383699</v>
      </c>
      <c r="DY116">
        <v>8420.0191999999988</v>
      </c>
      <c r="DZ116">
        <v>15</v>
      </c>
      <c r="EA116">
        <v>1692989744.5</v>
      </c>
      <c r="EB116" t="s">
        <v>641</v>
      </c>
      <c r="EC116">
        <v>1692989744.5</v>
      </c>
      <c r="ED116">
        <v>1692989737</v>
      </c>
      <c r="EE116">
        <v>101</v>
      </c>
      <c r="EF116">
        <v>-5.8000000000000003E-2</v>
      </c>
      <c r="EG116">
        <v>-1.4E-2</v>
      </c>
      <c r="EH116">
        <v>-6.7000000000000004E-2</v>
      </c>
      <c r="EI116">
        <v>0.35799999999999998</v>
      </c>
      <c r="EJ116">
        <v>600</v>
      </c>
      <c r="EK116">
        <v>30</v>
      </c>
      <c r="EL116">
        <v>1.85</v>
      </c>
      <c r="EM116">
        <v>0.43</v>
      </c>
      <c r="EN116">
        <v>100</v>
      </c>
      <c r="EO116">
        <v>100</v>
      </c>
      <c r="EP116">
        <v>-6.7000000000000004E-2</v>
      </c>
      <c r="EQ116">
        <v>0.35799999999999998</v>
      </c>
      <c r="ER116">
        <v>-0.91006124414672307</v>
      </c>
      <c r="ES116">
        <v>4.3947813741094052E-4</v>
      </c>
      <c r="ET116">
        <v>1.9954388575737439E-6</v>
      </c>
      <c r="EU116">
        <v>-3.8034163071679039E-10</v>
      </c>
      <c r="EV116">
        <v>0.37224000000000501</v>
      </c>
      <c r="EW116">
        <v>0</v>
      </c>
      <c r="EX116">
        <v>0</v>
      </c>
      <c r="EY116">
        <v>0</v>
      </c>
      <c r="EZ116">
        <v>23</v>
      </c>
      <c r="FA116">
        <v>2006</v>
      </c>
      <c r="FB116">
        <v>0</v>
      </c>
      <c r="FC116">
        <v>18</v>
      </c>
      <c r="FD116">
        <v>1.3</v>
      </c>
      <c r="FE116">
        <v>1.3</v>
      </c>
      <c r="FF116">
        <v>1.47949</v>
      </c>
      <c r="FG116">
        <v>2.6672400000000001</v>
      </c>
      <c r="FH116">
        <v>1.39771</v>
      </c>
      <c r="FI116">
        <v>2.2680699999999998</v>
      </c>
      <c r="FJ116">
        <v>1.3952599999999999</v>
      </c>
      <c r="FK116">
        <v>2.47559</v>
      </c>
      <c r="FL116">
        <v>42.6706</v>
      </c>
      <c r="FM116">
        <v>13.8606</v>
      </c>
      <c r="FN116">
        <v>18</v>
      </c>
      <c r="FO116">
        <v>616.15300000000002</v>
      </c>
      <c r="FP116">
        <v>325.26</v>
      </c>
      <c r="FQ116">
        <v>26.999400000000001</v>
      </c>
      <c r="FR116">
        <v>32.948599999999999</v>
      </c>
      <c r="FS116">
        <v>30.000599999999999</v>
      </c>
      <c r="FT116">
        <v>32.668999999999997</v>
      </c>
      <c r="FU116">
        <v>33.022199999999998</v>
      </c>
      <c r="FV116">
        <v>29.639700000000001</v>
      </c>
      <c r="FW116">
        <v>1.30504</v>
      </c>
      <c r="FX116">
        <v>61.928800000000003</v>
      </c>
      <c r="FY116">
        <v>27</v>
      </c>
      <c r="FZ116">
        <v>600</v>
      </c>
      <c r="GA116">
        <v>29.631599999999999</v>
      </c>
      <c r="GB116">
        <v>97.785200000000003</v>
      </c>
      <c r="GC116">
        <v>92.240600000000001</v>
      </c>
    </row>
    <row r="117" spans="1:185" x14ac:dyDescent="0.2">
      <c r="A117">
        <v>101</v>
      </c>
      <c r="B117">
        <v>1692989820.5</v>
      </c>
      <c r="C117">
        <v>11297</v>
      </c>
      <c r="D117" t="s">
        <v>642</v>
      </c>
      <c r="E117" t="s">
        <v>643</v>
      </c>
      <c r="F117">
        <v>5</v>
      </c>
      <c r="H117" t="s">
        <v>318</v>
      </c>
      <c r="I117" t="s">
        <v>588</v>
      </c>
      <c r="J117" t="s">
        <v>320</v>
      </c>
      <c r="K117" t="s">
        <v>659</v>
      </c>
      <c r="L117">
        <v>1692989812.5</v>
      </c>
      <c r="M117">
        <f t="shared" si="150"/>
        <v>1.7921143909162144E-4</v>
      </c>
      <c r="N117">
        <f t="shared" si="151"/>
        <v>0.17921143909162143</v>
      </c>
      <c r="O117">
        <f t="shared" si="152"/>
        <v>2.5423307948202747</v>
      </c>
      <c r="P117">
        <f t="shared" si="153"/>
        <v>797.29574193548387</v>
      </c>
      <c r="Q117">
        <f t="shared" si="154"/>
        <v>475.39721916044317</v>
      </c>
      <c r="R117">
        <f t="shared" si="155"/>
        <v>47.987537289376569</v>
      </c>
      <c r="S117">
        <f t="shared" si="156"/>
        <v>80.480612011904995</v>
      </c>
      <c r="T117">
        <f t="shared" si="157"/>
        <v>1.3231743270031468E-2</v>
      </c>
      <c r="U117">
        <f t="shared" si="158"/>
        <v>2.9442998314564344</v>
      </c>
      <c r="V117">
        <f t="shared" si="159"/>
        <v>1.319879669403852E-2</v>
      </c>
      <c r="W117">
        <f t="shared" si="160"/>
        <v>8.2522011609744896E-3</v>
      </c>
      <c r="X117">
        <f t="shared" si="161"/>
        <v>241.73842614873931</v>
      </c>
      <c r="Y117">
        <f t="shared" si="162"/>
        <v>31.023019933700638</v>
      </c>
      <c r="Z117">
        <f t="shared" si="163"/>
        <v>30.30021935483871</v>
      </c>
      <c r="AA117">
        <f t="shared" si="164"/>
        <v>4.3344728697220107</v>
      </c>
      <c r="AB117">
        <f t="shared" si="165"/>
        <v>72.16455543095482</v>
      </c>
      <c r="AC117">
        <f t="shared" si="166"/>
        <v>3.0137833872245214</v>
      </c>
      <c r="AD117">
        <f t="shared" si="167"/>
        <v>4.1762654383813551</v>
      </c>
      <c r="AE117">
        <f t="shared" si="168"/>
        <v>1.3206894824974893</v>
      </c>
      <c r="AF117">
        <f t="shared" si="169"/>
        <v>-7.9032244639405054</v>
      </c>
      <c r="AG117">
        <f t="shared" si="170"/>
        <v>-102.73615381259609</v>
      </c>
      <c r="AH117">
        <f t="shared" si="171"/>
        <v>-7.7567583630823762</v>
      </c>
      <c r="AI117">
        <f t="shared" si="172"/>
        <v>123.34228950912032</v>
      </c>
      <c r="AJ117">
        <f t="shared" si="173"/>
        <v>2.5423307948202747</v>
      </c>
      <c r="AK117">
        <f t="shared" si="174"/>
        <v>0.17921143909162143</v>
      </c>
      <c r="AL117">
        <f t="shared" si="175"/>
        <v>2.4700998527046432</v>
      </c>
      <c r="AM117">
        <v>824.49284857288148</v>
      </c>
      <c r="AN117">
        <v>821.833121212121</v>
      </c>
      <c r="AO117">
        <v>2.54377051599072E-2</v>
      </c>
      <c r="AP117">
        <v>67.104357062960077</v>
      </c>
      <c r="AQ117">
        <f t="shared" si="176"/>
        <v>0.19618104034699871</v>
      </c>
      <c r="AR117">
        <v>29.69268987155845</v>
      </c>
      <c r="AS117">
        <v>29.879174545454539</v>
      </c>
      <c r="AT117">
        <v>7.3265725578853201E-4</v>
      </c>
      <c r="AU117">
        <v>78.55</v>
      </c>
      <c r="AV117">
        <v>0</v>
      </c>
      <c r="AW117">
        <v>0</v>
      </c>
      <c r="AX117">
        <f t="shared" si="177"/>
        <v>1</v>
      </c>
      <c r="AY117">
        <f t="shared" si="178"/>
        <v>0</v>
      </c>
      <c r="AZ117">
        <f t="shared" si="179"/>
        <v>52855.614787264938</v>
      </c>
      <c r="BA117" t="s">
        <v>321</v>
      </c>
      <c r="BB117" t="s">
        <v>321</v>
      </c>
      <c r="BC117">
        <v>0</v>
      </c>
      <c r="BD117">
        <v>0</v>
      </c>
      <c r="BE117" t="e">
        <f t="shared" si="180"/>
        <v>#DIV/0!</v>
      </c>
      <c r="BF117">
        <v>0</v>
      </c>
      <c r="BG117" t="s">
        <v>321</v>
      </c>
      <c r="BH117" t="s">
        <v>321</v>
      </c>
      <c r="BI117">
        <v>0</v>
      </c>
      <c r="BJ117">
        <v>0</v>
      </c>
      <c r="BK117" t="e">
        <f t="shared" si="181"/>
        <v>#DIV/0!</v>
      </c>
      <c r="BL117">
        <v>0.5</v>
      </c>
      <c r="BM117">
        <f t="shared" si="182"/>
        <v>1261.2138183956365</v>
      </c>
      <c r="BN117">
        <f t="shared" si="183"/>
        <v>2.5423307948202747</v>
      </c>
      <c r="BO117" t="e">
        <f t="shared" si="184"/>
        <v>#DIV/0!</v>
      </c>
      <c r="BP117">
        <f t="shared" si="185"/>
        <v>2.0157809546158638E-3</v>
      </c>
      <c r="BQ117" t="e">
        <f t="shared" si="186"/>
        <v>#DIV/0!</v>
      </c>
      <c r="BR117" t="e">
        <f t="shared" si="187"/>
        <v>#DIV/0!</v>
      </c>
      <c r="BS117" t="s">
        <v>321</v>
      </c>
      <c r="BT117">
        <v>0</v>
      </c>
      <c r="BU117" t="e">
        <f t="shared" si="188"/>
        <v>#DIV/0!</v>
      </c>
      <c r="BV117" t="e">
        <f t="shared" si="189"/>
        <v>#DIV/0!</v>
      </c>
      <c r="BW117" t="e">
        <f t="shared" si="190"/>
        <v>#DIV/0!</v>
      </c>
      <c r="BX117" t="e">
        <f t="shared" si="191"/>
        <v>#DIV/0!</v>
      </c>
      <c r="BY117" t="e">
        <f t="shared" si="192"/>
        <v>#DIV/0!</v>
      </c>
      <c r="BZ117" t="e">
        <f t="shared" si="193"/>
        <v>#DIV/0!</v>
      </c>
      <c r="CA117" t="e">
        <f t="shared" si="194"/>
        <v>#DIV/0!</v>
      </c>
      <c r="CB117" t="e">
        <f t="shared" si="195"/>
        <v>#DIV/0!</v>
      </c>
      <c r="CC117">
        <f t="shared" si="196"/>
        <v>1500.0029032258069</v>
      </c>
      <c r="CD117">
        <f t="shared" si="197"/>
        <v>1261.2138183956365</v>
      </c>
      <c r="CE117">
        <f t="shared" si="198"/>
        <v>0.84080758489423824</v>
      </c>
      <c r="CF117">
        <f t="shared" si="199"/>
        <v>0.16115863884588</v>
      </c>
      <c r="CG117">
        <v>6</v>
      </c>
      <c r="CH117">
        <v>0.5</v>
      </c>
      <c r="CI117" t="s">
        <v>322</v>
      </c>
      <c r="CJ117">
        <v>2</v>
      </c>
      <c r="CK117" t="b">
        <v>0</v>
      </c>
      <c r="CL117">
        <v>1692989812.5</v>
      </c>
      <c r="CM117">
        <v>797.29574193548387</v>
      </c>
      <c r="CN117">
        <v>799.98106451612909</v>
      </c>
      <c r="CO117">
        <v>29.856590322580651</v>
      </c>
      <c r="CP117">
        <v>29.682722580645159</v>
      </c>
      <c r="CQ117">
        <v>796.77474193548392</v>
      </c>
      <c r="CR117">
        <v>29.49259032258065</v>
      </c>
      <c r="CS117">
        <v>599.97603225806449</v>
      </c>
      <c r="CT117">
        <v>100.842064516129</v>
      </c>
      <c r="CU117">
        <v>9.9916958064516143E-2</v>
      </c>
      <c r="CV117">
        <v>29.652993548387091</v>
      </c>
      <c r="CW117">
        <v>30.30021935483871</v>
      </c>
      <c r="CX117">
        <v>999.90000000000032</v>
      </c>
      <c r="CY117">
        <v>0</v>
      </c>
      <c r="CZ117">
        <v>0</v>
      </c>
      <c r="DA117">
        <v>10000.117741935481</v>
      </c>
      <c r="DB117">
        <v>0</v>
      </c>
      <c r="DC117">
        <v>1463.6067741935481</v>
      </c>
      <c r="DD117">
        <v>1500.0029032258069</v>
      </c>
      <c r="DE117">
        <v>0.97299277419354824</v>
      </c>
      <c r="DF117">
        <v>2.7007412903225801E-2</v>
      </c>
      <c r="DG117">
        <v>0</v>
      </c>
      <c r="DH117">
        <v>491.44016129032258</v>
      </c>
      <c r="DI117">
        <v>5.0002200000000023</v>
      </c>
      <c r="DJ117">
        <v>8396.1467741935485</v>
      </c>
      <c r="DK117">
        <v>14099.1935483871</v>
      </c>
      <c r="DL117">
        <v>36.309999999999988</v>
      </c>
      <c r="DM117">
        <v>39.936999999999983</v>
      </c>
      <c r="DN117">
        <v>36.761999999999993</v>
      </c>
      <c r="DO117">
        <v>37.554225806451612</v>
      </c>
      <c r="DP117">
        <v>38.25</v>
      </c>
      <c r="DQ117">
        <v>1454.6245161290319</v>
      </c>
      <c r="DR117">
        <v>40.379354838709688</v>
      </c>
      <c r="DS117">
        <v>0</v>
      </c>
      <c r="DT117">
        <v>1692989822.7</v>
      </c>
      <c r="DU117">
        <v>0</v>
      </c>
      <c r="DV117">
        <v>491.43491999999998</v>
      </c>
      <c r="DW117">
        <v>-0.27092307726618248</v>
      </c>
      <c r="DX117">
        <v>-2.331538472713079</v>
      </c>
      <c r="DY117">
        <v>8396.0568000000003</v>
      </c>
      <c r="DZ117">
        <v>15</v>
      </c>
      <c r="EA117">
        <v>1692989850</v>
      </c>
      <c r="EB117" t="s">
        <v>644</v>
      </c>
      <c r="EC117">
        <v>1692989850</v>
      </c>
      <c r="ED117">
        <v>1692989837.5</v>
      </c>
      <c r="EE117">
        <v>102</v>
      </c>
      <c r="EF117">
        <v>5.6000000000000001E-2</v>
      </c>
      <c r="EG117">
        <v>6.0000000000000001E-3</v>
      </c>
      <c r="EH117">
        <v>0.52100000000000002</v>
      </c>
      <c r="EI117">
        <v>0.36399999999999999</v>
      </c>
      <c r="EJ117">
        <v>800</v>
      </c>
      <c r="EK117">
        <v>30</v>
      </c>
      <c r="EL117">
        <v>1.54</v>
      </c>
      <c r="EM117">
        <v>0.27</v>
      </c>
      <c r="EN117">
        <v>100</v>
      </c>
      <c r="EO117">
        <v>100</v>
      </c>
      <c r="EP117">
        <v>0.52100000000000002</v>
      </c>
      <c r="EQ117">
        <v>0.36399999999999999</v>
      </c>
      <c r="ER117">
        <v>-0.9678792076176026</v>
      </c>
      <c r="ES117">
        <v>4.3947813741094052E-4</v>
      </c>
      <c r="ET117">
        <v>1.9954388575737439E-6</v>
      </c>
      <c r="EU117">
        <v>-3.8034163071679039E-10</v>
      </c>
      <c r="EV117">
        <v>0.35796000000001271</v>
      </c>
      <c r="EW117">
        <v>0</v>
      </c>
      <c r="EX117">
        <v>0</v>
      </c>
      <c r="EY117">
        <v>0</v>
      </c>
      <c r="EZ117">
        <v>23</v>
      </c>
      <c r="FA117">
        <v>2006</v>
      </c>
      <c r="FB117">
        <v>0</v>
      </c>
      <c r="FC117">
        <v>18</v>
      </c>
      <c r="FD117">
        <v>1.3</v>
      </c>
      <c r="FE117">
        <v>1.4</v>
      </c>
      <c r="FF117">
        <v>1.8652299999999999</v>
      </c>
      <c r="FG117">
        <v>2.67334</v>
      </c>
      <c r="FH117">
        <v>1.39771</v>
      </c>
      <c r="FI117">
        <v>2.2680699999999998</v>
      </c>
      <c r="FJ117">
        <v>1.3952599999999999</v>
      </c>
      <c r="FK117">
        <v>2.4206500000000002</v>
      </c>
      <c r="FL117">
        <v>42.750999999999998</v>
      </c>
      <c r="FM117">
        <v>13.8256</v>
      </c>
      <c r="FN117">
        <v>18</v>
      </c>
      <c r="FO117">
        <v>616.37</v>
      </c>
      <c r="FP117">
        <v>324.976</v>
      </c>
      <c r="FQ117">
        <v>27.001899999999999</v>
      </c>
      <c r="FR117">
        <v>33.072600000000001</v>
      </c>
      <c r="FS117">
        <v>30.000699999999998</v>
      </c>
      <c r="FT117">
        <v>32.767299999999999</v>
      </c>
      <c r="FU117">
        <v>33.120699999999999</v>
      </c>
      <c r="FV117">
        <v>37.371499999999997</v>
      </c>
      <c r="FW117">
        <v>0.72570000000000001</v>
      </c>
      <c r="FX117">
        <v>60.043500000000002</v>
      </c>
      <c r="FY117">
        <v>27</v>
      </c>
      <c r="FZ117">
        <v>800</v>
      </c>
      <c r="GA117">
        <v>29.731400000000001</v>
      </c>
      <c r="GB117">
        <v>97.756799999999998</v>
      </c>
      <c r="GC117">
        <v>92.220600000000005</v>
      </c>
    </row>
    <row r="118" spans="1:185" x14ac:dyDescent="0.2">
      <c r="A118">
        <v>102</v>
      </c>
      <c r="B118">
        <v>1692989926</v>
      </c>
      <c r="C118">
        <v>11402.5</v>
      </c>
      <c r="D118" t="s">
        <v>645</v>
      </c>
      <c r="E118" t="s">
        <v>646</v>
      </c>
      <c r="F118">
        <v>5</v>
      </c>
      <c r="H118" t="s">
        <v>318</v>
      </c>
      <c r="I118" t="s">
        <v>588</v>
      </c>
      <c r="J118" t="s">
        <v>320</v>
      </c>
      <c r="K118" t="s">
        <v>659</v>
      </c>
      <c r="L118">
        <v>1692989918</v>
      </c>
      <c r="M118">
        <f t="shared" si="150"/>
        <v>1.6093538301750046E-4</v>
      </c>
      <c r="N118">
        <f t="shared" si="151"/>
        <v>0.16093538301750046</v>
      </c>
      <c r="O118">
        <f t="shared" si="152"/>
        <v>3.5349667573714485</v>
      </c>
      <c r="P118">
        <f t="shared" si="153"/>
        <v>996.34403225806454</v>
      </c>
      <c r="Q118">
        <f t="shared" si="154"/>
        <v>509.67646938322861</v>
      </c>
      <c r="R118">
        <f t="shared" si="155"/>
        <v>51.446660763275673</v>
      </c>
      <c r="S118">
        <f t="shared" si="156"/>
        <v>100.57080620795391</v>
      </c>
      <c r="T118">
        <f t="shared" si="157"/>
        <v>1.204359402268336E-2</v>
      </c>
      <c r="U118">
        <f t="shared" si="158"/>
        <v>2.9439922811215116</v>
      </c>
      <c r="V118">
        <f t="shared" si="159"/>
        <v>1.2016289255171975E-2</v>
      </c>
      <c r="W118">
        <f t="shared" si="160"/>
        <v>7.5126288033371246E-3</v>
      </c>
      <c r="X118">
        <f t="shared" si="161"/>
        <v>241.73592962491779</v>
      </c>
      <c r="Y118">
        <f t="shared" si="162"/>
        <v>31.071168051731075</v>
      </c>
      <c r="Z118">
        <f t="shared" si="163"/>
        <v>30.341396774193552</v>
      </c>
      <c r="AA118">
        <f t="shared" si="164"/>
        <v>4.3447125972019052</v>
      </c>
      <c r="AB118">
        <f t="shared" si="165"/>
        <v>72.665370255673466</v>
      </c>
      <c r="AC118">
        <f t="shared" si="166"/>
        <v>3.0422824642730202</v>
      </c>
      <c r="AD118">
        <f t="shared" si="167"/>
        <v>4.1867019373447549</v>
      </c>
      <c r="AE118">
        <f t="shared" si="168"/>
        <v>1.302430132928885</v>
      </c>
      <c r="AF118">
        <f t="shared" si="169"/>
        <v>-7.0972503910717704</v>
      </c>
      <c r="AG118">
        <f t="shared" si="170"/>
        <v>-102.38085395829991</v>
      </c>
      <c r="AH118">
        <f t="shared" si="171"/>
        <v>-7.733975655427149</v>
      </c>
      <c r="AI118">
        <f t="shared" si="172"/>
        <v>124.52384962011895</v>
      </c>
      <c r="AJ118">
        <f t="shared" si="173"/>
        <v>3.5349667573714485</v>
      </c>
      <c r="AK118">
        <f t="shared" si="174"/>
        <v>0.16093538301750046</v>
      </c>
      <c r="AL118">
        <f t="shared" si="175"/>
        <v>3.1688597394385001</v>
      </c>
      <c r="AM118">
        <v>1030.9626796576431</v>
      </c>
      <c r="AN118">
        <v>1027.336303030303</v>
      </c>
      <c r="AO118">
        <v>8.0279278950290744E-2</v>
      </c>
      <c r="AP118">
        <v>67.104988084288252</v>
      </c>
      <c r="AQ118">
        <f t="shared" si="176"/>
        <v>0.13336090365465667</v>
      </c>
      <c r="AR118">
        <v>29.99429444800867</v>
      </c>
      <c r="AS118">
        <v>30.1233890909091</v>
      </c>
      <c r="AT118">
        <v>4.7329910399718429E-5</v>
      </c>
      <c r="AU118">
        <v>78.55</v>
      </c>
      <c r="AV118">
        <v>0</v>
      </c>
      <c r="AW118">
        <v>0</v>
      </c>
      <c r="AX118">
        <f t="shared" si="177"/>
        <v>1</v>
      </c>
      <c r="AY118">
        <f t="shared" si="178"/>
        <v>0</v>
      </c>
      <c r="AZ118">
        <f t="shared" si="179"/>
        <v>52839.136391227286</v>
      </c>
      <c r="BA118" t="s">
        <v>321</v>
      </c>
      <c r="BB118" t="s">
        <v>321</v>
      </c>
      <c r="BC118">
        <v>0</v>
      </c>
      <c r="BD118">
        <v>0</v>
      </c>
      <c r="BE118" t="e">
        <f t="shared" si="180"/>
        <v>#DIV/0!</v>
      </c>
      <c r="BF118">
        <v>0</v>
      </c>
      <c r="BG118" t="s">
        <v>321</v>
      </c>
      <c r="BH118" t="s">
        <v>321</v>
      </c>
      <c r="BI118">
        <v>0</v>
      </c>
      <c r="BJ118">
        <v>0</v>
      </c>
      <c r="BK118" t="e">
        <f t="shared" si="181"/>
        <v>#DIV/0!</v>
      </c>
      <c r="BL118">
        <v>0.5</v>
      </c>
      <c r="BM118">
        <f t="shared" si="182"/>
        <v>1261.2032417578548</v>
      </c>
      <c r="BN118">
        <f t="shared" si="183"/>
        <v>3.5349667573714485</v>
      </c>
      <c r="BO118" t="e">
        <f t="shared" si="184"/>
        <v>#DIV/0!</v>
      </c>
      <c r="BP118">
        <f t="shared" si="185"/>
        <v>2.802852577864009E-3</v>
      </c>
      <c r="BQ118" t="e">
        <f t="shared" si="186"/>
        <v>#DIV/0!</v>
      </c>
      <c r="BR118" t="e">
        <f t="shared" si="187"/>
        <v>#DIV/0!</v>
      </c>
      <c r="BS118" t="s">
        <v>321</v>
      </c>
      <c r="BT118">
        <v>0</v>
      </c>
      <c r="BU118" t="e">
        <f t="shared" si="188"/>
        <v>#DIV/0!</v>
      </c>
      <c r="BV118" t="e">
        <f t="shared" si="189"/>
        <v>#DIV/0!</v>
      </c>
      <c r="BW118" t="e">
        <f t="shared" si="190"/>
        <v>#DIV/0!</v>
      </c>
      <c r="BX118" t="e">
        <f t="shared" si="191"/>
        <v>#DIV/0!</v>
      </c>
      <c r="BY118" t="e">
        <f t="shared" si="192"/>
        <v>#DIV/0!</v>
      </c>
      <c r="BZ118" t="e">
        <f t="shared" si="193"/>
        <v>#DIV/0!</v>
      </c>
      <c r="CA118" t="e">
        <f t="shared" si="194"/>
        <v>#DIV/0!</v>
      </c>
      <c r="CB118" t="e">
        <f t="shared" si="195"/>
        <v>#DIV/0!</v>
      </c>
      <c r="CC118">
        <f t="shared" si="196"/>
        <v>1499.9906451612901</v>
      </c>
      <c r="CD118">
        <f t="shared" si="197"/>
        <v>1261.2032417578548</v>
      </c>
      <c r="CE118">
        <f t="shared" si="198"/>
        <v>0.84080740491700923</v>
      </c>
      <c r="CF118">
        <f t="shared" si="199"/>
        <v>0.16115829148982763</v>
      </c>
      <c r="CG118">
        <v>6</v>
      </c>
      <c r="CH118">
        <v>0.5</v>
      </c>
      <c r="CI118" t="s">
        <v>322</v>
      </c>
      <c r="CJ118">
        <v>2</v>
      </c>
      <c r="CK118" t="b">
        <v>0</v>
      </c>
      <c r="CL118">
        <v>1692989918</v>
      </c>
      <c r="CM118">
        <v>996.34403225806454</v>
      </c>
      <c r="CN118">
        <v>1000.039322580645</v>
      </c>
      <c r="CO118">
        <v>30.13956129032259</v>
      </c>
      <c r="CP118">
        <v>29.983477419354831</v>
      </c>
      <c r="CQ118">
        <v>995.18703225806451</v>
      </c>
      <c r="CR118">
        <v>29.763561290322581</v>
      </c>
      <c r="CS118">
        <v>600.00380645161283</v>
      </c>
      <c r="CT118">
        <v>100.83990322580649</v>
      </c>
      <c r="CU118">
        <v>9.9935777419354846E-2</v>
      </c>
      <c r="CV118">
        <v>29.696341935483879</v>
      </c>
      <c r="CW118">
        <v>30.341396774193552</v>
      </c>
      <c r="CX118">
        <v>999.90000000000032</v>
      </c>
      <c r="CY118">
        <v>0</v>
      </c>
      <c r="CZ118">
        <v>0</v>
      </c>
      <c r="DA118">
        <v>9998.583548387096</v>
      </c>
      <c r="DB118">
        <v>0</v>
      </c>
      <c r="DC118">
        <v>1466.2987096774191</v>
      </c>
      <c r="DD118">
        <v>1499.9906451612901</v>
      </c>
      <c r="DE118">
        <v>0.97299829032258045</v>
      </c>
      <c r="DF118">
        <v>2.7001996774193539E-2</v>
      </c>
      <c r="DG118">
        <v>0</v>
      </c>
      <c r="DH118">
        <v>491.60177419354841</v>
      </c>
      <c r="DI118">
        <v>5.0002200000000023</v>
      </c>
      <c r="DJ118">
        <v>8406.018064516129</v>
      </c>
      <c r="DK118">
        <v>14099.125806451621</v>
      </c>
      <c r="DL118">
        <v>36.588419354838713</v>
      </c>
      <c r="DM118">
        <v>40.061999999999983</v>
      </c>
      <c r="DN118">
        <v>36.9898064516129</v>
      </c>
      <c r="DO118">
        <v>38.223548387096763</v>
      </c>
      <c r="DP118">
        <v>38.5</v>
      </c>
      <c r="DQ118">
        <v>1454.62064516129</v>
      </c>
      <c r="DR118">
        <v>40.369999999999983</v>
      </c>
      <c r="DS118">
        <v>0</v>
      </c>
      <c r="DT118">
        <v>1692989927.7</v>
      </c>
      <c r="DU118">
        <v>0</v>
      </c>
      <c r="DV118">
        <v>491.61665384615378</v>
      </c>
      <c r="DW118">
        <v>0.37370939183956331</v>
      </c>
      <c r="DX118">
        <v>6.8813675474262137</v>
      </c>
      <c r="DY118">
        <v>8406.0561538461552</v>
      </c>
      <c r="DZ118">
        <v>15</v>
      </c>
      <c r="EA118">
        <v>1692989958</v>
      </c>
      <c r="EB118" t="s">
        <v>647</v>
      </c>
      <c r="EC118">
        <v>1692989946</v>
      </c>
      <c r="ED118">
        <v>1692989958</v>
      </c>
      <c r="EE118">
        <v>103</v>
      </c>
      <c r="EF118">
        <v>1.7000000000000001E-2</v>
      </c>
      <c r="EG118">
        <v>1.2E-2</v>
      </c>
      <c r="EH118">
        <v>1.157</v>
      </c>
      <c r="EI118">
        <v>0.376</v>
      </c>
      <c r="EJ118">
        <v>1000</v>
      </c>
      <c r="EK118">
        <v>30</v>
      </c>
      <c r="EL118">
        <v>1.04</v>
      </c>
      <c r="EM118">
        <v>0.43</v>
      </c>
      <c r="EN118">
        <v>100</v>
      </c>
      <c r="EO118">
        <v>100</v>
      </c>
      <c r="EP118">
        <v>1.157</v>
      </c>
      <c r="EQ118">
        <v>0.376</v>
      </c>
      <c r="ER118">
        <v>-0.9119149442257215</v>
      </c>
      <c r="ES118">
        <v>4.3947813741094052E-4</v>
      </c>
      <c r="ET118">
        <v>1.9954388575737439E-6</v>
      </c>
      <c r="EU118">
        <v>-3.8034163071679039E-10</v>
      </c>
      <c r="EV118">
        <v>0.36390500000000608</v>
      </c>
      <c r="EW118">
        <v>0</v>
      </c>
      <c r="EX118">
        <v>0</v>
      </c>
      <c r="EY118">
        <v>0</v>
      </c>
      <c r="EZ118">
        <v>23</v>
      </c>
      <c r="FA118">
        <v>2006</v>
      </c>
      <c r="FB118">
        <v>0</v>
      </c>
      <c r="FC118">
        <v>18</v>
      </c>
      <c r="FD118">
        <v>1.3</v>
      </c>
      <c r="FE118">
        <v>1.5</v>
      </c>
      <c r="FF118">
        <v>2.2351100000000002</v>
      </c>
      <c r="FG118">
        <v>2.65869</v>
      </c>
      <c r="FH118">
        <v>1.39771</v>
      </c>
      <c r="FI118">
        <v>2.2680699999999998</v>
      </c>
      <c r="FJ118">
        <v>1.3952599999999999</v>
      </c>
      <c r="FK118">
        <v>2.63062</v>
      </c>
      <c r="FL118">
        <v>42.885199999999998</v>
      </c>
      <c r="FM118">
        <v>13.816800000000001</v>
      </c>
      <c r="FN118">
        <v>18</v>
      </c>
      <c r="FO118">
        <v>616.27700000000004</v>
      </c>
      <c r="FP118">
        <v>324.82400000000001</v>
      </c>
      <c r="FQ118">
        <v>27.000499999999999</v>
      </c>
      <c r="FR118">
        <v>33.238799999999998</v>
      </c>
      <c r="FS118">
        <v>30.000900000000001</v>
      </c>
      <c r="FT118">
        <v>32.909799999999997</v>
      </c>
      <c r="FU118">
        <v>33.262599999999999</v>
      </c>
      <c r="FV118">
        <v>44.772199999999998</v>
      </c>
      <c r="FW118">
        <v>0</v>
      </c>
      <c r="FX118">
        <v>58.9206</v>
      </c>
      <c r="FY118">
        <v>27</v>
      </c>
      <c r="FZ118">
        <v>1000</v>
      </c>
      <c r="GA118">
        <v>30.537099999999999</v>
      </c>
      <c r="GB118">
        <v>97.729699999999994</v>
      </c>
      <c r="GC118">
        <v>92.190100000000001</v>
      </c>
    </row>
    <row r="119" spans="1:185" x14ac:dyDescent="0.2">
      <c r="A119">
        <v>103</v>
      </c>
      <c r="B119">
        <v>1692990034</v>
      </c>
      <c r="C119">
        <v>11510.5</v>
      </c>
      <c r="D119" t="s">
        <v>648</v>
      </c>
      <c r="E119" t="s">
        <v>649</v>
      </c>
      <c r="F119">
        <v>5</v>
      </c>
      <c r="H119" t="s">
        <v>318</v>
      </c>
      <c r="I119" t="s">
        <v>588</v>
      </c>
      <c r="J119" t="s">
        <v>320</v>
      </c>
      <c r="K119" t="s">
        <v>659</v>
      </c>
      <c r="L119">
        <v>1692990026</v>
      </c>
      <c r="M119">
        <f t="shared" si="150"/>
        <v>4.551066717674045E-4</v>
      </c>
      <c r="N119">
        <f t="shared" si="151"/>
        <v>0.45510667176740449</v>
      </c>
      <c r="O119">
        <f t="shared" si="152"/>
        <v>3.9185967693253603</v>
      </c>
      <c r="P119">
        <f t="shared" si="153"/>
        <v>1195.532419354839</v>
      </c>
      <c r="Q119">
        <f t="shared" si="154"/>
        <v>989.72926424472575</v>
      </c>
      <c r="R119">
        <f t="shared" si="155"/>
        <v>99.904661480822867</v>
      </c>
      <c r="S119">
        <f t="shared" si="156"/>
        <v>120.67872089862865</v>
      </c>
      <c r="T119">
        <f t="shared" si="157"/>
        <v>3.4522161613661402E-2</v>
      </c>
      <c r="U119">
        <f t="shared" si="158"/>
        <v>2.9440622502832996</v>
      </c>
      <c r="V119">
        <f t="shared" si="159"/>
        <v>3.429883900779046E-2</v>
      </c>
      <c r="W119">
        <f t="shared" si="160"/>
        <v>2.1456718449455296E-2</v>
      </c>
      <c r="X119">
        <f t="shared" si="161"/>
        <v>241.73753923262291</v>
      </c>
      <c r="Y119">
        <f t="shared" si="162"/>
        <v>30.850824135607738</v>
      </c>
      <c r="Z119">
        <f t="shared" si="163"/>
        <v>30.11184193548387</v>
      </c>
      <c r="AA119">
        <f t="shared" si="164"/>
        <v>4.2878961030029847</v>
      </c>
      <c r="AB119">
        <f t="shared" si="165"/>
        <v>72.178179212801751</v>
      </c>
      <c r="AC119">
        <f t="shared" si="166"/>
        <v>2.9968483655459943</v>
      </c>
      <c r="AD119">
        <f t="shared" si="167"/>
        <v>4.152014359783772</v>
      </c>
      <c r="AE119">
        <f t="shared" si="168"/>
        <v>1.2910477374569904</v>
      </c>
      <c r="AF119">
        <f t="shared" si="169"/>
        <v>-20.07020422494254</v>
      </c>
      <c r="AG119">
        <f t="shared" si="170"/>
        <v>-88.874143044378712</v>
      </c>
      <c r="AH119">
        <f t="shared" si="171"/>
        <v>-6.7010792744719883</v>
      </c>
      <c r="AI119">
        <f t="shared" si="172"/>
        <v>126.09211268882967</v>
      </c>
      <c r="AJ119">
        <f t="shared" si="173"/>
        <v>3.9185967693253603</v>
      </c>
      <c r="AK119">
        <f t="shared" si="174"/>
        <v>0.45510667176740449</v>
      </c>
      <c r="AL119">
        <f t="shared" si="175"/>
        <v>3.8186635413272381</v>
      </c>
      <c r="AM119">
        <v>1236.07586876086</v>
      </c>
      <c r="AN119">
        <v>1231.9895757575759</v>
      </c>
      <c r="AO119">
        <v>3.4035065791716328E-2</v>
      </c>
      <c r="AP119">
        <v>67.107837573182493</v>
      </c>
      <c r="AQ119">
        <f t="shared" si="176"/>
        <v>0.40380803067779714</v>
      </c>
      <c r="AR119">
        <v>29.241851804978349</v>
      </c>
      <c r="AS119">
        <v>29.666350909090902</v>
      </c>
      <c r="AT119">
        <v>-6.2270822510801568E-3</v>
      </c>
      <c r="AU119">
        <v>78.55</v>
      </c>
      <c r="AV119">
        <v>0</v>
      </c>
      <c r="AW119">
        <v>0</v>
      </c>
      <c r="AX119">
        <f t="shared" si="177"/>
        <v>1</v>
      </c>
      <c r="AY119">
        <f t="shared" si="178"/>
        <v>0</v>
      </c>
      <c r="AZ119">
        <f t="shared" si="179"/>
        <v>52866.411440940668</v>
      </c>
      <c r="BA119" t="s">
        <v>321</v>
      </c>
      <c r="BB119" t="s">
        <v>321</v>
      </c>
      <c r="BC119">
        <v>0</v>
      </c>
      <c r="BD119">
        <v>0</v>
      </c>
      <c r="BE119" t="e">
        <f t="shared" si="180"/>
        <v>#DIV/0!</v>
      </c>
      <c r="BF119">
        <v>0</v>
      </c>
      <c r="BG119" t="s">
        <v>321</v>
      </c>
      <c r="BH119" t="s">
        <v>321</v>
      </c>
      <c r="BI119">
        <v>0</v>
      </c>
      <c r="BJ119">
        <v>0</v>
      </c>
      <c r="BK119" t="e">
        <f t="shared" si="181"/>
        <v>#DIV/0!</v>
      </c>
      <c r="BL119">
        <v>0.5</v>
      </c>
      <c r="BM119">
        <f t="shared" si="182"/>
        <v>1261.2128702692855</v>
      </c>
      <c r="BN119">
        <f t="shared" si="183"/>
        <v>3.9185967693253603</v>
      </c>
      <c r="BO119" t="e">
        <f t="shared" si="184"/>
        <v>#DIV/0!</v>
      </c>
      <c r="BP119">
        <f t="shared" si="185"/>
        <v>3.1070066455067876E-3</v>
      </c>
      <c r="BQ119" t="e">
        <f t="shared" si="186"/>
        <v>#DIV/0!</v>
      </c>
      <c r="BR119" t="e">
        <f t="shared" si="187"/>
        <v>#DIV/0!</v>
      </c>
      <c r="BS119" t="s">
        <v>321</v>
      </c>
      <c r="BT119">
        <v>0</v>
      </c>
      <c r="BU119" t="e">
        <f t="shared" si="188"/>
        <v>#DIV/0!</v>
      </c>
      <c r="BV119" t="e">
        <f t="shared" si="189"/>
        <v>#DIV/0!</v>
      </c>
      <c r="BW119" t="e">
        <f t="shared" si="190"/>
        <v>#DIV/0!</v>
      </c>
      <c r="BX119" t="e">
        <f t="shared" si="191"/>
        <v>#DIV/0!</v>
      </c>
      <c r="BY119" t="e">
        <f t="shared" si="192"/>
        <v>#DIV/0!</v>
      </c>
      <c r="BZ119" t="e">
        <f t="shared" si="193"/>
        <v>#DIV/0!</v>
      </c>
      <c r="CA119" t="e">
        <f t="shared" si="194"/>
        <v>#DIV/0!</v>
      </c>
      <c r="CB119" t="e">
        <f t="shared" si="195"/>
        <v>#DIV/0!</v>
      </c>
      <c r="CC119">
        <f t="shared" si="196"/>
        <v>1500.002258064517</v>
      </c>
      <c r="CD119">
        <f t="shared" si="197"/>
        <v>1261.2128702692855</v>
      </c>
      <c r="CE119">
        <f t="shared" si="198"/>
        <v>0.8408073144480821</v>
      </c>
      <c r="CF119">
        <f t="shared" si="199"/>
        <v>0.16115811688479836</v>
      </c>
      <c r="CG119">
        <v>6</v>
      </c>
      <c r="CH119">
        <v>0.5</v>
      </c>
      <c r="CI119" t="s">
        <v>322</v>
      </c>
      <c r="CJ119">
        <v>2</v>
      </c>
      <c r="CK119" t="b">
        <v>0</v>
      </c>
      <c r="CL119">
        <v>1692990026</v>
      </c>
      <c r="CM119">
        <v>1195.532419354839</v>
      </c>
      <c r="CN119">
        <v>1199.995161290323</v>
      </c>
      <c r="CO119">
        <v>29.688990322580651</v>
      </c>
      <c r="CP119">
        <v>29.247390322580639</v>
      </c>
      <c r="CQ119">
        <v>1193.647419354839</v>
      </c>
      <c r="CR119">
        <v>29.348990322580651</v>
      </c>
      <c r="CS119">
        <v>599.99322580645162</v>
      </c>
      <c r="CT119">
        <v>100.8413870967742</v>
      </c>
      <c r="CU119">
        <v>0.10001687096774189</v>
      </c>
      <c r="CV119">
        <v>29.55190000000001</v>
      </c>
      <c r="CW119">
        <v>30.11184193548387</v>
      </c>
      <c r="CX119">
        <v>999.90000000000032</v>
      </c>
      <c r="CY119">
        <v>0</v>
      </c>
      <c r="CZ119">
        <v>0</v>
      </c>
      <c r="DA119">
        <v>9998.8341935483859</v>
      </c>
      <c r="DB119">
        <v>0</v>
      </c>
      <c r="DC119">
        <v>1452.5419354838721</v>
      </c>
      <c r="DD119">
        <v>1500.002258064517</v>
      </c>
      <c r="DE119">
        <v>0.97300025806451618</v>
      </c>
      <c r="DF119">
        <v>2.7000138709677411E-2</v>
      </c>
      <c r="DG119">
        <v>0</v>
      </c>
      <c r="DH119">
        <v>493.66374193548393</v>
      </c>
      <c r="DI119">
        <v>5.0002200000000023</v>
      </c>
      <c r="DJ119">
        <v>8431.583548387096</v>
      </c>
      <c r="DK119">
        <v>14099.219354838709</v>
      </c>
      <c r="DL119">
        <v>36.745935483870973</v>
      </c>
      <c r="DM119">
        <v>40.245935483870973</v>
      </c>
      <c r="DN119">
        <v>37.125</v>
      </c>
      <c r="DO119">
        <v>38.5</v>
      </c>
      <c r="DP119">
        <v>38.75</v>
      </c>
      <c r="DQ119">
        <v>1454.6370967741941</v>
      </c>
      <c r="DR119">
        <v>40.365806451612883</v>
      </c>
      <c r="DS119">
        <v>0</v>
      </c>
      <c r="DT119">
        <v>1692990035.7</v>
      </c>
      <c r="DU119">
        <v>0</v>
      </c>
      <c r="DV119">
        <v>493.68276923076922</v>
      </c>
      <c r="DW119">
        <v>-0.1139145381041349</v>
      </c>
      <c r="DX119">
        <v>-14.344957249554479</v>
      </c>
      <c r="DY119">
        <v>8431.5173076923074</v>
      </c>
      <c r="DZ119">
        <v>15</v>
      </c>
      <c r="EA119">
        <v>1692990059.5</v>
      </c>
      <c r="EB119" t="s">
        <v>650</v>
      </c>
      <c r="EC119">
        <v>1692990059.5</v>
      </c>
      <c r="ED119">
        <v>1692990052</v>
      </c>
      <c r="EE119">
        <v>104</v>
      </c>
      <c r="EF119">
        <v>4.2000000000000003E-2</v>
      </c>
      <c r="EG119">
        <v>-3.6999999999999998E-2</v>
      </c>
      <c r="EH119">
        <v>1.885</v>
      </c>
      <c r="EI119">
        <v>0.34</v>
      </c>
      <c r="EJ119">
        <v>1200</v>
      </c>
      <c r="EK119">
        <v>29</v>
      </c>
      <c r="EL119">
        <v>1.74</v>
      </c>
      <c r="EM119">
        <v>0.31</v>
      </c>
      <c r="EN119">
        <v>100</v>
      </c>
      <c r="EO119">
        <v>100</v>
      </c>
      <c r="EP119">
        <v>1.885</v>
      </c>
      <c r="EQ119">
        <v>0.34</v>
      </c>
      <c r="ER119">
        <v>-0.89372134647818013</v>
      </c>
      <c r="ES119">
        <v>4.3947813741094052E-4</v>
      </c>
      <c r="ET119">
        <v>1.9954388575737439E-6</v>
      </c>
      <c r="EU119">
        <v>-3.8034163071679039E-10</v>
      </c>
      <c r="EV119">
        <v>0.37623999999999919</v>
      </c>
      <c r="EW119">
        <v>0</v>
      </c>
      <c r="EX119">
        <v>0</v>
      </c>
      <c r="EY119">
        <v>0</v>
      </c>
      <c r="EZ119">
        <v>23</v>
      </c>
      <c r="FA119">
        <v>2006</v>
      </c>
      <c r="FB119">
        <v>0</v>
      </c>
      <c r="FC119">
        <v>18</v>
      </c>
      <c r="FD119">
        <v>1.5</v>
      </c>
      <c r="FE119">
        <v>1.3</v>
      </c>
      <c r="FF119">
        <v>2.5903299999999998</v>
      </c>
      <c r="FG119">
        <v>2.65869</v>
      </c>
      <c r="FH119">
        <v>1.39771</v>
      </c>
      <c r="FI119">
        <v>2.2680699999999998</v>
      </c>
      <c r="FJ119">
        <v>1.3952599999999999</v>
      </c>
      <c r="FK119">
        <v>2.5</v>
      </c>
      <c r="FL119">
        <v>42.939</v>
      </c>
      <c r="FM119">
        <v>13.7906</v>
      </c>
      <c r="FN119">
        <v>18</v>
      </c>
      <c r="FO119">
        <v>616.06200000000001</v>
      </c>
      <c r="FP119">
        <v>324.029</v>
      </c>
      <c r="FQ119">
        <v>27.000699999999998</v>
      </c>
      <c r="FR119">
        <v>33.384</v>
      </c>
      <c r="FS119">
        <v>30.000699999999998</v>
      </c>
      <c r="FT119">
        <v>33.0398</v>
      </c>
      <c r="FU119">
        <v>33.389099999999999</v>
      </c>
      <c r="FV119">
        <v>51.883600000000001</v>
      </c>
      <c r="FW119">
        <v>2.9648099999999999</v>
      </c>
      <c r="FX119">
        <v>56.2498</v>
      </c>
      <c r="FY119">
        <v>27</v>
      </c>
      <c r="FZ119">
        <v>1200</v>
      </c>
      <c r="GA119">
        <v>29.270600000000002</v>
      </c>
      <c r="GB119">
        <v>97.701499999999996</v>
      </c>
      <c r="GC119">
        <v>92.175399999999996</v>
      </c>
    </row>
    <row r="120" spans="1:185" x14ac:dyDescent="0.2">
      <c r="A120">
        <v>104</v>
      </c>
      <c r="B120">
        <v>1692990135.5</v>
      </c>
      <c r="C120">
        <v>11612</v>
      </c>
      <c r="D120" t="s">
        <v>651</v>
      </c>
      <c r="E120" t="s">
        <v>652</v>
      </c>
      <c r="F120">
        <v>5</v>
      </c>
      <c r="H120" t="s">
        <v>318</v>
      </c>
      <c r="I120" t="s">
        <v>588</v>
      </c>
      <c r="J120" t="s">
        <v>320</v>
      </c>
      <c r="K120" t="s">
        <v>659</v>
      </c>
      <c r="L120">
        <v>1692990127.5</v>
      </c>
      <c r="M120">
        <f t="shared" si="150"/>
        <v>2.63488999671503E-4</v>
      </c>
      <c r="N120">
        <f t="shared" si="151"/>
        <v>0.26348899967150302</v>
      </c>
      <c r="O120">
        <f t="shared" si="152"/>
        <v>5.00219102737955</v>
      </c>
      <c r="P120">
        <f t="shared" si="153"/>
        <v>1494.596903225806</v>
      </c>
      <c r="Q120">
        <f t="shared" si="154"/>
        <v>1057.6903475804343</v>
      </c>
      <c r="R120">
        <f t="shared" si="155"/>
        <v>106.76265195761493</v>
      </c>
      <c r="S120">
        <f t="shared" si="156"/>
        <v>150.86374699461953</v>
      </c>
      <c r="T120">
        <f t="shared" si="157"/>
        <v>1.9611884821679533E-2</v>
      </c>
      <c r="U120">
        <f t="shared" si="158"/>
        <v>2.9445101259673789</v>
      </c>
      <c r="V120">
        <f t="shared" si="159"/>
        <v>1.9539604289598635E-2</v>
      </c>
      <c r="W120">
        <f t="shared" si="160"/>
        <v>1.221872449770996E-2</v>
      </c>
      <c r="X120">
        <f t="shared" si="161"/>
        <v>241.73648935149509</v>
      </c>
      <c r="Y120">
        <f t="shared" si="162"/>
        <v>30.975709206375615</v>
      </c>
      <c r="Z120">
        <f t="shared" si="163"/>
        <v>30.20864516129032</v>
      </c>
      <c r="AA120">
        <f t="shared" si="164"/>
        <v>4.3117761600978799</v>
      </c>
      <c r="AB120">
        <f t="shared" si="165"/>
        <v>71.937994169264968</v>
      </c>
      <c r="AC120">
        <f t="shared" si="166"/>
        <v>2.9999199367134914</v>
      </c>
      <c r="AD120">
        <f t="shared" si="167"/>
        <v>4.1701467650806245</v>
      </c>
      <c r="AE120">
        <f t="shared" si="168"/>
        <v>1.3118562233843885</v>
      </c>
      <c r="AF120">
        <f t="shared" si="169"/>
        <v>-11.619864885513282</v>
      </c>
      <c r="AG120">
        <f t="shared" si="170"/>
        <v>-92.247924457788727</v>
      </c>
      <c r="AH120">
        <f t="shared" si="171"/>
        <v>-6.9603453661278314</v>
      </c>
      <c r="AI120">
        <f t="shared" si="172"/>
        <v>130.90835464206526</v>
      </c>
      <c r="AJ120">
        <f t="shared" si="173"/>
        <v>5.00219102737955</v>
      </c>
      <c r="AK120">
        <f t="shared" si="174"/>
        <v>0.26348899967150302</v>
      </c>
      <c r="AL120">
        <f t="shared" si="175"/>
        <v>5.5345831713669034</v>
      </c>
      <c r="AM120">
        <v>1545.583315004787</v>
      </c>
      <c r="AN120">
        <v>1539.840666666666</v>
      </c>
      <c r="AO120">
        <v>8.9379225789973267E-3</v>
      </c>
      <c r="AP120">
        <v>67.102585282088384</v>
      </c>
      <c r="AQ120">
        <f t="shared" si="176"/>
        <v>0.26537320962229671</v>
      </c>
      <c r="AR120">
        <v>29.446229903896111</v>
      </c>
      <c r="AS120">
        <v>29.704284848484839</v>
      </c>
      <c r="AT120">
        <v>-1.076392496388434E-4</v>
      </c>
      <c r="AU120">
        <v>78.55</v>
      </c>
      <c r="AV120">
        <v>0</v>
      </c>
      <c r="AW120">
        <v>0</v>
      </c>
      <c r="AX120">
        <f t="shared" si="177"/>
        <v>1</v>
      </c>
      <c r="AY120">
        <f t="shared" si="178"/>
        <v>0</v>
      </c>
      <c r="AZ120">
        <f t="shared" si="179"/>
        <v>52866.067040685986</v>
      </c>
      <c r="BA120" t="s">
        <v>321</v>
      </c>
      <c r="BB120" t="s">
        <v>321</v>
      </c>
      <c r="BC120">
        <v>0</v>
      </c>
      <c r="BD120">
        <v>0</v>
      </c>
      <c r="BE120" t="e">
        <f t="shared" si="180"/>
        <v>#DIV/0!</v>
      </c>
      <c r="BF120">
        <v>0</v>
      </c>
      <c r="BG120" t="s">
        <v>321</v>
      </c>
      <c r="BH120" t="s">
        <v>321</v>
      </c>
      <c r="BI120">
        <v>0</v>
      </c>
      <c r="BJ120">
        <v>0</v>
      </c>
      <c r="BK120" t="e">
        <f t="shared" si="181"/>
        <v>#DIV/0!</v>
      </c>
      <c r="BL120">
        <v>0.5</v>
      </c>
      <c r="BM120">
        <f t="shared" si="182"/>
        <v>1261.2084176148483</v>
      </c>
      <c r="BN120">
        <f t="shared" si="183"/>
        <v>5.00219102737955</v>
      </c>
      <c r="BO120" t="e">
        <f t="shared" si="184"/>
        <v>#DIV/0!</v>
      </c>
      <c r="BP120">
        <f t="shared" si="185"/>
        <v>3.9661890592512161E-3</v>
      </c>
      <c r="BQ120" t="e">
        <f t="shared" si="186"/>
        <v>#DIV/0!</v>
      </c>
      <c r="BR120" t="e">
        <f t="shared" si="187"/>
        <v>#DIV/0!</v>
      </c>
      <c r="BS120" t="s">
        <v>321</v>
      </c>
      <c r="BT120">
        <v>0</v>
      </c>
      <c r="BU120" t="e">
        <f t="shared" si="188"/>
        <v>#DIV/0!</v>
      </c>
      <c r="BV120" t="e">
        <f t="shared" si="189"/>
        <v>#DIV/0!</v>
      </c>
      <c r="BW120" t="e">
        <f t="shared" si="190"/>
        <v>#DIV/0!</v>
      </c>
      <c r="BX120" t="e">
        <f t="shared" si="191"/>
        <v>#DIV/0!</v>
      </c>
      <c r="BY120" t="e">
        <f t="shared" si="192"/>
        <v>#DIV/0!</v>
      </c>
      <c r="BZ120" t="e">
        <f t="shared" si="193"/>
        <v>#DIV/0!</v>
      </c>
      <c r="CA120" t="e">
        <f t="shared" si="194"/>
        <v>#DIV/0!</v>
      </c>
      <c r="CB120" t="e">
        <f t="shared" si="195"/>
        <v>#DIV/0!</v>
      </c>
      <c r="CC120">
        <f t="shared" si="196"/>
        <v>1499.997096774194</v>
      </c>
      <c r="CD120">
        <f t="shared" si="197"/>
        <v>1261.2084176148483</v>
      </c>
      <c r="CE120">
        <f t="shared" si="198"/>
        <v>0.84080723911208177</v>
      </c>
      <c r="CF120">
        <f t="shared" si="199"/>
        <v>0.16115797148631783</v>
      </c>
      <c r="CG120">
        <v>6</v>
      </c>
      <c r="CH120">
        <v>0.5</v>
      </c>
      <c r="CI120" t="s">
        <v>322</v>
      </c>
      <c r="CJ120">
        <v>2</v>
      </c>
      <c r="CK120" t="b">
        <v>0</v>
      </c>
      <c r="CL120">
        <v>1692990127.5</v>
      </c>
      <c r="CM120">
        <v>1494.596903225806</v>
      </c>
      <c r="CN120">
        <v>1499.992903225806</v>
      </c>
      <c r="CO120">
        <v>29.720003225806451</v>
      </c>
      <c r="CP120">
        <v>29.464345161290321</v>
      </c>
      <c r="CQ120">
        <v>1491.1829032258061</v>
      </c>
      <c r="CR120">
        <v>29.365003225806451</v>
      </c>
      <c r="CS120">
        <v>600.00009677419359</v>
      </c>
      <c r="CT120">
        <v>100.8394516129033</v>
      </c>
      <c r="CU120">
        <v>9.9970025806451618E-2</v>
      </c>
      <c r="CV120">
        <v>29.627535483870972</v>
      </c>
      <c r="CW120">
        <v>30.20864516129032</v>
      </c>
      <c r="CX120">
        <v>999.90000000000032</v>
      </c>
      <c r="CY120">
        <v>0</v>
      </c>
      <c r="CZ120">
        <v>0</v>
      </c>
      <c r="DA120">
        <v>10001.572580645159</v>
      </c>
      <c r="DB120">
        <v>0</v>
      </c>
      <c r="DC120">
        <v>1456.0964516129029</v>
      </c>
      <c r="DD120">
        <v>1499.997096774194</v>
      </c>
      <c r="DE120">
        <v>0.97300083870967735</v>
      </c>
      <c r="DF120">
        <v>2.6999654838709669E-2</v>
      </c>
      <c r="DG120">
        <v>0</v>
      </c>
      <c r="DH120">
        <v>497.95764516129032</v>
      </c>
      <c r="DI120">
        <v>5.0002200000000023</v>
      </c>
      <c r="DJ120">
        <v>8491.9822580645159</v>
      </c>
      <c r="DK120">
        <v>14099.18064516129</v>
      </c>
      <c r="DL120">
        <v>36.758000000000003</v>
      </c>
      <c r="DM120">
        <v>40.311999999999983</v>
      </c>
      <c r="DN120">
        <v>37.125</v>
      </c>
      <c r="DO120">
        <v>38.406999999999996</v>
      </c>
      <c r="DP120">
        <v>38.745935483870973</v>
      </c>
      <c r="DQ120">
        <v>1454.6370967741941</v>
      </c>
      <c r="DR120">
        <v>40.361935483870937</v>
      </c>
      <c r="DS120">
        <v>0</v>
      </c>
      <c r="DT120">
        <v>1692990137.7</v>
      </c>
      <c r="DU120">
        <v>0</v>
      </c>
      <c r="DV120">
        <v>497.95753846153849</v>
      </c>
      <c r="DW120">
        <v>0.17435896518845331</v>
      </c>
      <c r="DX120">
        <v>-7.2335042409946979</v>
      </c>
      <c r="DY120">
        <v>8492.0523076923073</v>
      </c>
      <c r="DZ120">
        <v>15</v>
      </c>
      <c r="EA120">
        <v>1692990163</v>
      </c>
      <c r="EB120" t="s">
        <v>653</v>
      </c>
      <c r="EC120">
        <v>1692990163</v>
      </c>
      <c r="ED120">
        <v>1692990161.5</v>
      </c>
      <c r="EE120">
        <v>105</v>
      </c>
      <c r="EF120">
        <v>0.41399999999999998</v>
      </c>
      <c r="EG120">
        <v>1.6E-2</v>
      </c>
      <c r="EH120">
        <v>3.4140000000000001</v>
      </c>
      <c r="EI120">
        <v>0.35499999999999998</v>
      </c>
      <c r="EJ120">
        <v>1500</v>
      </c>
      <c r="EK120">
        <v>29</v>
      </c>
      <c r="EL120">
        <v>1.52</v>
      </c>
      <c r="EM120">
        <v>0.55000000000000004</v>
      </c>
      <c r="EN120">
        <v>100</v>
      </c>
      <c r="EO120">
        <v>100</v>
      </c>
      <c r="EP120">
        <v>3.4140000000000001</v>
      </c>
      <c r="EQ120">
        <v>0.35499999999999998</v>
      </c>
      <c r="ER120">
        <v>-0.85225576827619953</v>
      </c>
      <c r="ES120">
        <v>4.3947813741094052E-4</v>
      </c>
      <c r="ET120">
        <v>1.9954388575737439E-6</v>
      </c>
      <c r="EU120">
        <v>-3.8034163071679039E-10</v>
      </c>
      <c r="EV120">
        <v>0.33962499999999451</v>
      </c>
      <c r="EW120">
        <v>0</v>
      </c>
      <c r="EX120">
        <v>0</v>
      </c>
      <c r="EY120">
        <v>0</v>
      </c>
      <c r="EZ120">
        <v>23</v>
      </c>
      <c r="FA120">
        <v>2006</v>
      </c>
      <c r="FB120">
        <v>0</v>
      </c>
      <c r="FC120">
        <v>18</v>
      </c>
      <c r="FD120">
        <v>1.3</v>
      </c>
      <c r="FE120">
        <v>1.4</v>
      </c>
      <c r="FF120">
        <v>3.10425</v>
      </c>
      <c r="FG120">
        <v>2.65869</v>
      </c>
      <c r="FH120">
        <v>1.39771</v>
      </c>
      <c r="FI120">
        <v>2.2680699999999998</v>
      </c>
      <c r="FJ120">
        <v>1.3952599999999999</v>
      </c>
      <c r="FK120">
        <v>2.4658199999999999</v>
      </c>
      <c r="FL120">
        <v>42.966000000000001</v>
      </c>
      <c r="FM120">
        <v>13.7555</v>
      </c>
      <c r="FN120">
        <v>18</v>
      </c>
      <c r="FO120">
        <v>616.37800000000004</v>
      </c>
      <c r="FP120">
        <v>324.149</v>
      </c>
      <c r="FQ120">
        <v>27.0014</v>
      </c>
      <c r="FR120">
        <v>33.491399999999999</v>
      </c>
      <c r="FS120">
        <v>30.0002</v>
      </c>
      <c r="FT120">
        <v>33.1434</v>
      </c>
      <c r="FU120">
        <v>33.493400000000001</v>
      </c>
      <c r="FV120">
        <v>62.173499999999997</v>
      </c>
      <c r="FW120">
        <v>2.0916800000000002</v>
      </c>
      <c r="FX120">
        <v>54.3735</v>
      </c>
      <c r="FY120">
        <v>27</v>
      </c>
      <c r="FZ120">
        <v>1500</v>
      </c>
      <c r="GA120">
        <v>29.491399999999999</v>
      </c>
      <c r="GB120">
        <v>97.681600000000003</v>
      </c>
      <c r="GC120">
        <v>92.1648</v>
      </c>
    </row>
    <row r="121" spans="1:185" x14ac:dyDescent="0.2">
      <c r="A121">
        <v>105</v>
      </c>
      <c r="B121">
        <v>1692990239</v>
      </c>
      <c r="C121">
        <v>11715.5</v>
      </c>
      <c r="D121" t="s">
        <v>654</v>
      </c>
      <c r="E121" t="s">
        <v>655</v>
      </c>
      <c r="F121">
        <v>5</v>
      </c>
      <c r="H121" t="s">
        <v>318</v>
      </c>
      <c r="I121" t="s">
        <v>588</v>
      </c>
      <c r="J121" t="s">
        <v>320</v>
      </c>
      <c r="K121" t="s">
        <v>659</v>
      </c>
      <c r="L121">
        <v>1692990231</v>
      </c>
      <c r="M121">
        <f t="shared" si="150"/>
        <v>1.5520645068413819E-4</v>
      </c>
      <c r="N121">
        <f t="shared" si="151"/>
        <v>0.15520645068413819</v>
      </c>
      <c r="O121">
        <f t="shared" si="152"/>
        <v>6.9257384625080052</v>
      </c>
      <c r="P121">
        <f t="shared" si="153"/>
        <v>1992.793258064517</v>
      </c>
      <c r="Q121">
        <f t="shared" si="154"/>
        <v>995.57249771963222</v>
      </c>
      <c r="R121">
        <f t="shared" si="155"/>
        <v>100.49387323061737</v>
      </c>
      <c r="S121">
        <f t="shared" si="156"/>
        <v>201.15412339078259</v>
      </c>
      <c r="T121">
        <f t="shared" si="157"/>
        <v>1.1505493799104694E-2</v>
      </c>
      <c r="U121">
        <f t="shared" si="158"/>
        <v>2.9443471251151818</v>
      </c>
      <c r="V121">
        <f t="shared" si="159"/>
        <v>1.1480574715015072E-2</v>
      </c>
      <c r="W121">
        <f t="shared" si="160"/>
        <v>7.177593536242869E-3</v>
      </c>
      <c r="X121">
        <f t="shared" si="161"/>
        <v>241.73643178629453</v>
      </c>
      <c r="Y121">
        <f t="shared" si="162"/>
        <v>31.201238486179918</v>
      </c>
      <c r="Z121">
        <f t="shared" si="163"/>
        <v>30.45996774193549</v>
      </c>
      <c r="AA121">
        <f t="shared" si="164"/>
        <v>4.3743158626951306</v>
      </c>
      <c r="AB121">
        <f t="shared" si="165"/>
        <v>72.547295317116252</v>
      </c>
      <c r="AC121">
        <f t="shared" si="166"/>
        <v>3.0599444697859104</v>
      </c>
      <c r="AD121">
        <f t="shared" si="167"/>
        <v>4.2178615431635125</v>
      </c>
      <c r="AE121">
        <f t="shared" si="168"/>
        <v>1.3143713929092202</v>
      </c>
      <c r="AF121">
        <f t="shared" si="169"/>
        <v>-6.8446044751704944</v>
      </c>
      <c r="AG121">
        <f t="shared" si="170"/>
        <v>-100.75924106890294</v>
      </c>
      <c r="AH121">
        <f t="shared" si="171"/>
        <v>-7.6198850447601547</v>
      </c>
      <c r="AI121">
        <f t="shared" si="172"/>
        <v>126.51270119746094</v>
      </c>
      <c r="AJ121">
        <f t="shared" si="173"/>
        <v>6.9257384625080052</v>
      </c>
      <c r="AK121">
        <f t="shared" si="174"/>
        <v>0.15520645068413819</v>
      </c>
      <c r="AL121">
        <f t="shared" si="175"/>
        <v>7.5944408935213303</v>
      </c>
      <c r="AM121">
        <v>2062.1790742949852</v>
      </c>
      <c r="AN121">
        <v>2054.9635757575752</v>
      </c>
      <c r="AO121">
        <v>-0.13734253403234281</v>
      </c>
      <c r="AP121">
        <v>67.103453140731986</v>
      </c>
      <c r="AQ121">
        <f t="shared" si="176"/>
        <v>0.16361981336226403</v>
      </c>
      <c r="AR121">
        <v>30.164275530476189</v>
      </c>
      <c r="AS121">
        <v>30.31904484848485</v>
      </c>
      <c r="AT121">
        <v>7.4124427952865462E-4</v>
      </c>
      <c r="AU121">
        <v>78.55</v>
      </c>
      <c r="AV121">
        <v>0</v>
      </c>
      <c r="AW121">
        <v>0</v>
      </c>
      <c r="AX121">
        <f t="shared" si="177"/>
        <v>1</v>
      </c>
      <c r="AY121">
        <f t="shared" si="178"/>
        <v>0</v>
      </c>
      <c r="AZ121">
        <f t="shared" si="179"/>
        <v>52826.889112425488</v>
      </c>
      <c r="BA121" t="s">
        <v>321</v>
      </c>
      <c r="BB121" t="s">
        <v>321</v>
      </c>
      <c r="BC121">
        <v>0</v>
      </c>
      <c r="BD121">
        <v>0</v>
      </c>
      <c r="BE121" t="e">
        <f t="shared" si="180"/>
        <v>#DIV/0!</v>
      </c>
      <c r="BF121">
        <v>0</v>
      </c>
      <c r="BG121" t="s">
        <v>321</v>
      </c>
      <c r="BH121" t="s">
        <v>321</v>
      </c>
      <c r="BI121">
        <v>0</v>
      </c>
      <c r="BJ121">
        <v>0</v>
      </c>
      <c r="BK121" t="e">
        <f t="shared" si="181"/>
        <v>#DIV/0!</v>
      </c>
      <c r="BL121">
        <v>0.5</v>
      </c>
      <c r="BM121">
        <f t="shared" si="182"/>
        <v>1261.2086320804797</v>
      </c>
      <c r="BN121">
        <f t="shared" si="183"/>
        <v>6.9257384625080052</v>
      </c>
      <c r="BO121" t="e">
        <f t="shared" si="184"/>
        <v>#DIV/0!</v>
      </c>
      <c r="BP121">
        <f t="shared" si="185"/>
        <v>5.49135034945278E-3</v>
      </c>
      <c r="BQ121" t="e">
        <f t="shared" si="186"/>
        <v>#DIV/0!</v>
      </c>
      <c r="BR121" t="e">
        <f t="shared" si="187"/>
        <v>#DIV/0!</v>
      </c>
      <c r="BS121" t="s">
        <v>321</v>
      </c>
      <c r="BT121">
        <v>0</v>
      </c>
      <c r="BU121" t="e">
        <f t="shared" si="188"/>
        <v>#DIV/0!</v>
      </c>
      <c r="BV121" t="e">
        <f t="shared" si="189"/>
        <v>#DIV/0!</v>
      </c>
      <c r="BW121" t="e">
        <f t="shared" si="190"/>
        <v>#DIV/0!</v>
      </c>
      <c r="BX121" t="e">
        <f t="shared" si="191"/>
        <v>#DIV/0!</v>
      </c>
      <c r="BY121" t="e">
        <f t="shared" si="192"/>
        <v>#DIV/0!</v>
      </c>
      <c r="BZ121" t="e">
        <f t="shared" si="193"/>
        <v>#DIV/0!</v>
      </c>
      <c r="CA121" t="e">
        <f t="shared" si="194"/>
        <v>#DIV/0!</v>
      </c>
      <c r="CB121" t="e">
        <f t="shared" si="195"/>
        <v>#DIV/0!</v>
      </c>
      <c r="CC121">
        <f t="shared" si="196"/>
        <v>1499.997419354838</v>
      </c>
      <c r="CD121">
        <f t="shared" si="197"/>
        <v>1261.2086320804797</v>
      </c>
      <c r="CE121">
        <f t="shared" si="198"/>
        <v>0.84080720127034392</v>
      </c>
      <c r="CF121">
        <f t="shared" si="199"/>
        <v>0.16115789845176365</v>
      </c>
      <c r="CG121">
        <v>6</v>
      </c>
      <c r="CH121">
        <v>0.5</v>
      </c>
      <c r="CI121" t="s">
        <v>322</v>
      </c>
      <c r="CJ121">
        <v>2</v>
      </c>
      <c r="CK121" t="b">
        <v>0</v>
      </c>
      <c r="CL121">
        <v>1692990231</v>
      </c>
      <c r="CM121">
        <v>1992.793258064517</v>
      </c>
      <c r="CN121">
        <v>2000.028064516129</v>
      </c>
      <c r="CO121">
        <v>30.31425161290322</v>
      </c>
      <c r="CP121">
        <v>30.163754838709679</v>
      </c>
      <c r="CQ121">
        <v>1987.442258064516</v>
      </c>
      <c r="CR121">
        <v>29.94525161290322</v>
      </c>
      <c r="CS121">
        <v>600.01877419354832</v>
      </c>
      <c r="CT121">
        <v>100.8406774193548</v>
      </c>
      <c r="CU121">
        <v>0.1001113838709678</v>
      </c>
      <c r="CV121">
        <v>29.8252064516129</v>
      </c>
      <c r="CW121">
        <v>30.45996774193549</v>
      </c>
      <c r="CX121">
        <v>999.90000000000032</v>
      </c>
      <c r="CY121">
        <v>0</v>
      </c>
      <c r="CZ121">
        <v>0</v>
      </c>
      <c r="DA121">
        <v>10000.52419354839</v>
      </c>
      <c r="DB121">
        <v>0</v>
      </c>
      <c r="DC121">
        <v>1452.8954838709681</v>
      </c>
      <c r="DD121">
        <v>1499.997419354838</v>
      </c>
      <c r="DE121">
        <v>0.97300358064516146</v>
      </c>
      <c r="DF121">
        <v>2.6996396774193548E-2</v>
      </c>
      <c r="DG121">
        <v>0</v>
      </c>
      <c r="DH121">
        <v>506.24635483870958</v>
      </c>
      <c r="DI121">
        <v>5.0002200000000023</v>
      </c>
      <c r="DJ121">
        <v>8618.9306451612902</v>
      </c>
      <c r="DK121">
        <v>14099.212903225811</v>
      </c>
      <c r="DL121">
        <v>36.936999999999983</v>
      </c>
      <c r="DM121">
        <v>40.459354838709672</v>
      </c>
      <c r="DN121">
        <v>37.255999999999993</v>
      </c>
      <c r="DO121">
        <v>38.862741935483868</v>
      </c>
      <c r="DP121">
        <v>38.881</v>
      </c>
      <c r="DQ121">
        <v>1454.637419354839</v>
      </c>
      <c r="DR121">
        <v>40.359999999999978</v>
      </c>
      <c r="DS121">
        <v>0</v>
      </c>
      <c r="DT121">
        <v>1692990240.9000001</v>
      </c>
      <c r="DU121">
        <v>0</v>
      </c>
      <c r="DV121">
        <v>506.25226923076929</v>
      </c>
      <c r="DW121">
        <v>0.67490599066354917</v>
      </c>
      <c r="DX121">
        <v>22.082051274261211</v>
      </c>
      <c r="DY121">
        <v>8618.9392307692306</v>
      </c>
      <c r="DZ121">
        <v>15</v>
      </c>
      <c r="EA121">
        <v>1692990278.5</v>
      </c>
      <c r="EB121" t="s">
        <v>656</v>
      </c>
      <c r="EC121">
        <v>1692990278.5</v>
      </c>
      <c r="ED121">
        <v>1692990259</v>
      </c>
      <c r="EE121">
        <v>106</v>
      </c>
      <c r="EF121">
        <v>-8.0000000000000002E-3</v>
      </c>
      <c r="EG121">
        <v>1.4E-2</v>
      </c>
      <c r="EH121">
        <v>5.351</v>
      </c>
      <c r="EI121">
        <v>0.36899999999999999</v>
      </c>
      <c r="EJ121">
        <v>2000</v>
      </c>
      <c r="EK121">
        <v>30</v>
      </c>
      <c r="EL121">
        <v>1.84</v>
      </c>
      <c r="EM121">
        <v>0.69</v>
      </c>
      <c r="EN121">
        <v>100</v>
      </c>
      <c r="EO121">
        <v>100</v>
      </c>
      <c r="EP121">
        <v>5.351</v>
      </c>
      <c r="EQ121">
        <v>0.36899999999999999</v>
      </c>
      <c r="ER121">
        <v>-0.4387934209501001</v>
      </c>
      <c r="ES121">
        <v>4.3947813741094052E-4</v>
      </c>
      <c r="ET121">
        <v>1.9954388575737439E-6</v>
      </c>
      <c r="EU121">
        <v>-3.8034163071679039E-10</v>
      </c>
      <c r="EV121">
        <v>0.35525000000000162</v>
      </c>
      <c r="EW121">
        <v>0</v>
      </c>
      <c r="EX121">
        <v>0</v>
      </c>
      <c r="EY121">
        <v>0</v>
      </c>
      <c r="EZ121">
        <v>23</v>
      </c>
      <c r="FA121">
        <v>2006</v>
      </c>
      <c r="FB121">
        <v>0</v>
      </c>
      <c r="FC121">
        <v>18</v>
      </c>
      <c r="FD121">
        <v>1.3</v>
      </c>
      <c r="FE121">
        <v>1.3</v>
      </c>
      <c r="FF121">
        <v>3.90381</v>
      </c>
      <c r="FG121">
        <v>2.63916</v>
      </c>
      <c r="FH121">
        <v>1.39771</v>
      </c>
      <c r="FI121">
        <v>2.2692899999999998</v>
      </c>
      <c r="FJ121">
        <v>1.3952599999999999</v>
      </c>
      <c r="FK121">
        <v>2.65625</v>
      </c>
      <c r="FL121">
        <v>43.0199</v>
      </c>
      <c r="FM121">
        <v>13.7468</v>
      </c>
      <c r="FN121">
        <v>18</v>
      </c>
      <c r="FO121">
        <v>617.37800000000004</v>
      </c>
      <c r="FP121">
        <v>324.733</v>
      </c>
      <c r="FQ121">
        <v>27.001000000000001</v>
      </c>
      <c r="FR121">
        <v>33.571599999999997</v>
      </c>
      <c r="FS121">
        <v>30.000499999999999</v>
      </c>
      <c r="FT121">
        <v>33.232500000000002</v>
      </c>
      <c r="FU121">
        <v>33.584299999999999</v>
      </c>
      <c r="FV121">
        <v>78.159700000000001</v>
      </c>
      <c r="FW121">
        <v>0.28012799999999999</v>
      </c>
      <c r="FX121">
        <v>52.871899999999997</v>
      </c>
      <c r="FY121">
        <v>27</v>
      </c>
      <c r="FZ121">
        <v>2000</v>
      </c>
      <c r="GA121">
        <v>30.099799999999998</v>
      </c>
      <c r="GB121">
        <v>97.677700000000002</v>
      </c>
      <c r="GC121">
        <v>92.159000000000006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29</v>
      </c>
      <c r="B18" t="s">
        <v>31</v>
      </c>
    </row>
    <row r="19" spans="1:2" x14ac:dyDescent="0.2">
      <c r="A19" t="s">
        <v>32</v>
      </c>
      <c r="B19" t="s">
        <v>33</v>
      </c>
    </row>
    <row r="20" spans="1:2" x14ac:dyDescent="0.2">
      <c r="A20" t="s">
        <v>34</v>
      </c>
      <c r="B20" t="s">
        <v>35</v>
      </c>
    </row>
    <row r="21" spans="1:2" x14ac:dyDescent="0.2">
      <c r="A21" t="s">
        <v>36</v>
      </c>
      <c r="B21" t="s">
        <v>37</v>
      </c>
    </row>
    <row r="22" spans="1:2" x14ac:dyDescent="0.2">
      <c r="A22" t="s">
        <v>38</v>
      </c>
      <c r="B22" t="s">
        <v>39</v>
      </c>
    </row>
    <row r="23" spans="1:2" x14ac:dyDescent="0.2">
      <c r="A23" t="s">
        <v>40</v>
      </c>
      <c r="B23" t="s">
        <v>41</v>
      </c>
    </row>
    <row r="24" spans="1:2" x14ac:dyDescent="0.2">
      <c r="A24" t="s">
        <v>330</v>
      </c>
      <c r="B24" t="s">
        <v>331</v>
      </c>
    </row>
    <row r="25" spans="1:2" x14ac:dyDescent="0.2">
      <c r="A25" t="s">
        <v>332</v>
      </c>
      <c r="B25" t="s">
        <v>333</v>
      </c>
    </row>
    <row r="26" spans="1:2" x14ac:dyDescent="0.2">
      <c r="A26" t="s">
        <v>334</v>
      </c>
      <c r="B26" t="s">
        <v>335</v>
      </c>
    </row>
    <row r="27" spans="1:2" x14ac:dyDescent="0.2">
      <c r="A27" t="s">
        <v>336</v>
      </c>
      <c r="B27" t="s">
        <v>337</v>
      </c>
    </row>
    <row r="28" spans="1:2" x14ac:dyDescent="0.2">
      <c r="A28" t="s">
        <v>608</v>
      </c>
      <c r="B28" t="s">
        <v>609</v>
      </c>
    </row>
    <row r="29" spans="1:2" x14ac:dyDescent="0.2">
      <c r="A29" t="s">
        <v>608</v>
      </c>
      <c r="B29" t="s">
        <v>610</v>
      </c>
    </row>
    <row r="30" spans="1:2" x14ac:dyDescent="0.2">
      <c r="A30" t="s">
        <v>611</v>
      </c>
      <c r="B30" t="s">
        <v>612</v>
      </c>
    </row>
    <row r="31" spans="1:2" x14ac:dyDescent="0.2">
      <c r="A31" t="s">
        <v>613</v>
      </c>
      <c r="B31" t="s">
        <v>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Hart, Chaney Michael</cp:lastModifiedBy>
  <dcterms:created xsi:type="dcterms:W3CDTF">2023-08-25T19:05:46Z</dcterms:created>
  <dcterms:modified xsi:type="dcterms:W3CDTF">2023-09-20T21:38:26Z</dcterms:modified>
</cp:coreProperties>
</file>