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"/>
    </mc:Choice>
  </mc:AlternateContent>
  <xr:revisionPtr revIDLastSave="0" documentId="8_{E4F3F051-C4D3-C847-9184-3A58AEC7C3C8}" xr6:coauthVersionLast="47" xr6:coauthVersionMax="47" xr10:uidLastSave="{00000000-0000-0000-0000-000000000000}"/>
  <bookViews>
    <workbookView xWindow="240" yWindow="500" windowWidth="22160" windowHeight="147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I35" i="1" l="1"/>
  <c r="CH35" i="1"/>
  <c r="CF35" i="1"/>
  <c r="CG35" i="1" s="1"/>
  <c r="AX35" i="1" s="1"/>
  <c r="AZ35" i="1" s="1"/>
  <c r="BK35" i="1"/>
  <c r="BJ35" i="1"/>
  <c r="BB35" i="1"/>
  <c r="AV35" i="1"/>
  <c r="AP35" i="1"/>
  <c r="BC35" i="1" s="1"/>
  <c r="BF35" i="1" s="1"/>
  <c r="AK35" i="1"/>
  <c r="AI35" i="1"/>
  <c r="AJ35" i="1" s="1"/>
  <c r="AA35" i="1"/>
  <c r="Y35" i="1" s="1"/>
  <c r="Z35" i="1"/>
  <c r="U35" i="1"/>
  <c r="V35" i="1" s="1"/>
  <c r="W35" i="1" s="1"/>
  <c r="R35" i="1"/>
  <c r="P35" i="1"/>
  <c r="M35" i="1"/>
  <c r="L35" i="1"/>
  <c r="AY35" i="1" s="1"/>
  <c r="BA35" i="1" s="1"/>
  <c r="K35" i="1"/>
  <c r="J35" i="1" s="1"/>
  <c r="AC35" i="1" s="1"/>
  <c r="CI34" i="1"/>
  <c r="CH34" i="1"/>
  <c r="CG34" i="1"/>
  <c r="AX34" i="1" s="1"/>
  <c r="CF34" i="1"/>
  <c r="BK34" i="1"/>
  <c r="BJ34" i="1"/>
  <c r="BB34" i="1"/>
  <c r="AV34" i="1"/>
  <c r="AP34" i="1"/>
  <c r="BC34" i="1" s="1"/>
  <c r="BF34" i="1" s="1"/>
  <c r="AK34" i="1"/>
  <c r="AI34" i="1"/>
  <c r="AA34" i="1"/>
  <c r="Z34" i="1"/>
  <c r="Y34" i="1"/>
  <c r="U34" i="1"/>
  <c r="R34" i="1"/>
  <c r="M34" i="1"/>
  <c r="K34" i="1"/>
  <c r="J34" i="1"/>
  <c r="CI33" i="1"/>
  <c r="CH33" i="1"/>
  <c r="CF33" i="1"/>
  <c r="U33" i="1" s="1"/>
  <c r="BK33" i="1"/>
  <c r="BJ33" i="1"/>
  <c r="BC33" i="1"/>
  <c r="BF33" i="1" s="1"/>
  <c r="BB33" i="1"/>
  <c r="AV33" i="1"/>
  <c r="AP33" i="1"/>
  <c r="AK33" i="1"/>
  <c r="AI33" i="1"/>
  <c r="AJ33" i="1" s="1"/>
  <c r="AA33" i="1"/>
  <c r="Y33" i="1" s="1"/>
  <c r="Z33" i="1"/>
  <c r="R33" i="1"/>
  <c r="M33" i="1"/>
  <c r="CI32" i="1"/>
  <c r="CH32" i="1"/>
  <c r="CG32" i="1" s="1"/>
  <c r="AX32" i="1" s="1"/>
  <c r="CF32" i="1"/>
  <c r="BK32" i="1"/>
  <c r="BJ32" i="1"/>
  <c r="BI32" i="1"/>
  <c r="BH32" i="1"/>
  <c r="BL32" i="1" s="1"/>
  <c r="BM32" i="1" s="1"/>
  <c r="BC32" i="1"/>
  <c r="BF32" i="1" s="1"/>
  <c r="BG32" i="1" s="1"/>
  <c r="BB32" i="1"/>
  <c r="AV32" i="1"/>
  <c r="AP32" i="1"/>
  <c r="AK32" i="1"/>
  <c r="AI32" i="1"/>
  <c r="AA32" i="1"/>
  <c r="Z32" i="1"/>
  <c r="Y32" i="1" s="1"/>
  <c r="U32" i="1"/>
  <c r="R32" i="1"/>
  <c r="K32" i="1"/>
  <c r="J32" i="1"/>
  <c r="CI31" i="1"/>
  <c r="CH31" i="1"/>
  <c r="CF31" i="1"/>
  <c r="U31" i="1" s="1"/>
  <c r="BK31" i="1"/>
  <c r="BJ31" i="1"/>
  <c r="BC31" i="1"/>
  <c r="BF31" i="1" s="1"/>
  <c r="BB31" i="1"/>
  <c r="AV31" i="1"/>
  <c r="AP31" i="1"/>
  <c r="AK31" i="1"/>
  <c r="AI31" i="1"/>
  <c r="AJ31" i="1" s="1"/>
  <c r="AA31" i="1"/>
  <c r="Y31" i="1" s="1"/>
  <c r="Z31" i="1"/>
  <c r="R31" i="1"/>
  <c r="M31" i="1"/>
  <c r="CI30" i="1"/>
  <c r="CH30" i="1"/>
  <c r="CG30" i="1" s="1"/>
  <c r="AX30" i="1" s="1"/>
  <c r="CF30" i="1"/>
  <c r="BK30" i="1"/>
  <c r="BJ30" i="1"/>
  <c r="BI30" i="1"/>
  <c r="BH30" i="1"/>
  <c r="BL30" i="1" s="1"/>
  <c r="BM30" i="1" s="1"/>
  <c r="BC30" i="1"/>
  <c r="BF30" i="1" s="1"/>
  <c r="BG30" i="1" s="1"/>
  <c r="BB30" i="1"/>
  <c r="AV30" i="1"/>
  <c r="AP30" i="1"/>
  <c r="AK30" i="1"/>
  <c r="AI30" i="1"/>
  <c r="AA30" i="1"/>
  <c r="Z30" i="1"/>
  <c r="Y30" i="1" s="1"/>
  <c r="U30" i="1"/>
  <c r="R30" i="1"/>
  <c r="K30" i="1"/>
  <c r="J30" i="1"/>
  <c r="CI29" i="1"/>
  <c r="CH29" i="1"/>
  <c r="CF29" i="1"/>
  <c r="BK29" i="1"/>
  <c r="BJ29" i="1"/>
  <c r="BC29" i="1"/>
  <c r="BF29" i="1" s="1"/>
  <c r="BB29" i="1"/>
  <c r="AV29" i="1"/>
  <c r="AP29" i="1"/>
  <c r="AK29" i="1"/>
  <c r="AI29" i="1"/>
  <c r="AJ29" i="1" s="1"/>
  <c r="AA29" i="1"/>
  <c r="Y29" i="1" s="1"/>
  <c r="Z29" i="1"/>
  <c r="R29" i="1"/>
  <c r="M29" i="1"/>
  <c r="CI28" i="1"/>
  <c r="CH28" i="1"/>
  <c r="CG28" i="1" s="1"/>
  <c r="AX28" i="1" s="1"/>
  <c r="CF28" i="1"/>
  <c r="BK28" i="1"/>
  <c r="BJ28" i="1"/>
  <c r="BI28" i="1"/>
  <c r="BH28" i="1"/>
  <c r="BL28" i="1" s="1"/>
  <c r="BM28" i="1" s="1"/>
  <c r="BC28" i="1"/>
  <c r="BF28" i="1" s="1"/>
  <c r="BG28" i="1" s="1"/>
  <c r="BB28" i="1"/>
  <c r="AV28" i="1"/>
  <c r="AP28" i="1"/>
  <c r="AK28" i="1"/>
  <c r="AI28" i="1"/>
  <c r="AA28" i="1"/>
  <c r="Z28" i="1"/>
  <c r="Y28" i="1" s="1"/>
  <c r="U28" i="1"/>
  <c r="R28" i="1"/>
  <c r="K28" i="1"/>
  <c r="J28" i="1"/>
  <c r="CI27" i="1"/>
  <c r="CH27" i="1"/>
  <c r="CF27" i="1"/>
  <c r="BK27" i="1"/>
  <c r="BJ27" i="1"/>
  <c r="BC27" i="1"/>
  <c r="BF27" i="1" s="1"/>
  <c r="BB27" i="1"/>
  <c r="AV27" i="1"/>
  <c r="AP27" i="1"/>
  <c r="AK27" i="1"/>
  <c r="AI27" i="1"/>
  <c r="AJ27" i="1" s="1"/>
  <c r="AA27" i="1"/>
  <c r="Y27" i="1" s="1"/>
  <c r="Z27" i="1"/>
  <c r="R27" i="1"/>
  <c r="M27" i="1"/>
  <c r="CI26" i="1"/>
  <c r="CH26" i="1"/>
  <c r="CG26" i="1" s="1"/>
  <c r="AX26" i="1" s="1"/>
  <c r="CF26" i="1"/>
  <c r="BK26" i="1"/>
  <c r="BJ26" i="1"/>
  <c r="BI26" i="1"/>
  <c r="BH26" i="1"/>
  <c r="BL26" i="1" s="1"/>
  <c r="BM26" i="1" s="1"/>
  <c r="BC26" i="1"/>
  <c r="BF26" i="1" s="1"/>
  <c r="BG26" i="1" s="1"/>
  <c r="BB26" i="1"/>
  <c r="AV26" i="1"/>
  <c r="AP26" i="1"/>
  <c r="AK26" i="1"/>
  <c r="AI26" i="1"/>
  <c r="AA26" i="1"/>
  <c r="Z26" i="1"/>
  <c r="Y26" i="1" s="1"/>
  <c r="U26" i="1"/>
  <c r="R26" i="1"/>
  <c r="K26" i="1"/>
  <c r="J26" i="1"/>
  <c r="CI25" i="1"/>
  <c r="CH25" i="1"/>
  <c r="CF25" i="1"/>
  <c r="BK25" i="1"/>
  <c r="BJ25" i="1"/>
  <c r="BC25" i="1"/>
  <c r="BF25" i="1" s="1"/>
  <c r="BB25" i="1"/>
  <c r="AV25" i="1"/>
  <c r="AP25" i="1"/>
  <c r="AK25" i="1"/>
  <c r="AI25" i="1"/>
  <c r="AJ25" i="1" s="1"/>
  <c r="AA25" i="1"/>
  <c r="Y25" i="1" s="1"/>
  <c r="Z25" i="1"/>
  <c r="R25" i="1"/>
  <c r="P25" i="1"/>
  <c r="L25" i="1"/>
  <c r="AY25" i="1" s="1"/>
  <c r="K25" i="1"/>
  <c r="J25" i="1" s="1"/>
  <c r="CI24" i="1"/>
  <c r="CH24" i="1"/>
  <c r="CG24" i="1"/>
  <c r="AX24" i="1" s="1"/>
  <c r="CF24" i="1"/>
  <c r="BK24" i="1"/>
  <c r="BJ24" i="1"/>
  <c r="BB24" i="1"/>
  <c r="AZ24" i="1"/>
  <c r="AV24" i="1"/>
  <c r="AP24" i="1"/>
  <c r="BC24" i="1" s="1"/>
  <c r="BF24" i="1" s="1"/>
  <c r="AK24" i="1"/>
  <c r="AI24" i="1"/>
  <c r="AA24" i="1"/>
  <c r="Z24" i="1"/>
  <c r="Y24" i="1"/>
  <c r="U24" i="1"/>
  <c r="R24" i="1"/>
  <c r="CI23" i="1"/>
  <c r="CH23" i="1"/>
  <c r="CF23" i="1"/>
  <c r="BK23" i="1"/>
  <c r="BJ23" i="1"/>
  <c r="BC23" i="1"/>
  <c r="BF23" i="1" s="1"/>
  <c r="BB23" i="1"/>
  <c r="AV23" i="1"/>
  <c r="AP23" i="1"/>
  <c r="AK23" i="1"/>
  <c r="AI23" i="1" s="1"/>
  <c r="AJ23" i="1"/>
  <c r="AA23" i="1"/>
  <c r="Z23" i="1"/>
  <c r="Y23" i="1" s="1"/>
  <c r="R23" i="1"/>
  <c r="K23" i="1"/>
  <c r="J23" i="1"/>
  <c r="AC23" i="1" s="1"/>
  <c r="CI22" i="1"/>
  <c r="CH22" i="1"/>
  <c r="CF22" i="1"/>
  <c r="CG22" i="1" s="1"/>
  <c r="AX22" i="1" s="1"/>
  <c r="BK22" i="1"/>
  <c r="BJ22" i="1"/>
  <c r="BB22" i="1"/>
  <c r="AV22" i="1"/>
  <c r="AZ22" i="1" s="1"/>
  <c r="AP22" i="1"/>
  <c r="BC22" i="1" s="1"/>
  <c r="BF22" i="1" s="1"/>
  <c r="AK22" i="1"/>
  <c r="AI22" i="1"/>
  <c r="AA22" i="1"/>
  <c r="Z22" i="1"/>
  <c r="Y22" i="1"/>
  <c r="R22" i="1"/>
  <c r="P22" i="1"/>
  <c r="M22" i="1"/>
  <c r="L22" i="1"/>
  <c r="AY22" i="1" s="1"/>
  <c r="CI21" i="1"/>
  <c r="CH21" i="1"/>
  <c r="CF21" i="1"/>
  <c r="CG21" i="1" s="1"/>
  <c r="AX21" i="1" s="1"/>
  <c r="AZ21" i="1" s="1"/>
  <c r="BK21" i="1"/>
  <c r="BJ21" i="1"/>
  <c r="BI21" i="1"/>
  <c r="BC21" i="1"/>
  <c r="BF21" i="1" s="1"/>
  <c r="BG21" i="1" s="1"/>
  <c r="BB21" i="1"/>
  <c r="AV21" i="1"/>
  <c r="AP21" i="1"/>
  <c r="AK21" i="1"/>
  <c r="AI21" i="1" s="1"/>
  <c r="AA21" i="1"/>
  <c r="Z21" i="1"/>
  <c r="R21" i="1"/>
  <c r="CI20" i="1"/>
  <c r="CH20" i="1"/>
  <c r="CG20" i="1"/>
  <c r="AX20" i="1" s="1"/>
  <c r="AZ20" i="1" s="1"/>
  <c r="CF20" i="1"/>
  <c r="BK20" i="1"/>
  <c r="BJ20" i="1"/>
  <c r="BB20" i="1"/>
  <c r="AV20" i="1"/>
  <c r="AP20" i="1"/>
  <c r="BC20" i="1" s="1"/>
  <c r="BF20" i="1" s="1"/>
  <c r="AK20" i="1"/>
  <c r="AI20" i="1"/>
  <c r="AA20" i="1"/>
  <c r="Z20" i="1"/>
  <c r="Y20" i="1"/>
  <c r="U20" i="1"/>
  <c r="R20" i="1"/>
  <c r="P20" i="1"/>
  <c r="CI19" i="1"/>
  <c r="CH19" i="1"/>
  <c r="CF19" i="1"/>
  <c r="BK19" i="1"/>
  <c r="BJ19" i="1"/>
  <c r="BC19" i="1"/>
  <c r="BF19" i="1" s="1"/>
  <c r="BB19" i="1"/>
  <c r="AV19" i="1"/>
  <c r="AP19" i="1"/>
  <c r="AK19" i="1"/>
  <c r="AI19" i="1" s="1"/>
  <c r="M19" i="1" s="1"/>
  <c r="AJ19" i="1"/>
  <c r="AA19" i="1"/>
  <c r="Z19" i="1"/>
  <c r="Y19" i="1" s="1"/>
  <c r="R19" i="1"/>
  <c r="P19" i="1"/>
  <c r="L19" i="1"/>
  <c r="AY19" i="1" s="1"/>
  <c r="K19" i="1"/>
  <c r="J19" i="1" s="1"/>
  <c r="CI18" i="1"/>
  <c r="CH18" i="1"/>
  <c r="CG18" i="1"/>
  <c r="AX18" i="1" s="1"/>
  <c r="CF18" i="1"/>
  <c r="BK18" i="1"/>
  <c r="BJ18" i="1"/>
  <c r="BF18" i="1"/>
  <c r="BI18" i="1" s="1"/>
  <c r="BB18" i="1"/>
  <c r="AV18" i="1"/>
  <c r="AZ18" i="1" s="1"/>
  <c r="AP18" i="1"/>
  <c r="BC18" i="1" s="1"/>
  <c r="AK18" i="1"/>
  <c r="AI18" i="1"/>
  <c r="AA18" i="1"/>
  <c r="Z18" i="1"/>
  <c r="Y18" i="1"/>
  <c r="U18" i="1"/>
  <c r="R18" i="1"/>
  <c r="M18" i="1"/>
  <c r="CI17" i="1"/>
  <c r="CH17" i="1"/>
  <c r="CF17" i="1"/>
  <c r="BK17" i="1"/>
  <c r="BJ17" i="1"/>
  <c r="BB17" i="1"/>
  <c r="AV17" i="1"/>
  <c r="AP17" i="1"/>
  <c r="BC17" i="1" s="1"/>
  <c r="BF17" i="1" s="1"/>
  <c r="AK17" i="1"/>
  <c r="AI17" i="1" s="1"/>
  <c r="AA17" i="1"/>
  <c r="Z17" i="1"/>
  <c r="Y17" i="1" s="1"/>
  <c r="R17" i="1"/>
  <c r="BG17" i="1" l="1"/>
  <c r="BH17" i="1"/>
  <c r="BL17" i="1" s="1"/>
  <c r="BM17" i="1" s="1"/>
  <c r="BI17" i="1"/>
  <c r="BI20" i="1"/>
  <c r="BH20" i="1"/>
  <c r="BL20" i="1" s="1"/>
  <c r="BM20" i="1" s="1"/>
  <c r="BG20" i="1"/>
  <c r="M21" i="1"/>
  <c r="P21" i="1"/>
  <c r="L21" i="1"/>
  <c r="AY21" i="1" s="1"/>
  <c r="BA21" i="1" s="1"/>
  <c r="AJ21" i="1"/>
  <c r="BG23" i="1"/>
  <c r="BH23" i="1"/>
  <c r="BL23" i="1" s="1"/>
  <c r="BM23" i="1" s="1"/>
  <c r="BI23" i="1"/>
  <c r="V24" i="1"/>
  <c r="W24" i="1" s="1"/>
  <c r="K24" i="1"/>
  <c r="J24" i="1" s="1"/>
  <c r="AJ24" i="1"/>
  <c r="M24" i="1"/>
  <c r="L24" i="1"/>
  <c r="AY24" i="1" s="1"/>
  <c r="BA24" i="1" s="1"/>
  <c r="BH25" i="1"/>
  <c r="BL25" i="1" s="1"/>
  <c r="BM25" i="1" s="1"/>
  <c r="BG25" i="1"/>
  <c r="BI25" i="1"/>
  <c r="V28" i="1"/>
  <c r="W28" i="1" s="1"/>
  <c r="K18" i="1"/>
  <c r="J18" i="1" s="1"/>
  <c r="L18" i="1"/>
  <c r="AY18" i="1" s="1"/>
  <c r="BA18" i="1" s="1"/>
  <c r="P18" i="1"/>
  <c r="AJ18" i="1"/>
  <c r="AC19" i="1"/>
  <c r="BA22" i="1"/>
  <c r="AC25" i="1"/>
  <c r="S28" i="1"/>
  <c r="Q28" i="1" s="1"/>
  <c r="T28" i="1" s="1"/>
  <c r="N28" i="1" s="1"/>
  <c r="O28" i="1" s="1"/>
  <c r="AC28" i="1"/>
  <c r="AZ29" i="1"/>
  <c r="M17" i="1"/>
  <c r="AJ17" i="1"/>
  <c r="L17" i="1"/>
  <c r="AY17" i="1" s="1"/>
  <c r="BA17" i="1" s="1"/>
  <c r="P17" i="1"/>
  <c r="K17" i="1"/>
  <c r="J17" i="1" s="1"/>
  <c r="AD18" i="1"/>
  <c r="BA19" i="1"/>
  <c r="BG19" i="1"/>
  <c r="BI19" i="1"/>
  <c r="BH19" i="1"/>
  <c r="BL19" i="1" s="1"/>
  <c r="BM19" i="1" s="1"/>
  <c r="V20" i="1"/>
  <c r="W20" i="1" s="1"/>
  <c r="K20" i="1"/>
  <c r="J20" i="1" s="1"/>
  <c r="AJ20" i="1"/>
  <c r="M20" i="1"/>
  <c r="L20" i="1"/>
  <c r="AY20" i="1" s="1"/>
  <c r="BA20" i="1" s="1"/>
  <c r="P24" i="1"/>
  <c r="BI24" i="1"/>
  <c r="BH24" i="1"/>
  <c r="BL24" i="1" s="1"/>
  <c r="BM24" i="1" s="1"/>
  <c r="BG24" i="1"/>
  <c r="K21" i="1"/>
  <c r="J21" i="1" s="1"/>
  <c r="BI22" i="1"/>
  <c r="BH22" i="1"/>
  <c r="BL22" i="1" s="1"/>
  <c r="BM22" i="1" s="1"/>
  <c r="BG22" i="1"/>
  <c r="U25" i="1"/>
  <c r="CG25" i="1"/>
  <c r="AX25" i="1" s="1"/>
  <c r="AD30" i="1"/>
  <c r="BH27" i="1"/>
  <c r="BL27" i="1" s="1"/>
  <c r="BM27" i="1" s="1"/>
  <c r="BG27" i="1"/>
  <c r="U27" i="1"/>
  <c r="CG27" i="1"/>
  <c r="AX27" i="1" s="1"/>
  <c r="V30" i="1"/>
  <c r="W30" i="1" s="1"/>
  <c r="BH33" i="1"/>
  <c r="BL33" i="1" s="1"/>
  <c r="BM33" i="1" s="1"/>
  <c r="BG33" i="1"/>
  <c r="BI33" i="1"/>
  <c r="BG18" i="1"/>
  <c r="AD20" i="1"/>
  <c r="U22" i="1"/>
  <c r="K22" i="1"/>
  <c r="J22" i="1" s="1"/>
  <c r="AJ22" i="1"/>
  <c r="M23" i="1"/>
  <c r="P23" i="1"/>
  <c r="L23" i="1"/>
  <c r="AY23" i="1" s="1"/>
  <c r="AD24" i="1"/>
  <c r="AZ25" i="1"/>
  <c r="AD26" i="1"/>
  <c r="BI27" i="1"/>
  <c r="BH29" i="1"/>
  <c r="BL29" i="1" s="1"/>
  <c r="BM29" i="1" s="1"/>
  <c r="BG29" i="1"/>
  <c r="U29" i="1"/>
  <c r="CG29" i="1"/>
  <c r="AX29" i="1" s="1"/>
  <c r="BA25" i="1"/>
  <c r="AC30" i="1"/>
  <c r="CG17" i="1"/>
  <c r="AX17" i="1" s="1"/>
  <c r="AZ17" i="1" s="1"/>
  <c r="U17" i="1"/>
  <c r="V18" i="1"/>
  <c r="W18" i="1" s="1"/>
  <c r="BH18" i="1"/>
  <c r="BL18" i="1" s="1"/>
  <c r="BM18" i="1" s="1"/>
  <c r="CG19" i="1"/>
  <c r="AX19" i="1" s="1"/>
  <c r="AZ19" i="1" s="1"/>
  <c r="Y21" i="1"/>
  <c r="BH21" i="1"/>
  <c r="BL21" i="1" s="1"/>
  <c r="BM21" i="1" s="1"/>
  <c r="CG23" i="1"/>
  <c r="AX23" i="1" s="1"/>
  <c r="AZ23" i="1" s="1"/>
  <c r="AC26" i="1"/>
  <c r="V26" i="1"/>
  <c r="W26" i="1" s="1"/>
  <c r="AZ27" i="1"/>
  <c r="AD28" i="1"/>
  <c r="BI29" i="1"/>
  <c r="BH31" i="1"/>
  <c r="BL31" i="1" s="1"/>
  <c r="BM31" i="1" s="1"/>
  <c r="BG31" i="1"/>
  <c r="BI31" i="1"/>
  <c r="AD32" i="1"/>
  <c r="S34" i="1"/>
  <c r="Q34" i="1" s="1"/>
  <c r="T34" i="1" s="1"/>
  <c r="N34" i="1" s="1"/>
  <c r="O34" i="1" s="1"/>
  <c r="AE35" i="1"/>
  <c r="X35" i="1"/>
  <c r="AB35" i="1" s="1"/>
  <c r="S35" i="1"/>
  <c r="Q35" i="1" s="1"/>
  <c r="T35" i="1" s="1"/>
  <c r="N35" i="1" s="1"/>
  <c r="O35" i="1" s="1"/>
  <c r="V34" i="1"/>
  <c r="W34" i="1" s="1"/>
  <c r="BI34" i="1"/>
  <c r="BH34" i="1"/>
  <c r="BL34" i="1" s="1"/>
  <c r="BM34" i="1" s="1"/>
  <c r="BG34" i="1"/>
  <c r="AD35" i="1"/>
  <c r="BI35" i="1"/>
  <c r="BH35" i="1"/>
  <c r="BL35" i="1" s="1"/>
  <c r="BM35" i="1" s="1"/>
  <c r="BG35" i="1"/>
  <c r="P26" i="1"/>
  <c r="L26" i="1"/>
  <c r="AY26" i="1" s="1"/>
  <c r="BA26" i="1" s="1"/>
  <c r="AZ26" i="1"/>
  <c r="P28" i="1"/>
  <c r="L28" i="1"/>
  <c r="AY28" i="1" s="1"/>
  <c r="BA28" i="1" s="1"/>
  <c r="AZ28" i="1"/>
  <c r="P30" i="1"/>
  <c r="L30" i="1"/>
  <c r="AY30" i="1" s="1"/>
  <c r="BA30" i="1" s="1"/>
  <c r="AZ30" i="1"/>
  <c r="CG31" i="1"/>
  <c r="AX31" i="1" s="1"/>
  <c r="AZ31" i="1" s="1"/>
  <c r="V32" i="1"/>
  <c r="W32" i="1" s="1"/>
  <c r="P32" i="1"/>
  <c r="L32" i="1"/>
  <c r="AY32" i="1" s="1"/>
  <c r="BA32" i="1" s="1"/>
  <c r="AZ32" i="1"/>
  <c r="CG33" i="1"/>
  <c r="AX33" i="1" s="1"/>
  <c r="AZ33" i="1" s="1"/>
  <c r="AC34" i="1"/>
  <c r="AZ34" i="1"/>
  <c r="U19" i="1"/>
  <c r="U21" i="1"/>
  <c r="U23" i="1"/>
  <c r="M25" i="1"/>
  <c r="M26" i="1"/>
  <c r="AJ26" i="1"/>
  <c r="K27" i="1"/>
  <c r="J27" i="1" s="1"/>
  <c r="P27" i="1"/>
  <c r="M28" i="1"/>
  <c r="AJ28" i="1"/>
  <c r="K29" i="1"/>
  <c r="J29" i="1" s="1"/>
  <c r="P29" i="1"/>
  <c r="M30" i="1"/>
  <c r="AJ30" i="1"/>
  <c r="K31" i="1"/>
  <c r="J31" i="1" s="1"/>
  <c r="P31" i="1"/>
  <c r="M32" i="1"/>
  <c r="AC32" i="1"/>
  <c r="AJ32" i="1"/>
  <c r="K33" i="1"/>
  <c r="J33" i="1" s="1"/>
  <c r="P33" i="1"/>
  <c r="P34" i="1"/>
  <c r="L34" i="1"/>
  <c r="AY34" i="1" s="1"/>
  <c r="BA34" i="1" s="1"/>
  <c r="AJ34" i="1"/>
  <c r="L27" i="1"/>
  <c r="AY27" i="1" s="1"/>
  <c r="L29" i="1"/>
  <c r="AY29" i="1" s="1"/>
  <c r="BA29" i="1" s="1"/>
  <c r="L31" i="1"/>
  <c r="AY31" i="1" s="1"/>
  <c r="L33" i="1"/>
  <c r="AY33" i="1" s="1"/>
  <c r="BA33" i="1" s="1"/>
  <c r="V19" i="1" l="1"/>
  <c r="W19" i="1" s="1"/>
  <c r="V17" i="1"/>
  <c r="W17" i="1" s="1"/>
  <c r="V29" i="1"/>
  <c r="W29" i="1" s="1"/>
  <c r="AC22" i="1"/>
  <c r="AC29" i="1"/>
  <c r="S29" i="1"/>
  <c r="Q29" i="1" s="1"/>
  <c r="T29" i="1" s="1"/>
  <c r="N29" i="1" s="1"/>
  <c r="O29" i="1" s="1"/>
  <c r="X26" i="1"/>
  <c r="AB26" i="1" s="1"/>
  <c r="AE26" i="1"/>
  <c r="AF26" i="1" s="1"/>
  <c r="BA31" i="1"/>
  <c r="AC33" i="1"/>
  <c r="X34" i="1"/>
  <c r="AB34" i="1" s="1"/>
  <c r="AE34" i="1"/>
  <c r="AC31" i="1"/>
  <c r="AC27" i="1"/>
  <c r="V23" i="1"/>
  <c r="W23" i="1" s="1"/>
  <c r="V31" i="1"/>
  <c r="W31" i="1" s="1"/>
  <c r="X30" i="1"/>
  <c r="AB30" i="1" s="1"/>
  <c r="AE30" i="1"/>
  <c r="AF30" i="1" s="1"/>
  <c r="V25" i="1"/>
  <c r="W25" i="1" s="1"/>
  <c r="AC21" i="1"/>
  <c r="AE24" i="1"/>
  <c r="X24" i="1"/>
  <c r="AB24" i="1" s="1"/>
  <c r="BA27" i="1"/>
  <c r="AD34" i="1"/>
  <c r="V21" i="1"/>
  <c r="W21" i="1" s="1"/>
  <c r="X32" i="1"/>
  <c r="AB32" i="1" s="1"/>
  <c r="AE32" i="1"/>
  <c r="AF32" i="1" s="1"/>
  <c r="AF35" i="1"/>
  <c r="AE18" i="1"/>
  <c r="AF18" i="1" s="1"/>
  <c r="X18" i="1"/>
  <c r="AB18" i="1" s="1"/>
  <c r="S30" i="1"/>
  <c r="Q30" i="1" s="1"/>
  <c r="T30" i="1" s="1"/>
  <c r="N30" i="1" s="1"/>
  <c r="O30" i="1" s="1"/>
  <c r="BA23" i="1"/>
  <c r="S32" i="1"/>
  <c r="Q32" i="1" s="1"/>
  <c r="T32" i="1" s="1"/>
  <c r="N32" i="1" s="1"/>
  <c r="O32" i="1" s="1"/>
  <c r="AE20" i="1"/>
  <c r="X20" i="1"/>
  <c r="AB20" i="1" s="1"/>
  <c r="V33" i="1"/>
  <c r="W33" i="1" s="1"/>
  <c r="X28" i="1"/>
  <c r="AB28" i="1" s="1"/>
  <c r="AE28" i="1"/>
  <c r="AF28" i="1" s="1"/>
  <c r="S24" i="1"/>
  <c r="Q24" i="1" s="1"/>
  <c r="T24" i="1" s="1"/>
  <c r="N24" i="1" s="1"/>
  <c r="O24" i="1" s="1"/>
  <c r="AC24" i="1"/>
  <c r="S26" i="1"/>
  <c r="Q26" i="1" s="1"/>
  <c r="T26" i="1" s="1"/>
  <c r="N26" i="1" s="1"/>
  <c r="O26" i="1" s="1"/>
  <c r="V22" i="1"/>
  <c r="W22" i="1" s="1"/>
  <c r="S22" i="1" s="1"/>
  <c r="Q22" i="1" s="1"/>
  <c r="T22" i="1" s="1"/>
  <c r="N22" i="1" s="1"/>
  <c r="O22" i="1" s="1"/>
  <c r="V27" i="1"/>
  <c r="W27" i="1" s="1"/>
  <c r="S20" i="1"/>
  <c r="Q20" i="1" s="1"/>
  <c r="T20" i="1" s="1"/>
  <c r="N20" i="1" s="1"/>
  <c r="O20" i="1" s="1"/>
  <c r="AC20" i="1"/>
  <c r="AC17" i="1"/>
  <c r="S17" i="1"/>
  <c r="Q17" i="1" s="1"/>
  <c r="T17" i="1" s="1"/>
  <c r="N17" i="1" s="1"/>
  <c r="O17" i="1" s="1"/>
  <c r="S18" i="1"/>
  <c r="Q18" i="1" s="1"/>
  <c r="T18" i="1" s="1"/>
  <c r="N18" i="1" s="1"/>
  <c r="O18" i="1" s="1"/>
  <c r="AC18" i="1"/>
  <c r="X21" i="1" l="1"/>
  <c r="AB21" i="1" s="1"/>
  <c r="AD21" i="1"/>
  <c r="AE21" i="1"/>
  <c r="AF21" i="1" s="1"/>
  <c r="AE31" i="1"/>
  <c r="AF31" i="1" s="1"/>
  <c r="X31" i="1"/>
  <c r="AB31" i="1" s="1"/>
  <c r="AD31" i="1"/>
  <c r="AE17" i="1"/>
  <c r="AF17" i="1" s="1"/>
  <c r="X17" i="1"/>
  <c r="AB17" i="1" s="1"/>
  <c r="AD17" i="1"/>
  <c r="AE27" i="1"/>
  <c r="X27" i="1"/>
  <c r="AB27" i="1" s="1"/>
  <c r="AD27" i="1"/>
  <c r="AE33" i="1"/>
  <c r="X33" i="1"/>
  <c r="AB33" i="1" s="1"/>
  <c r="AD33" i="1"/>
  <c r="AF24" i="1"/>
  <c r="AE25" i="1"/>
  <c r="X25" i="1"/>
  <c r="AB25" i="1" s="1"/>
  <c r="S25" i="1"/>
  <c r="Q25" i="1" s="1"/>
  <c r="T25" i="1" s="1"/>
  <c r="N25" i="1" s="1"/>
  <c r="O25" i="1" s="1"/>
  <c r="AD25" i="1"/>
  <c r="X23" i="1"/>
  <c r="AB23" i="1" s="1"/>
  <c r="AE23" i="1"/>
  <c r="AD23" i="1"/>
  <c r="S23" i="1"/>
  <c r="Q23" i="1" s="1"/>
  <c r="T23" i="1" s="1"/>
  <c r="N23" i="1" s="1"/>
  <c r="O23" i="1" s="1"/>
  <c r="S31" i="1"/>
  <c r="Q31" i="1" s="1"/>
  <c r="T31" i="1" s="1"/>
  <c r="N31" i="1" s="1"/>
  <c r="O31" i="1" s="1"/>
  <c r="S33" i="1"/>
  <c r="Q33" i="1" s="1"/>
  <c r="T33" i="1" s="1"/>
  <c r="N33" i="1" s="1"/>
  <c r="O33" i="1" s="1"/>
  <c r="S21" i="1"/>
  <c r="Q21" i="1" s="1"/>
  <c r="T21" i="1" s="1"/>
  <c r="N21" i="1" s="1"/>
  <c r="O21" i="1" s="1"/>
  <c r="X19" i="1"/>
  <c r="AB19" i="1" s="1"/>
  <c r="AE19" i="1"/>
  <c r="S19" i="1"/>
  <c r="Q19" i="1" s="1"/>
  <c r="T19" i="1" s="1"/>
  <c r="N19" i="1" s="1"/>
  <c r="O19" i="1" s="1"/>
  <c r="AD19" i="1"/>
  <c r="AE22" i="1"/>
  <c r="AF22" i="1" s="1"/>
  <c r="X22" i="1"/>
  <c r="AB22" i="1" s="1"/>
  <c r="AD22" i="1"/>
  <c r="AF20" i="1"/>
  <c r="S27" i="1"/>
  <c r="Q27" i="1" s="1"/>
  <c r="T27" i="1" s="1"/>
  <c r="N27" i="1" s="1"/>
  <c r="O27" i="1" s="1"/>
  <c r="AF34" i="1"/>
  <c r="AE29" i="1"/>
  <c r="X29" i="1"/>
  <c r="AB29" i="1" s="1"/>
  <c r="AD29" i="1"/>
  <c r="AF29" i="1" l="1"/>
  <c r="AF23" i="1"/>
  <c r="AF27" i="1"/>
  <c r="AF19" i="1"/>
  <c r="AF25" i="1"/>
  <c r="AF33" i="1"/>
</calcChain>
</file>

<file path=xl/sharedStrings.xml><?xml version="1.0" encoding="utf-8"?>
<sst xmlns="http://schemas.openxmlformats.org/spreadsheetml/2006/main" count="1151" uniqueCount="457">
  <si>
    <t>File opened</t>
  </si>
  <si>
    <t>2022-07-06 02:49:47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</si>
  <si>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</si>
  <si>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</si>
  <si>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</si>
  <si>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</si>
  <si>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</si>
  <si>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</si>
  <si>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</si>
  <si>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</si>
  <si>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</si>
  <si>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</si>
  <si>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</si>
  <si>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</si>
  <si>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</si>
  <si>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Wed Jul  6 01:57</t>
  </si>
  <si>
    <t>H2O rangematch</t>
  </si>
  <si>
    <t>Wed Jul  6 02:04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</si>
  <si>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</si>
  <si>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</si>
  <si>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</si>
  <si>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</si>
  <si>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</si>
  <si>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</si>
  <si>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</si>
  <si>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</si>
  <si>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</si>
  <si>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02:49:47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</si>
  <si>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</si>
  <si>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</si>
  <si>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</si>
  <si>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</si>
  <si>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</si>
  <si>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</si>
  <si>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</si>
  <si>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</si>
  <si>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</si>
  <si>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</si>
  <si>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</si>
  <si>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</si>
  <si>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</si>
  <si>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</si>
  <si>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</si>
  <si>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</si>
  <si>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</si>
  <si>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</si>
  <si>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</si>
  <si>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</si>
  <si>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</si>
  <si>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</si>
  <si>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</si>
  <si>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</si>
  <si>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</si>
  <si>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</si>
  <si>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</si>
  <si>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</si>
  <si>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</si>
  <si>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</si>
  <si>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</si>
  <si>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</si>
  <si>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</si>
  <si>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</si>
  <si>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</si>
  <si>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</si>
  <si>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</si>
  <si>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</si>
  <si>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</si>
  <si>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</si>
  <si>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</si>
  <si>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</si>
  <si>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</si>
  <si>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</si>
  <si>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</si>
  <si>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</si>
  <si>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</si>
  <si>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</si>
  <si>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</si>
  <si>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</si>
  <si>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</si>
  <si>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</si>
  <si>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3.34411 80.7213 385.997 630.909 881.096 1086.78 1258.76 1397.92</t>
  </si>
  <si>
    <t>Fs_true</t>
  </si>
  <si>
    <t>0.012323 100.014 401.938 601.086 802.046 1003.18 1201.18 1402.11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</si>
  <si>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</si>
  <si>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</si>
  <si>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</si>
  <si>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</si>
  <si>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</si>
  <si>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</si>
  <si>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</si>
  <si>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</si>
  <si>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</si>
  <si>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</si>
  <si>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</si>
  <si>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</si>
  <si>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</si>
  <si>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</si>
  <si>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</si>
  <si>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</si>
  <si>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</si>
  <si>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</si>
  <si>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</si>
  <si>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</si>
  <si>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</si>
  <si>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</si>
  <si>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</si>
  <si>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</si>
  <si>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</si>
  <si>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</si>
  <si>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</si>
  <si>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</si>
  <si>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</si>
  <si>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</si>
  <si>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</si>
  <si>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</si>
  <si>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</si>
  <si>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</si>
  <si>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</si>
  <si>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</si>
  <si>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</si>
  <si>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</si>
  <si>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</si>
  <si>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</si>
  <si>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</si>
  <si>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</si>
  <si>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</si>
  <si>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</si>
  <si>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</si>
  <si>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</si>
  <si>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</si>
  <si>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</si>
  <si>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</si>
  <si>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</si>
  <si>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</si>
  <si>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</si>
  <si>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</si>
  <si>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</si>
  <si>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</si>
  <si>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</si>
  <si>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</si>
  <si>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</si>
  <si>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</si>
  <si>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</si>
  <si>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</si>
  <si>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</si>
  <si>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</si>
  <si>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</si>
  <si>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</si>
  <si>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</si>
  <si>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</si>
  <si>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</si>
  <si>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</si>
  <si>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</si>
  <si>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</si>
  <si>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</si>
  <si>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</si>
  <si>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</si>
  <si>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</si>
  <si>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</si>
  <si>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</si>
  <si>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</si>
  <si>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</si>
  <si>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</si>
  <si>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</si>
  <si>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</si>
  <si>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</si>
  <si>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</si>
  <si>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</si>
  <si>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</si>
  <si>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</si>
  <si>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</si>
  <si>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</si>
  <si>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</si>
  <si>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</si>
  <si>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</si>
  <si>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</si>
  <si>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</si>
  <si>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</si>
  <si>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</si>
  <si>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</si>
  <si>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</si>
  <si>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</si>
  <si>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</si>
  <si>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</si>
  <si>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</si>
  <si>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</si>
  <si>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</si>
  <si>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</si>
  <si>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</si>
  <si>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</si>
  <si>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</si>
  <si>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</si>
  <si>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</si>
  <si>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</si>
  <si>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</si>
  <si>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</si>
  <si>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</si>
  <si>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</si>
  <si>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</si>
  <si>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</si>
  <si>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</si>
  <si>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</si>
  <si>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</si>
  <si>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</si>
  <si>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</si>
  <si>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</si>
  <si>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</si>
  <si>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</si>
  <si>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</si>
  <si>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</si>
  <si>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</si>
  <si>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</si>
  <si>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</si>
  <si>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</si>
  <si>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</si>
  <si>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</si>
  <si>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</si>
  <si>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</si>
  <si>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</si>
  <si>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</si>
  <si>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</si>
  <si>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</si>
  <si>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</si>
  <si>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</si>
  <si>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</si>
  <si>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</si>
  <si>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</si>
  <si>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</si>
  <si>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</si>
  <si>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</si>
  <si>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</si>
  <si>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</si>
  <si>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</si>
  <si>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</si>
  <si>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</si>
  <si>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</si>
  <si>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</si>
  <si>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</si>
  <si>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</si>
  <si>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</si>
  <si>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</si>
  <si>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</si>
  <si>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</si>
  <si>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</si>
  <si>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</si>
  <si>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</si>
  <si>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</si>
  <si>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</si>
  <si>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</si>
  <si>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</si>
  <si>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</si>
  <si>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</si>
  <si>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</si>
  <si>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</si>
  <si>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</si>
  <si>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</si>
  <si>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</si>
  <si>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</si>
  <si>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</si>
  <si>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</si>
  <si>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</si>
  <si>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</si>
  <si>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</si>
  <si>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</si>
  <si>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</si>
  <si>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</si>
  <si>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</si>
  <si>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</si>
  <si>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</si>
  <si>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</si>
  <si>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</si>
  <si>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</si>
  <si>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</si>
  <si>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</si>
  <si>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</si>
  <si>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</si>
  <si>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</si>
  <si>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</si>
  <si>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</si>
  <si>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</si>
  <si>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</si>
  <si>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</si>
  <si>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</si>
  <si>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</si>
  <si>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</si>
  <si>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</si>
  <si>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</si>
  <si>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</si>
  <si>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</si>
  <si>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</si>
  <si>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</si>
  <si>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</si>
  <si>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</si>
  <si>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</si>
  <si>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</si>
  <si>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</si>
  <si>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</si>
  <si>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</si>
  <si>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</si>
  <si>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</si>
  <si>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</si>
  <si>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</si>
  <si>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</si>
  <si>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</si>
  <si>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</si>
  <si>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</si>
  <si>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</si>
  <si>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</si>
  <si>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</si>
  <si>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</si>
  <si>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</si>
  <si>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</si>
  <si>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</si>
  <si>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</si>
  <si>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</si>
  <si>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</si>
  <si>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</si>
  <si>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</si>
  <si>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</si>
  <si>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</si>
  <si>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</si>
  <si>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</si>
  <si>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</si>
  <si>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</si>
  <si>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</si>
  <si>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</si>
  <si>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</si>
  <si>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</si>
  <si>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</si>
  <si>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</si>
  <si>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</si>
  <si>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</si>
  <si>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</si>
  <si>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</si>
  <si>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</si>
  <si>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</si>
  <si>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</si>
  <si>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</si>
  <si>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</si>
  <si>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</si>
  <si>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</si>
  <si>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</si>
  <si>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</si>
  <si>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</si>
  <si>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</si>
  <si>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</si>
  <si>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</si>
  <si>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</si>
  <si>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</si>
  <si>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</si>
  <si>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</si>
  <si>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</si>
  <si>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</si>
  <si>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</si>
  <si>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</si>
  <si>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</si>
  <si>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</si>
  <si>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</si>
  <si>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</si>
  <si>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</si>
  <si>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</si>
  <si>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</si>
  <si>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</si>
  <si>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</si>
  <si>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</si>
  <si>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</si>
  <si>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</si>
  <si>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</si>
  <si>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</si>
  <si>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</si>
  <si>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</si>
  <si>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</si>
  <si>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</si>
  <si>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</si>
  <si>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</si>
  <si>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</si>
  <si>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</si>
  <si>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</si>
  <si>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</si>
  <si>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</si>
  <si>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</si>
  <si>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</si>
  <si>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</si>
  <si>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</si>
  <si>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</si>
  <si>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</si>
  <si>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</si>
  <si>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</si>
  <si>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</si>
  <si>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</si>
  <si>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20220706 02:51:04</t>
  </si>
  <si>
    <t>02:51:04</t>
  </si>
  <si>
    <t>none</t>
  </si>
  <si>
    <t>-</t>
  </si>
  <si>
    <t>0: Broadleaf</t>
  </si>
  <si>
    <t>02:45:55</t>
  </si>
  <si>
    <t>2/2</t>
  </si>
  <si>
    <t>00000000</t>
  </si>
  <si>
    <t>iiiiiiii</t>
  </si>
  <si>
    <t>off</t>
  </si>
  <si>
    <t>20220706 02:52:05</t>
  </si>
  <si>
    <t>02:52:05</t>
  </si>
  <si>
    <t>02:52:25</t>
  </si>
  <si>
    <t>1/2</t>
  </si>
  <si>
    <t>20220706 02:53:26</t>
  </si>
  <si>
    <t>02:53:26</t>
  </si>
  <si>
    <t>sun</t>
  </si>
  <si>
    <t>rubus</t>
  </si>
  <si>
    <t>02:53:42</t>
  </si>
  <si>
    <t>20220706 02:54:43</t>
  </si>
  <si>
    <t>02:54:43</t>
  </si>
  <si>
    <t>02:55:03</t>
  </si>
  <si>
    <t>20220706 02:56:04</t>
  </si>
  <si>
    <t>02:56:04</t>
  </si>
  <si>
    <t>02:56:36</t>
  </si>
  <si>
    <t>20220706 02:57:37</t>
  </si>
  <si>
    <t>02:57:37</t>
  </si>
  <si>
    <t>20220706 02:58:37</t>
  </si>
  <si>
    <t>02:58:37</t>
  </si>
  <si>
    <t>02:59:04</t>
  </si>
  <si>
    <t>20220706 03:00:05</t>
  </si>
  <si>
    <t>03:00:05</t>
  </si>
  <si>
    <t>03:00:43</t>
  </si>
  <si>
    <t>20220706 03:01:44</t>
  </si>
  <si>
    <t>03:01:44</t>
  </si>
  <si>
    <t>03:02:14</t>
  </si>
  <si>
    <t>20220706 03:04:13</t>
  </si>
  <si>
    <t>03:04:13</t>
  </si>
  <si>
    <t>03:04:53</t>
  </si>
  <si>
    <t>20220706 03:06:02</t>
  </si>
  <si>
    <t>03:06:02</t>
  </si>
  <si>
    <t>shade</t>
  </si>
  <si>
    <t>birch</t>
  </si>
  <si>
    <t>0/2</t>
  </si>
  <si>
    <t>20220706 03:07:03</t>
  </si>
  <si>
    <t>03:07:03</t>
  </si>
  <si>
    <t>03:07:34</t>
  </si>
  <si>
    <t>20220706 03:08:35</t>
  </si>
  <si>
    <t>03:08:35</t>
  </si>
  <si>
    <t>03:08:52</t>
  </si>
  <si>
    <t>20220706 03:09:53</t>
  </si>
  <si>
    <t>03:09:53</t>
  </si>
  <si>
    <t>03:10:10</t>
  </si>
  <si>
    <t>20220706 03:11:11</t>
  </si>
  <si>
    <t>03:11:11</t>
  </si>
  <si>
    <t>03:11:38</t>
  </si>
  <si>
    <t>20220706 03:12:39</t>
  </si>
  <si>
    <t>03:12:39</t>
  </si>
  <si>
    <t>20220706 03:13:40</t>
  </si>
  <si>
    <t>03:13:40</t>
  </si>
  <si>
    <t>03:14:01</t>
  </si>
  <si>
    <t>20220706 03:15:02</t>
  </si>
  <si>
    <t>03:15:02</t>
  </si>
  <si>
    <t>03:15:25</t>
  </si>
  <si>
    <t>20220706 03:16:26</t>
  </si>
  <si>
    <t>03:16:26</t>
  </si>
  <si>
    <t>03:17:02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</si>
</sst>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D35"/>
  <sheetViews>
    <sheetView tabSelected="1" topLeftCell="A7" workbookViewId="0"/>
  </sheetViews>
  <sheetFormatPr baseColWidth="10" defaultColWidth="8.83203125" defaultRowHeight="15" x14ac:dyDescent="0.2"/>
  <sheetData>
    <row r="2" spans="1:264" x14ac:dyDescent="0.2">
      <c r="A2" t="s">
        <v>29</v>
      </c>
      <c r="B2" t="s">
        <v>30</v>
      </c>
      <c r="C2" t="s">
        <v>31</v>
      </c>
    </row>
    <row r="3" spans="1:264" x14ac:dyDescent="0.2">
      <c r="B3">
        <v>4</v>
      </c>
      <c r="C3">
        <v>21</v>
      </c>
    </row>
    <row r="4" spans="1:264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64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4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64" x14ac:dyDescent="0.2">
      <c r="B7">
        <v>0</v>
      </c>
      <c r="C7">
        <v>0</v>
      </c>
      <c r="D7">
        <v>0</v>
      </c>
      <c r="E7">
        <v>1</v>
      </c>
    </row>
    <row r="8" spans="1:264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64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4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64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64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64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64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</row>
    <row r="15" spans="1:264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87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169</v>
      </c>
      <c r="BW15" t="s">
        <v>177</v>
      </c>
      <c r="BX15" t="s">
        <v>143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113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106</v>
      </c>
      <c r="EN15" t="s">
        <v>109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</row>
    <row r="16" spans="1:264" x14ac:dyDescent="0.2">
      <c r="B16" t="s">
        <v>363</v>
      </c>
      <c r="C16" t="s">
        <v>363</v>
      </c>
      <c r="F16" t="s">
        <v>363</v>
      </c>
      <c r="I16" t="s">
        <v>363</v>
      </c>
      <c r="J16" t="s">
        <v>364</v>
      </c>
      <c r="K16" t="s">
        <v>365</v>
      </c>
      <c r="L16" t="s">
        <v>366</v>
      </c>
      <c r="M16" t="s">
        <v>367</v>
      </c>
      <c r="N16" t="s">
        <v>367</v>
      </c>
      <c r="O16" t="s">
        <v>200</v>
      </c>
      <c r="P16" t="s">
        <v>200</v>
      </c>
      <c r="Q16" t="s">
        <v>364</v>
      </c>
      <c r="R16" t="s">
        <v>364</v>
      </c>
      <c r="S16" t="s">
        <v>364</v>
      </c>
      <c r="T16" t="s">
        <v>364</v>
      </c>
      <c r="U16" t="s">
        <v>368</v>
      </c>
      <c r="V16" t="s">
        <v>369</v>
      </c>
      <c r="W16" t="s">
        <v>369</v>
      </c>
      <c r="X16" t="s">
        <v>370</v>
      </c>
      <c r="Y16" t="s">
        <v>371</v>
      </c>
      <c r="Z16" t="s">
        <v>370</v>
      </c>
      <c r="AA16" t="s">
        <v>370</v>
      </c>
      <c r="AB16" t="s">
        <v>370</v>
      </c>
      <c r="AC16" t="s">
        <v>368</v>
      </c>
      <c r="AD16" t="s">
        <v>368</v>
      </c>
      <c r="AE16" t="s">
        <v>368</v>
      </c>
      <c r="AF16" t="s">
        <v>368</v>
      </c>
      <c r="AG16" t="s">
        <v>372</v>
      </c>
      <c r="AH16" t="s">
        <v>371</v>
      </c>
      <c r="AJ16" t="s">
        <v>371</v>
      </c>
      <c r="AK16" t="s">
        <v>372</v>
      </c>
      <c r="AQ16" t="s">
        <v>366</v>
      </c>
      <c r="AX16" t="s">
        <v>366</v>
      </c>
      <c r="AY16" t="s">
        <v>366</v>
      </c>
      <c r="AZ16" t="s">
        <v>366</v>
      </c>
      <c r="BA16" t="s">
        <v>373</v>
      </c>
      <c r="BO16" t="s">
        <v>374</v>
      </c>
      <c r="BP16" t="s">
        <v>374</v>
      </c>
      <c r="BQ16" t="s">
        <v>374</v>
      </c>
      <c r="BR16" t="s">
        <v>366</v>
      </c>
      <c r="BT16" t="s">
        <v>375</v>
      </c>
      <c r="BW16" t="s">
        <v>374</v>
      </c>
      <c r="CB16" t="s">
        <v>363</v>
      </c>
      <c r="CC16" t="s">
        <v>363</v>
      </c>
      <c r="CD16" t="s">
        <v>363</v>
      </c>
      <c r="CE16" t="s">
        <v>363</v>
      </c>
      <c r="CF16" t="s">
        <v>366</v>
      </c>
      <c r="CG16" t="s">
        <v>366</v>
      </c>
      <c r="CI16" t="s">
        <v>376</v>
      </c>
      <c r="CJ16" t="s">
        <v>377</v>
      </c>
      <c r="CM16" t="s">
        <v>364</v>
      </c>
      <c r="CN16" t="s">
        <v>363</v>
      </c>
      <c r="CO16" t="s">
        <v>367</v>
      </c>
      <c r="CP16" t="s">
        <v>367</v>
      </c>
      <c r="CQ16" t="s">
        <v>378</v>
      </c>
      <c r="CR16" t="s">
        <v>378</v>
      </c>
      <c r="CS16" t="s">
        <v>367</v>
      </c>
      <c r="CT16" t="s">
        <v>378</v>
      </c>
      <c r="CU16" t="s">
        <v>372</v>
      </c>
      <c r="CV16" t="s">
        <v>370</v>
      </c>
      <c r="CW16" t="s">
        <v>370</v>
      </c>
      <c r="CX16" t="s">
        <v>369</v>
      </c>
      <c r="CY16" t="s">
        <v>369</v>
      </c>
      <c r="CZ16" t="s">
        <v>369</v>
      </c>
      <c r="DA16" t="s">
        <v>369</v>
      </c>
      <c r="DB16" t="s">
        <v>369</v>
      </c>
      <c r="DC16" t="s">
        <v>379</v>
      </c>
      <c r="DD16" t="s">
        <v>366</v>
      </c>
      <c r="DE16" t="s">
        <v>366</v>
      </c>
      <c r="DF16" t="s">
        <v>367</v>
      </c>
      <c r="DG16" t="s">
        <v>367</v>
      </c>
      <c r="DH16" t="s">
        <v>367</v>
      </c>
      <c r="DI16" t="s">
        <v>378</v>
      </c>
      <c r="DJ16" t="s">
        <v>367</v>
      </c>
      <c r="DK16" t="s">
        <v>378</v>
      </c>
      <c r="DL16" t="s">
        <v>370</v>
      </c>
      <c r="DM16" t="s">
        <v>370</v>
      </c>
      <c r="DN16" t="s">
        <v>369</v>
      </c>
      <c r="DO16" t="s">
        <v>369</v>
      </c>
      <c r="DP16" t="s">
        <v>366</v>
      </c>
      <c r="DU16" t="s">
        <v>366</v>
      </c>
      <c r="DX16" t="s">
        <v>369</v>
      </c>
      <c r="DY16" t="s">
        <v>369</v>
      </c>
      <c r="DZ16" t="s">
        <v>369</v>
      </c>
      <c r="EA16" t="s">
        <v>369</v>
      </c>
      <c r="EB16" t="s">
        <v>369</v>
      </c>
      <c r="EC16" t="s">
        <v>366</v>
      </c>
      <c r="ED16" t="s">
        <v>366</v>
      </c>
      <c r="EE16" t="s">
        <v>366</v>
      </c>
      <c r="EF16" t="s">
        <v>363</v>
      </c>
      <c r="EI16" t="s">
        <v>380</v>
      </c>
      <c r="EJ16" t="s">
        <v>380</v>
      </c>
      <c r="EL16" t="s">
        <v>363</v>
      </c>
      <c r="EM16" t="s">
        <v>381</v>
      </c>
      <c r="EO16" t="s">
        <v>363</v>
      </c>
      <c r="EP16" t="s">
        <v>363</v>
      </c>
      <c r="ER16" t="s">
        <v>382</v>
      </c>
      <c r="ES16" t="s">
        <v>383</v>
      </c>
      <c r="ET16" t="s">
        <v>382</v>
      </c>
      <c r="EU16" t="s">
        <v>383</v>
      </c>
      <c r="EV16" t="s">
        <v>382</v>
      </c>
      <c r="EW16" t="s">
        <v>383</v>
      </c>
      <c r="EX16" t="s">
        <v>371</v>
      </c>
      <c r="EY16" t="s">
        <v>371</v>
      </c>
      <c r="FA16" t="s">
        <v>384</v>
      </c>
      <c r="FE16" t="s">
        <v>384</v>
      </c>
      <c r="FK16" t="s">
        <v>385</v>
      </c>
      <c r="FL16" t="s">
        <v>385</v>
      </c>
      <c r="FY16" t="s">
        <v>385</v>
      </c>
      <c r="FZ16" t="s">
        <v>385</v>
      </c>
      <c r="GA16" t="s">
        <v>386</v>
      </c>
      <c r="GB16" t="s">
        <v>386</v>
      </c>
      <c r="GC16" t="s">
        <v>369</v>
      </c>
      <c r="GD16" t="s">
        <v>369</v>
      </c>
      <c r="GE16" t="s">
        <v>371</v>
      </c>
      <c r="GF16" t="s">
        <v>369</v>
      </c>
      <c r="GG16" t="s">
        <v>378</v>
      </c>
      <c r="GH16" t="s">
        <v>371</v>
      </c>
      <c r="GI16" t="s">
        <v>371</v>
      </c>
      <c r="GK16" t="s">
        <v>385</v>
      </c>
      <c r="GL16" t="s">
        <v>385</v>
      </c>
      <c r="GM16" t="s">
        <v>385</v>
      </c>
      <c r="GN16" t="s">
        <v>385</v>
      </c>
      <c r="GO16" t="s">
        <v>385</v>
      </c>
      <c r="GP16" t="s">
        <v>385</v>
      </c>
      <c r="GQ16" t="s">
        <v>385</v>
      </c>
      <c r="GR16" t="s">
        <v>387</v>
      </c>
      <c r="GS16" t="s">
        <v>387</v>
      </c>
      <c r="GT16" t="s">
        <v>387</v>
      </c>
      <c r="GU16" t="s">
        <v>388</v>
      </c>
      <c r="GV16" t="s">
        <v>385</v>
      </c>
      <c r="GW16" t="s">
        <v>385</v>
      </c>
      <c r="GX16" t="s">
        <v>385</v>
      </c>
      <c r="GY16" t="s">
        <v>385</v>
      </c>
      <c r="GZ16" t="s">
        <v>385</v>
      </c>
      <c r="HA16" t="s">
        <v>385</v>
      </c>
      <c r="HB16" t="s">
        <v>385</v>
      </c>
      <c r="HC16" t="s">
        <v>385</v>
      </c>
      <c r="HD16" t="s">
        <v>385</v>
      </c>
      <c r="HE16" t="s">
        <v>385</v>
      </c>
      <c r="HF16" t="s">
        <v>385</v>
      </c>
      <c r="HG16" t="s">
        <v>385</v>
      </c>
      <c r="HN16" t="s">
        <v>385</v>
      </c>
      <c r="HO16" t="s">
        <v>371</v>
      </c>
      <c r="HP16" t="s">
        <v>371</v>
      </c>
      <c r="HQ16" t="s">
        <v>382</v>
      </c>
      <c r="HR16" t="s">
        <v>383</v>
      </c>
      <c r="HS16" t="s">
        <v>383</v>
      </c>
      <c r="HW16" t="s">
        <v>383</v>
      </c>
      <c r="IA16" t="s">
        <v>367</v>
      </c>
      <c r="IB16" t="s">
        <v>367</v>
      </c>
      <c r="IC16" t="s">
        <v>378</v>
      </c>
      <c r="ID16" t="s">
        <v>378</v>
      </c>
      <c r="IE16" t="s">
        <v>389</v>
      </c>
      <c r="IF16" t="s">
        <v>389</v>
      </c>
      <c r="IG16" t="s">
        <v>385</v>
      </c>
      <c r="IH16" t="s">
        <v>385</v>
      </c>
      <c r="II16" t="s">
        <v>385</v>
      </c>
      <c r="IJ16" t="s">
        <v>385</v>
      </c>
      <c r="IK16" t="s">
        <v>385</v>
      </c>
      <c r="IL16" t="s">
        <v>385</v>
      </c>
      <c r="IM16" t="s">
        <v>369</v>
      </c>
      <c r="IN16" t="s">
        <v>385</v>
      </c>
      <c r="IP16" t="s">
        <v>372</v>
      </c>
      <c r="IQ16" t="s">
        <v>372</v>
      </c>
      <c r="IR16" t="s">
        <v>369</v>
      </c>
      <c r="IS16" t="s">
        <v>369</v>
      </c>
      <c r="IT16" t="s">
        <v>369</v>
      </c>
      <c r="IU16" t="s">
        <v>369</v>
      </c>
      <c r="IV16" t="s">
        <v>369</v>
      </c>
      <c r="IW16" t="s">
        <v>371</v>
      </c>
      <c r="IX16" t="s">
        <v>371</v>
      </c>
      <c r="IY16" t="s">
        <v>371</v>
      </c>
      <c r="IZ16" t="s">
        <v>369</v>
      </c>
      <c r="JA16" t="s">
        <v>367</v>
      </c>
      <c r="JB16" t="s">
        <v>378</v>
      </c>
      <c r="JC16" t="s">
        <v>371</v>
      </c>
      <c r="JD16" t="s">
        <v>371</v>
      </c>
    </row>
    <row r="17" spans="1:264" x14ac:dyDescent="0.2">
      <c r="A17">
        <v>1</v>
      </c>
      <c r="B17">
        <v>1657093864.5999999</v>
      </c>
      <c r="C17">
        <v>0</v>
      </c>
      <c r="D17" t="s">
        <v>390</v>
      </c>
      <c r="E17" t="s">
        <v>391</v>
      </c>
      <c r="F17" t="s">
        <v>392</v>
      </c>
      <c r="I17">
        <v>1657093864.5999999</v>
      </c>
      <c r="J17">
        <f t="shared" ref="J17:J35" si="0">(K17)/1000</f>
        <v>4.5184777967741318E-3</v>
      </c>
      <c r="K17">
        <f t="shared" ref="K17:K35" si="1">1000*CU17*AI17*(CQ17-CR17)/(100*CJ17*(1000-AI17*CQ17))</f>
        <v>4.5184777967741319</v>
      </c>
      <c r="L17">
        <f t="shared" ref="L17:L35" si="2">CU17*AI17*(CP17-CO17*(1000-AI17*CR17)/(1000-AI17*CQ17))/(100*CJ17)</f>
        <v>17.818499811139134</v>
      </c>
      <c r="M17">
        <f t="shared" ref="M17:M35" si="3">CO17 - IF(AI17&gt;1, L17*CJ17*100/(AK17*DC17), 0)</f>
        <v>380.46899999999999</v>
      </c>
      <c r="N17">
        <f t="shared" ref="N17:N35" si="4">((T17-J17/2)*M17-L17)/(T17+J17/2)</f>
        <v>289.55186085204286</v>
      </c>
      <c r="O17">
        <f t="shared" ref="O17:O35" si="5">N17*(CV17+CW17)/1000</f>
        <v>29.183656981009587</v>
      </c>
      <c r="P17">
        <f t="shared" ref="P17:P35" si="6">(CO17 - IF(AI17&gt;1, L17*CJ17*100/(AK17*DC17), 0))*(CV17+CW17)/1000</f>
        <v>38.347109064449995</v>
      </c>
      <c r="Q17">
        <f t="shared" ref="Q17:Q35" si="7">2/((1/S17-1/R17)+SIGN(S17)*SQRT((1/S17-1/R17)*(1/S17-1/R17) + 4*CK17/((CK17+1)*(CK17+1))*(2*1/S17*1/R17-1/R17*1/R17)))</f>
        <v>0.37138220735609323</v>
      </c>
      <c r="R17">
        <f t="shared" ref="R17:R35" si="8">IF(LEFT(CL17,1)&lt;&gt;"0",IF(LEFT(CL17,1)="1",3,CM17),$D$5+$E$5*(DC17*CV17/($K$5*1000))+$F$5*(DC17*CV17/($K$5*1000))*MAX(MIN(CJ17,$J$5),$I$5)*MAX(MIN(CJ17,$J$5),$I$5)+$G$5*MAX(MIN(CJ17,$J$5),$I$5)*(DC17*CV17/($K$5*1000))+$H$5*(DC17*CV17/($K$5*1000))*(DC17*CV17/($K$5*1000)))</f>
        <v>1.9153328955577116</v>
      </c>
      <c r="S17">
        <f t="shared" ref="S17:S35" si="9">J17*(1000-(1000*0.61365*EXP(17.502*W17/(240.97+W17))/(CV17+CW17)+CQ17)/2)/(1000*0.61365*EXP(17.502*W17/(240.97+W17))/(CV17+CW17)-CQ17)</f>
        <v>0.33552549989038433</v>
      </c>
      <c r="T17">
        <f t="shared" ref="T17:T35" si="10">1/((CK17+1)/(Q17/1.6)+1/(R17/1.37)) + CK17/((CK17+1)/(Q17/1.6) + CK17/(R17/1.37))</f>
        <v>0.21263578225053778</v>
      </c>
      <c r="U17">
        <f t="shared" ref="U17:U35" si="11">(CF17*CI17)</f>
        <v>241.71508007531543</v>
      </c>
      <c r="V17">
        <f t="shared" ref="V17:V35" si="12">(CX17+(U17+2*0.95*0.0000000567*(((CX17+$B$7)+273)^4-(CX17+273)^4)-44100*J17)/(1.84*29.3*R17+8*0.95*0.0000000567*(CX17+273)^3))</f>
        <v>27.031998166374471</v>
      </c>
      <c r="W17">
        <f t="shared" ref="W17:W35" si="13">($C$7*CY17+$D$7*CZ17+$E$7*V17)</f>
        <v>27.031998166374471</v>
      </c>
      <c r="X17">
        <f t="shared" ref="X17:X35" si="14">0.61365*EXP(17.502*W17/(240.97+W17))</f>
        <v>3.585891640329022</v>
      </c>
      <c r="Y17">
        <f t="shared" ref="Y17:Y35" si="15">(Z17/AA17*100)</f>
        <v>64.637299851300696</v>
      </c>
      <c r="Z17">
        <f t="shared" ref="Z17:Z35" si="16">CQ17*(CV17+CW17)/1000</f>
        <v>2.2679955187199998</v>
      </c>
      <c r="AA17">
        <f t="shared" ref="AA17:AA35" si="17">0.61365*EXP(17.502*CX17/(240.97+CX17))</f>
        <v>3.5088030037417486</v>
      </c>
      <c r="AB17">
        <f t="shared" ref="AB17:AB35" si="18">(X17-CQ17*(CV17+CW17)/1000)</f>
        <v>1.3178961216090221</v>
      </c>
      <c r="AC17">
        <f t="shared" ref="AC17:AC35" si="19">(-J17*44100)</f>
        <v>-199.26487083773921</v>
      </c>
      <c r="AD17">
        <f t="shared" ref="AD17:AD35" si="20">2*29.3*R17*0.92*(CX17-W17)</f>
        <v>-38.164494904215879</v>
      </c>
      <c r="AE17">
        <f t="shared" ref="AE17:AE35" si="21">2*0.95*0.0000000567*(((CX17+$B$7)+273)^4-(W17+273)^4)</f>
        <v>-4.2936497383643895</v>
      </c>
      <c r="AF17">
        <f t="shared" ref="AF17:AF35" si="22">U17+AE17+AC17+AD17</f>
        <v>-7.9354050040549851E-3</v>
      </c>
      <c r="AG17">
        <v>0</v>
      </c>
      <c r="AH17">
        <v>0</v>
      </c>
      <c r="AI17">
        <f t="shared" ref="AI17:AI35" si="23">IF(AG17*$H$13&gt;=AK17,1,(AK17/(AK17-AG17*$H$13)))</f>
        <v>1</v>
      </c>
      <c r="AJ17">
        <f t="shared" ref="AJ17:AJ35" si="24">(AI17-1)*100</f>
        <v>0</v>
      </c>
      <c r="AK17">
        <f t="shared" ref="AK17:AK35" si="25">MAX(0,($B$13+$C$13*DC17)/(1+$D$13*DC17)*CV17/(CX17+273)*$E$13)</f>
        <v>25831.826564838404</v>
      </c>
      <c r="AL17" t="s">
        <v>393</v>
      </c>
      <c r="AM17" t="s">
        <v>393</v>
      </c>
      <c r="AN17">
        <v>0</v>
      </c>
      <c r="AO17">
        <v>0</v>
      </c>
      <c r="AP17" t="e">
        <f t="shared" ref="AP17:AP35" si="26">1-AN17/AO17</f>
        <v>#DIV/0!</v>
      </c>
      <c r="AQ17">
        <v>0</v>
      </c>
      <c r="AR17" t="s">
        <v>393</v>
      </c>
      <c r="AS17" t="s">
        <v>393</v>
      </c>
      <c r="AT17">
        <v>0</v>
      </c>
      <c r="AU17">
        <v>0</v>
      </c>
      <c r="AV17" t="e">
        <f t="shared" ref="AV17:AV35" si="27">1-AT17/AU17</f>
        <v>#DIV/0!</v>
      </c>
      <c r="AW17">
        <v>0.5</v>
      </c>
      <c r="AX17">
        <f t="shared" ref="AX17:AX35" si="28">CG17</f>
        <v>1261.093500557158</v>
      </c>
      <c r="AY17">
        <f t="shared" ref="AY17:AY35" si="29">L17</f>
        <v>17.818499811139134</v>
      </c>
      <c r="AZ17" t="e">
        <f t="shared" ref="AZ17:AZ35" si="30">AV17*AW17*AX17</f>
        <v>#DIV/0!</v>
      </c>
      <c r="BA17">
        <f t="shared" ref="BA17:BA35" si="31">(AY17-AQ17)/AX17</f>
        <v>1.4129404206164589E-2</v>
      </c>
      <c r="BB17" t="e">
        <f t="shared" ref="BB17:BB35" si="32">(AO17-AU17)/AU17</f>
        <v>#DIV/0!</v>
      </c>
      <c r="BC17" t="e">
        <f t="shared" ref="BC17:BC35" si="33">AN17/(AP17+AN17/AU17)</f>
        <v>#DIV/0!</v>
      </c>
      <c r="BD17" t="s">
        <v>393</v>
      </c>
      <c r="BE17">
        <v>0</v>
      </c>
      <c r="BF17" t="e">
        <f t="shared" ref="BF17:BF35" si="34">IF(BE17&lt;&gt;0, BE17, BC17)</f>
        <v>#DIV/0!</v>
      </c>
      <c r="BG17" t="e">
        <f t="shared" ref="BG17:BG35" si="35">1-BF17/AU17</f>
        <v>#DIV/0!</v>
      </c>
      <c r="BH17" t="e">
        <f t="shared" ref="BH17:BH35" si="36">(AU17-AT17)/(AU17-BF17)</f>
        <v>#DIV/0!</v>
      </c>
      <c r="BI17" t="e">
        <f t="shared" ref="BI17:BI35" si="37">(AO17-AU17)/(AO17-BF17)</f>
        <v>#DIV/0!</v>
      </c>
      <c r="BJ17" t="e">
        <f t="shared" ref="BJ17:BJ35" si="38">(AU17-AT17)/(AU17-AN17)</f>
        <v>#DIV/0!</v>
      </c>
      <c r="BK17" t="e">
        <f t="shared" ref="BK17:BK35" si="39">(AO17-AU17)/(AO17-AN17)</f>
        <v>#DIV/0!</v>
      </c>
      <c r="BL17" t="e">
        <f t="shared" ref="BL17:BL35" si="40">(BH17*BF17/AT17)</f>
        <v>#DIV/0!</v>
      </c>
      <c r="BM17" t="e">
        <f t="shared" ref="BM17:BM35" si="41">(1-BL17)</f>
        <v>#DIV/0!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f t="shared" ref="CF17:CF35" si="42">$B$11*DD17+$C$11*DE17+$F$11*DP17*(1-DS17)</f>
        <v>1499.86</v>
      </c>
      <c r="CG17">
        <f t="shared" ref="CG17:CG35" si="43">CF17*CH17</f>
        <v>1261.093500557158</v>
      </c>
      <c r="CH17">
        <f t="shared" ref="CH17:CH35" si="44">($B$11*$D$9+$C$11*$D$9+$F$11*((EC17+DU17)/MAX(EC17+DU17+ED17, 0.1)*$I$9+ED17/MAX(EC17+DU17+ED17, 0.1)*$J$9))/($B$11+$C$11+$F$11)</f>
        <v>0.8408074757358408</v>
      </c>
      <c r="CI17">
        <f t="shared" ref="CI17:CI35" si="45">($B$11*$K$9+$C$11*$K$9+$F$11*((EC17+DU17)/MAX(EC17+DU17+ED17, 0.1)*$P$9+ED17/MAX(EC17+DU17+ED17, 0.1)*$Q$9))/($B$11+$C$11+$F$11)</f>
        <v>0.16115842817017284</v>
      </c>
      <c r="CJ17">
        <v>6</v>
      </c>
      <c r="CK17">
        <v>0.5</v>
      </c>
      <c r="CL17" t="s">
        <v>394</v>
      </c>
      <c r="CM17">
        <v>2</v>
      </c>
      <c r="CN17">
        <v>1657093864.5999999</v>
      </c>
      <c r="CO17">
        <v>380.46899999999999</v>
      </c>
      <c r="CP17">
        <v>400</v>
      </c>
      <c r="CQ17">
        <v>22.502400000000002</v>
      </c>
      <c r="CR17">
        <v>18.0871</v>
      </c>
      <c r="CS17">
        <v>380.10700000000003</v>
      </c>
      <c r="CT17">
        <v>22.331399999999999</v>
      </c>
      <c r="CU17">
        <v>600.20399999999995</v>
      </c>
      <c r="CV17">
        <v>100.68899999999999</v>
      </c>
      <c r="CW17">
        <v>0.10005</v>
      </c>
      <c r="CX17">
        <v>26.662400000000002</v>
      </c>
      <c r="CY17">
        <v>26.4573</v>
      </c>
      <c r="CZ17">
        <v>999.9</v>
      </c>
      <c r="DA17">
        <v>0</v>
      </c>
      <c r="DB17">
        <v>0</v>
      </c>
      <c r="DC17">
        <v>5017.5</v>
      </c>
      <c r="DD17">
        <v>0</v>
      </c>
      <c r="DE17">
        <v>332.43299999999999</v>
      </c>
      <c r="DF17">
        <v>-19.531500000000001</v>
      </c>
      <c r="DG17">
        <v>389.22699999999998</v>
      </c>
      <c r="DH17">
        <v>407.36799999999999</v>
      </c>
      <c r="DI17">
        <v>4.4152500000000003</v>
      </c>
      <c r="DJ17">
        <v>400</v>
      </c>
      <c r="DK17">
        <v>18.0871</v>
      </c>
      <c r="DL17">
        <v>2.26573</v>
      </c>
      <c r="DM17">
        <v>1.82117</v>
      </c>
      <c r="DN17">
        <v>19.434799999999999</v>
      </c>
      <c r="DO17">
        <v>15.9697</v>
      </c>
      <c r="DP17">
        <v>1499.86</v>
      </c>
      <c r="DQ17">
        <v>0.97299599999999997</v>
      </c>
      <c r="DR17">
        <v>2.70041E-2</v>
      </c>
      <c r="DS17">
        <v>0</v>
      </c>
      <c r="DT17">
        <v>763.56100000000004</v>
      </c>
      <c r="DU17">
        <v>4.9993100000000004</v>
      </c>
      <c r="DV17">
        <v>14130.8</v>
      </c>
      <c r="DW17">
        <v>13258</v>
      </c>
      <c r="DX17">
        <v>38.186999999999998</v>
      </c>
      <c r="DY17">
        <v>40.125</v>
      </c>
      <c r="DZ17">
        <v>38.561999999999998</v>
      </c>
      <c r="EA17">
        <v>40.125</v>
      </c>
      <c r="EB17">
        <v>39.936999999999998</v>
      </c>
      <c r="EC17">
        <v>1454.49</v>
      </c>
      <c r="ED17">
        <v>40.369999999999997</v>
      </c>
      <c r="EE17">
        <v>0</v>
      </c>
      <c r="EF17">
        <v>1657093863.5999999</v>
      </c>
      <c r="EG17">
        <v>0</v>
      </c>
      <c r="EH17">
        <v>764.0909200000001</v>
      </c>
      <c r="EI17">
        <v>-7.8388461887433456</v>
      </c>
      <c r="EJ17">
        <v>1235.723083813745</v>
      </c>
      <c r="EK17">
        <v>14105.611999999999</v>
      </c>
      <c r="EL17">
        <v>15</v>
      </c>
      <c r="EM17">
        <v>1657093555.0999999</v>
      </c>
      <c r="EN17" t="s">
        <v>395</v>
      </c>
      <c r="EO17">
        <v>1657093548.5999999</v>
      </c>
      <c r="EP17">
        <v>1657093555.0999999</v>
      </c>
      <c r="EQ17">
        <v>15</v>
      </c>
      <c r="ER17">
        <v>-0.35299999999999998</v>
      </c>
      <c r="ES17">
        <v>-2E-3</v>
      </c>
      <c r="ET17">
        <v>0.34799999999999998</v>
      </c>
      <c r="EU17">
        <v>4.2999999999999997E-2</v>
      </c>
      <c r="EV17">
        <v>410</v>
      </c>
      <c r="EW17">
        <v>17</v>
      </c>
      <c r="EX17">
        <v>0.09</v>
      </c>
      <c r="EY17">
        <v>0.02</v>
      </c>
      <c r="EZ17">
        <v>-19.531890000000001</v>
      </c>
      <c r="FA17">
        <v>-9.0941088180117202E-2</v>
      </c>
      <c r="FB17">
        <v>3.2895826483005347E-2</v>
      </c>
      <c r="FC17">
        <v>1</v>
      </c>
      <c r="FD17">
        <v>4.4468222499999994</v>
      </c>
      <c r="FE17">
        <v>-0.41514045028143798</v>
      </c>
      <c r="FF17">
        <v>4.2169556524079013E-2</v>
      </c>
      <c r="FG17">
        <v>1</v>
      </c>
      <c r="FH17">
        <v>2</v>
      </c>
      <c r="FI17">
        <v>2</v>
      </c>
      <c r="FJ17" t="s">
        <v>396</v>
      </c>
      <c r="FK17">
        <v>3.1795100000000001</v>
      </c>
      <c r="FL17">
        <v>2.7645900000000001</v>
      </c>
      <c r="FM17">
        <v>9.7184300000000001E-2</v>
      </c>
      <c r="FN17">
        <v>0.10155699999999999</v>
      </c>
      <c r="FO17">
        <v>0.11503099999999999</v>
      </c>
      <c r="FP17">
        <v>9.9283800000000005E-2</v>
      </c>
      <c r="FQ17">
        <v>28865.9</v>
      </c>
      <c r="FR17">
        <v>22374.799999999999</v>
      </c>
      <c r="FS17">
        <v>30009.599999999999</v>
      </c>
      <c r="FT17">
        <v>24347.5</v>
      </c>
      <c r="FU17">
        <v>35314</v>
      </c>
      <c r="FV17">
        <v>32045</v>
      </c>
      <c r="FW17">
        <v>43877.599999999999</v>
      </c>
      <c r="FX17">
        <v>39751.5</v>
      </c>
      <c r="FY17">
        <v>2.19285</v>
      </c>
      <c r="FZ17">
        <v>1.86758</v>
      </c>
      <c r="GA17">
        <v>0.136655</v>
      </c>
      <c r="GB17">
        <v>0</v>
      </c>
      <c r="GC17">
        <v>24.2164</v>
      </c>
      <c r="GD17">
        <v>999.9</v>
      </c>
      <c r="GE17">
        <v>60.2</v>
      </c>
      <c r="GF17">
        <v>32.200000000000003</v>
      </c>
      <c r="GG17">
        <v>28.8748</v>
      </c>
      <c r="GH17">
        <v>30.712700000000002</v>
      </c>
      <c r="GI17">
        <v>39.807699999999997</v>
      </c>
      <c r="GJ17">
        <v>1</v>
      </c>
      <c r="GK17">
        <v>-9.1560000000000002E-2</v>
      </c>
      <c r="GL17">
        <v>-0.117949</v>
      </c>
      <c r="GM17">
        <v>20.2698</v>
      </c>
      <c r="GN17">
        <v>5.2264200000000001</v>
      </c>
      <c r="GO17">
        <v>11.9026</v>
      </c>
      <c r="GP17">
        <v>4.9648000000000003</v>
      </c>
      <c r="GQ17">
        <v>3.29155</v>
      </c>
      <c r="GR17">
        <v>9999</v>
      </c>
      <c r="GS17">
        <v>9999</v>
      </c>
      <c r="GT17">
        <v>2332.1999999999998</v>
      </c>
      <c r="GU17">
        <v>974.2</v>
      </c>
      <c r="GV17">
        <v>1.87714</v>
      </c>
      <c r="GW17">
        <v>1.87541</v>
      </c>
      <c r="GX17">
        <v>1.87408</v>
      </c>
      <c r="GY17">
        <v>1.87331</v>
      </c>
      <c r="GZ17">
        <v>1.8748499999999999</v>
      </c>
      <c r="HA17">
        <v>1.86981</v>
      </c>
      <c r="HB17">
        <v>1.8739300000000001</v>
      </c>
      <c r="HC17">
        <v>1.8790100000000001</v>
      </c>
      <c r="HD17">
        <v>0</v>
      </c>
      <c r="HE17">
        <v>0</v>
      </c>
      <c r="HF17">
        <v>0</v>
      </c>
      <c r="HG17">
        <v>0</v>
      </c>
      <c r="HH17" t="s">
        <v>397</v>
      </c>
      <c r="HI17" t="s">
        <v>398</v>
      </c>
      <c r="HJ17" t="s">
        <v>399</v>
      </c>
      <c r="HK17" t="s">
        <v>399</v>
      </c>
      <c r="HL17" t="s">
        <v>399</v>
      </c>
      <c r="HM17" t="s">
        <v>399</v>
      </c>
      <c r="HN17">
        <v>0</v>
      </c>
      <c r="HO17">
        <v>100</v>
      </c>
      <c r="HP17">
        <v>100</v>
      </c>
      <c r="HQ17">
        <v>0.36199999999999999</v>
      </c>
      <c r="HR17">
        <v>0.17100000000000001</v>
      </c>
      <c r="HS17">
        <v>0.24467459127330299</v>
      </c>
      <c r="HT17">
        <v>1.140037666733786E-3</v>
      </c>
      <c r="HU17">
        <v>-2.4578255111644662E-6</v>
      </c>
      <c r="HV17">
        <v>7.1320242250994061E-10</v>
      </c>
      <c r="HW17">
        <v>-0.1038524338046331</v>
      </c>
      <c r="HX17">
        <v>-1.0636868026391509E-2</v>
      </c>
      <c r="HY17">
        <v>1.414134553709482E-3</v>
      </c>
      <c r="HZ17">
        <v>-1.731360607638623E-5</v>
      </c>
      <c r="IA17">
        <v>5</v>
      </c>
      <c r="IB17">
        <v>2009</v>
      </c>
      <c r="IC17">
        <v>1</v>
      </c>
      <c r="ID17">
        <v>26</v>
      </c>
      <c r="IE17">
        <v>5.3</v>
      </c>
      <c r="IF17">
        <v>5.2</v>
      </c>
      <c r="IG17">
        <v>1.0351600000000001</v>
      </c>
      <c r="IH17">
        <v>2.4267599999999998</v>
      </c>
      <c r="II17">
        <v>1.42578</v>
      </c>
      <c r="IJ17">
        <v>2.2936999999999999</v>
      </c>
      <c r="IK17">
        <v>1.5478499999999999</v>
      </c>
      <c r="IL17">
        <v>2.33765</v>
      </c>
      <c r="IM17">
        <v>34.417999999999999</v>
      </c>
      <c r="IN17">
        <v>13.343999999999999</v>
      </c>
      <c r="IO17">
        <v>18</v>
      </c>
      <c r="IP17">
        <v>633.91600000000005</v>
      </c>
      <c r="IQ17">
        <v>412.10199999999998</v>
      </c>
      <c r="IR17">
        <v>24.999099999999999</v>
      </c>
      <c r="IS17">
        <v>26.061199999999999</v>
      </c>
      <c r="IT17">
        <v>30.0002</v>
      </c>
      <c r="IU17">
        <v>26.026399999999999</v>
      </c>
      <c r="IV17">
        <v>25.976600000000001</v>
      </c>
      <c r="IW17">
        <v>20.736599999999999</v>
      </c>
      <c r="IX17">
        <v>37.468299999999999</v>
      </c>
      <c r="IY17">
        <v>0</v>
      </c>
      <c r="IZ17">
        <v>25</v>
      </c>
      <c r="JA17">
        <v>400</v>
      </c>
      <c r="JB17">
        <v>18.244900000000001</v>
      </c>
      <c r="JC17">
        <v>101.178</v>
      </c>
      <c r="JD17">
        <v>101.108</v>
      </c>
    </row>
    <row r="18" spans="1:264" x14ac:dyDescent="0.2">
      <c r="A18">
        <v>2</v>
      </c>
      <c r="B18">
        <v>1657093925.0999999</v>
      </c>
      <c r="C18">
        <v>60.5</v>
      </c>
      <c r="D18" t="s">
        <v>400</v>
      </c>
      <c r="E18" t="s">
        <v>401</v>
      </c>
      <c r="F18" t="s">
        <v>392</v>
      </c>
      <c r="I18">
        <v>1657093925.0999999</v>
      </c>
      <c r="J18">
        <f t="shared" si="0"/>
        <v>4.2930700075856018E-3</v>
      </c>
      <c r="K18">
        <f t="shared" si="1"/>
        <v>4.2930700075856016</v>
      </c>
      <c r="L18">
        <f t="shared" si="2"/>
        <v>7.7073702024845092</v>
      </c>
      <c r="M18">
        <f t="shared" si="3"/>
        <v>191.43899999999999</v>
      </c>
      <c r="N18">
        <f t="shared" si="4"/>
        <v>149.36673183094891</v>
      </c>
      <c r="O18">
        <f t="shared" si="5"/>
        <v>15.054671616687445</v>
      </c>
      <c r="P18">
        <f t="shared" si="6"/>
        <v>19.295135163624597</v>
      </c>
      <c r="Q18">
        <f t="shared" si="7"/>
        <v>0.34867843882578864</v>
      </c>
      <c r="R18">
        <f t="shared" si="8"/>
        <v>1.9058889501531902</v>
      </c>
      <c r="S18">
        <f t="shared" si="9"/>
        <v>0.3167288977570058</v>
      </c>
      <c r="T18">
        <f t="shared" si="10"/>
        <v>0.20058157077351596</v>
      </c>
      <c r="U18">
        <f t="shared" si="11"/>
        <v>241.71551807477553</v>
      </c>
      <c r="V18">
        <f t="shared" si="12"/>
        <v>27.211238945660746</v>
      </c>
      <c r="W18">
        <f t="shared" si="13"/>
        <v>27.211238945660746</v>
      </c>
      <c r="X18">
        <f t="shared" si="14"/>
        <v>3.6238060335770572</v>
      </c>
      <c r="Y18">
        <f t="shared" si="15"/>
        <v>65.137757752416121</v>
      </c>
      <c r="Z18">
        <f t="shared" si="16"/>
        <v>2.2977900659389197</v>
      </c>
      <c r="AA18">
        <f t="shared" si="17"/>
        <v>3.5275854515481671</v>
      </c>
      <c r="AB18">
        <f t="shared" si="18"/>
        <v>1.3260159676381376</v>
      </c>
      <c r="AC18">
        <f t="shared" si="19"/>
        <v>-189.32438733452503</v>
      </c>
      <c r="AD18">
        <f t="shared" si="20"/>
        <v>-47.073907273194102</v>
      </c>
      <c r="AE18">
        <f t="shared" si="21"/>
        <v>-5.329426060944499</v>
      </c>
      <c r="AF18">
        <f t="shared" si="22"/>
        <v>-1.2202593888083868E-2</v>
      </c>
      <c r="AG18">
        <v>0</v>
      </c>
      <c r="AH18">
        <v>0</v>
      </c>
      <c r="AI18">
        <f t="shared" si="23"/>
        <v>1</v>
      </c>
      <c r="AJ18">
        <f t="shared" si="24"/>
        <v>0</v>
      </c>
      <c r="AK18">
        <f t="shared" si="25"/>
        <v>25586.362334884489</v>
      </c>
      <c r="AL18" t="s">
        <v>393</v>
      </c>
      <c r="AM18" t="s">
        <v>393</v>
      </c>
      <c r="AN18">
        <v>0</v>
      </c>
      <c r="AO18">
        <v>0</v>
      </c>
      <c r="AP18" t="e">
        <f t="shared" si="26"/>
        <v>#DIV/0!</v>
      </c>
      <c r="AQ18">
        <v>0</v>
      </c>
      <c r="AR18" t="s">
        <v>393</v>
      </c>
      <c r="AS18" t="s">
        <v>393</v>
      </c>
      <c r="AT18">
        <v>0</v>
      </c>
      <c r="AU18">
        <v>0</v>
      </c>
      <c r="AV18" t="e">
        <f t="shared" si="27"/>
        <v>#DIV/0!</v>
      </c>
      <c r="AW18">
        <v>0.5</v>
      </c>
      <c r="AX18">
        <f t="shared" si="28"/>
        <v>1261.1013005568784</v>
      </c>
      <c r="AY18">
        <f t="shared" si="29"/>
        <v>7.7073702024845092</v>
      </c>
      <c r="AZ18" t="e">
        <f t="shared" si="30"/>
        <v>#DIV/0!</v>
      </c>
      <c r="BA18">
        <f t="shared" si="31"/>
        <v>6.1116186297493161E-3</v>
      </c>
      <c r="BB18" t="e">
        <f t="shared" si="32"/>
        <v>#DIV/0!</v>
      </c>
      <c r="BC18" t="e">
        <f t="shared" si="33"/>
        <v>#DIV/0!</v>
      </c>
      <c r="BD18" t="s">
        <v>393</v>
      </c>
      <c r="BE18">
        <v>0</v>
      </c>
      <c r="BF18" t="e">
        <f t="shared" si="34"/>
        <v>#DIV/0!</v>
      </c>
      <c r="BG18" t="e">
        <f t="shared" si="35"/>
        <v>#DIV/0!</v>
      </c>
      <c r="BH18" t="e">
        <f t="shared" si="36"/>
        <v>#DIV/0!</v>
      </c>
      <c r="BI18" t="e">
        <f t="shared" si="37"/>
        <v>#DIV/0!</v>
      </c>
      <c r="BJ18" t="e">
        <f t="shared" si="38"/>
        <v>#DIV/0!</v>
      </c>
      <c r="BK18" t="e">
        <f t="shared" si="39"/>
        <v>#DIV/0!</v>
      </c>
      <c r="BL18" t="e">
        <f t="shared" si="40"/>
        <v>#DIV/0!</v>
      </c>
      <c r="BM18" t="e">
        <f t="shared" si="41"/>
        <v>#DIV/0!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f t="shared" si="42"/>
        <v>1499.87</v>
      </c>
      <c r="CG18">
        <f t="shared" si="43"/>
        <v>1261.1013005568784</v>
      </c>
      <c r="CH18">
        <f t="shared" si="44"/>
        <v>0.84080707031734647</v>
      </c>
      <c r="CI18">
        <f t="shared" si="45"/>
        <v>0.16115764571247879</v>
      </c>
      <c r="CJ18">
        <v>6</v>
      </c>
      <c r="CK18">
        <v>0.5</v>
      </c>
      <c r="CL18" t="s">
        <v>394</v>
      </c>
      <c r="CM18">
        <v>2</v>
      </c>
      <c r="CN18">
        <v>1657093925.0999999</v>
      </c>
      <c r="CO18">
        <v>191.43899999999999</v>
      </c>
      <c r="CP18">
        <v>199.96600000000001</v>
      </c>
      <c r="CQ18">
        <v>22.797799999999999</v>
      </c>
      <c r="CR18">
        <v>18.6037</v>
      </c>
      <c r="CS18">
        <v>191.04599999999999</v>
      </c>
      <c r="CT18">
        <v>22.6191</v>
      </c>
      <c r="CU18">
        <v>600.15700000000004</v>
      </c>
      <c r="CV18">
        <v>100.69</v>
      </c>
      <c r="CW18">
        <v>9.9991399999999994E-2</v>
      </c>
      <c r="CX18">
        <v>26.7531</v>
      </c>
      <c r="CY18">
        <v>26.4605</v>
      </c>
      <c r="CZ18">
        <v>999.9</v>
      </c>
      <c r="DA18">
        <v>0</v>
      </c>
      <c r="DB18">
        <v>0</v>
      </c>
      <c r="DC18">
        <v>4977.5</v>
      </c>
      <c r="DD18">
        <v>0</v>
      </c>
      <c r="DE18">
        <v>257.48</v>
      </c>
      <c r="DF18">
        <v>-8.5414999999999992</v>
      </c>
      <c r="DG18">
        <v>195.89</v>
      </c>
      <c r="DH18">
        <v>203.756</v>
      </c>
      <c r="DI18">
        <v>4.1940799999999996</v>
      </c>
      <c r="DJ18">
        <v>199.96600000000001</v>
      </c>
      <c r="DK18">
        <v>18.6037</v>
      </c>
      <c r="DL18">
        <v>2.2955100000000002</v>
      </c>
      <c r="DM18">
        <v>1.87321</v>
      </c>
      <c r="DN18">
        <v>19.6449</v>
      </c>
      <c r="DO18">
        <v>16.4114</v>
      </c>
      <c r="DP18">
        <v>1499.87</v>
      </c>
      <c r="DQ18">
        <v>0.97300600000000004</v>
      </c>
      <c r="DR18">
        <v>2.6994000000000001E-2</v>
      </c>
      <c r="DS18">
        <v>0</v>
      </c>
      <c r="DT18">
        <v>721.245</v>
      </c>
      <c r="DU18">
        <v>4.9993100000000004</v>
      </c>
      <c r="DV18">
        <v>13074.3</v>
      </c>
      <c r="DW18">
        <v>13258.1</v>
      </c>
      <c r="DX18">
        <v>39.25</v>
      </c>
      <c r="DY18">
        <v>41.125</v>
      </c>
      <c r="DZ18">
        <v>39.561999999999998</v>
      </c>
      <c r="EA18">
        <v>41.625</v>
      </c>
      <c r="EB18">
        <v>40.936999999999998</v>
      </c>
      <c r="EC18">
        <v>1454.52</v>
      </c>
      <c r="ED18">
        <v>40.35</v>
      </c>
      <c r="EE18">
        <v>0</v>
      </c>
      <c r="EF18">
        <v>1657093924.2</v>
      </c>
      <c r="EG18">
        <v>0</v>
      </c>
      <c r="EH18">
        <v>723.98173076923081</v>
      </c>
      <c r="EI18">
        <v>-20.88974359204926</v>
      </c>
      <c r="EJ18">
        <v>-688.62564200624286</v>
      </c>
      <c r="EK18">
        <v>13218.79615384615</v>
      </c>
      <c r="EL18">
        <v>15</v>
      </c>
      <c r="EM18">
        <v>1657093945.0999999</v>
      </c>
      <c r="EN18" t="s">
        <v>402</v>
      </c>
      <c r="EO18">
        <v>1657093945.0999999</v>
      </c>
      <c r="EP18">
        <v>1657093555.0999999</v>
      </c>
      <c r="EQ18">
        <v>16</v>
      </c>
      <c r="ER18">
        <v>1.2999999999999999E-2</v>
      </c>
      <c r="ES18">
        <v>-2E-3</v>
      </c>
      <c r="ET18">
        <v>0.39300000000000002</v>
      </c>
      <c r="EU18">
        <v>4.2999999999999997E-2</v>
      </c>
      <c r="EV18">
        <v>200</v>
      </c>
      <c r="EW18">
        <v>17</v>
      </c>
      <c r="EX18">
        <v>0.25</v>
      </c>
      <c r="EY18">
        <v>0.02</v>
      </c>
      <c r="EZ18">
        <v>-8.4030319512195124</v>
      </c>
      <c r="FA18">
        <v>-1.232319094076646</v>
      </c>
      <c r="FB18">
        <v>0.13842290486518</v>
      </c>
      <c r="FC18">
        <v>0</v>
      </c>
      <c r="FD18">
        <v>4.2509373170731699</v>
      </c>
      <c r="FE18">
        <v>-0.42279888501743051</v>
      </c>
      <c r="FF18">
        <v>4.4164260963594069E-2</v>
      </c>
      <c r="FG18">
        <v>1</v>
      </c>
      <c r="FH18">
        <v>1</v>
      </c>
      <c r="FI18">
        <v>2</v>
      </c>
      <c r="FJ18" t="s">
        <v>403</v>
      </c>
      <c r="FK18">
        <v>3.1793999999999998</v>
      </c>
      <c r="FL18">
        <v>2.7643499999999999</v>
      </c>
      <c r="FM18">
        <v>5.4578300000000003E-2</v>
      </c>
      <c r="FN18">
        <v>5.7154499999999997E-2</v>
      </c>
      <c r="FO18">
        <v>0.11607000000000001</v>
      </c>
      <c r="FP18">
        <v>0.101281</v>
      </c>
      <c r="FQ18">
        <v>30229.8</v>
      </c>
      <c r="FR18">
        <v>23481.599999999999</v>
      </c>
      <c r="FS18">
        <v>30011.3</v>
      </c>
      <c r="FT18">
        <v>24348.6</v>
      </c>
      <c r="FU18">
        <v>35272.199999999997</v>
      </c>
      <c r="FV18">
        <v>31972.2</v>
      </c>
      <c r="FW18">
        <v>43880.7</v>
      </c>
      <c r="FX18">
        <v>39752.9</v>
      </c>
      <c r="FY18">
        <v>2.1914199999999999</v>
      </c>
      <c r="FZ18">
        <v>1.8684499999999999</v>
      </c>
      <c r="GA18">
        <v>0.13496</v>
      </c>
      <c r="GB18">
        <v>0</v>
      </c>
      <c r="GC18">
        <v>24.247399999999999</v>
      </c>
      <c r="GD18">
        <v>999.9</v>
      </c>
      <c r="GE18">
        <v>60</v>
      </c>
      <c r="GF18">
        <v>32.200000000000003</v>
      </c>
      <c r="GG18">
        <v>28.776800000000001</v>
      </c>
      <c r="GH18">
        <v>31.082699999999999</v>
      </c>
      <c r="GI18">
        <v>40.424700000000001</v>
      </c>
      <c r="GJ18">
        <v>1</v>
      </c>
      <c r="GK18">
        <v>-9.3330800000000005E-2</v>
      </c>
      <c r="GL18">
        <v>-9.3867099999999995E-2</v>
      </c>
      <c r="GM18">
        <v>20.269400000000001</v>
      </c>
      <c r="GN18">
        <v>5.2202799999999998</v>
      </c>
      <c r="GO18">
        <v>11.9024</v>
      </c>
      <c r="GP18">
        <v>4.9640500000000003</v>
      </c>
      <c r="GQ18">
        <v>3.2912499999999998</v>
      </c>
      <c r="GR18">
        <v>9999</v>
      </c>
      <c r="GS18">
        <v>9999</v>
      </c>
      <c r="GT18">
        <v>2332.1999999999998</v>
      </c>
      <c r="GU18">
        <v>974.2</v>
      </c>
      <c r="GV18">
        <v>1.87714</v>
      </c>
      <c r="GW18">
        <v>1.87544</v>
      </c>
      <c r="GX18">
        <v>1.8741000000000001</v>
      </c>
      <c r="GY18">
        <v>1.8733200000000001</v>
      </c>
      <c r="GZ18">
        <v>1.8748499999999999</v>
      </c>
      <c r="HA18">
        <v>1.86981</v>
      </c>
      <c r="HB18">
        <v>1.8739699999999999</v>
      </c>
      <c r="HC18">
        <v>1.8790899999999999</v>
      </c>
      <c r="HD18">
        <v>0</v>
      </c>
      <c r="HE18">
        <v>0</v>
      </c>
      <c r="HF18">
        <v>0</v>
      </c>
      <c r="HG18">
        <v>0</v>
      </c>
      <c r="HH18" t="s">
        <v>397</v>
      </c>
      <c r="HI18" t="s">
        <v>398</v>
      </c>
      <c r="HJ18" t="s">
        <v>399</v>
      </c>
      <c r="HK18" t="s">
        <v>399</v>
      </c>
      <c r="HL18" t="s">
        <v>399</v>
      </c>
      <c r="HM18" t="s">
        <v>399</v>
      </c>
      <c r="HN18">
        <v>0</v>
      </c>
      <c r="HO18">
        <v>100</v>
      </c>
      <c r="HP18">
        <v>100</v>
      </c>
      <c r="HQ18">
        <v>0.39300000000000002</v>
      </c>
      <c r="HR18">
        <v>0.1787</v>
      </c>
      <c r="HS18">
        <v>0.24467459127330299</v>
      </c>
      <c r="HT18">
        <v>1.140037666733786E-3</v>
      </c>
      <c r="HU18">
        <v>-2.4578255111644662E-6</v>
      </c>
      <c r="HV18">
        <v>7.1320242250994061E-10</v>
      </c>
      <c r="HW18">
        <v>-0.1038524338046331</v>
      </c>
      <c r="HX18">
        <v>-1.0636868026391509E-2</v>
      </c>
      <c r="HY18">
        <v>1.414134553709482E-3</v>
      </c>
      <c r="HZ18">
        <v>-1.731360607638623E-5</v>
      </c>
      <c r="IA18">
        <v>5</v>
      </c>
      <c r="IB18">
        <v>2009</v>
      </c>
      <c r="IC18">
        <v>1</v>
      </c>
      <c r="ID18">
        <v>26</v>
      </c>
      <c r="IE18">
        <v>6.3</v>
      </c>
      <c r="IF18">
        <v>6.2</v>
      </c>
      <c r="IG18">
        <v>0.59814500000000004</v>
      </c>
      <c r="IH18">
        <v>2.4523899999999998</v>
      </c>
      <c r="II18">
        <v>1.42578</v>
      </c>
      <c r="IJ18">
        <v>2.2949199999999998</v>
      </c>
      <c r="IK18">
        <v>1.5478499999999999</v>
      </c>
      <c r="IL18">
        <v>2.36694</v>
      </c>
      <c r="IM18">
        <v>34.372500000000002</v>
      </c>
      <c r="IN18">
        <v>13.326499999999999</v>
      </c>
      <c r="IO18">
        <v>18</v>
      </c>
      <c r="IP18">
        <v>632.86900000000003</v>
      </c>
      <c r="IQ18">
        <v>412.57299999999998</v>
      </c>
      <c r="IR18">
        <v>25.000599999999999</v>
      </c>
      <c r="IS18">
        <v>26.056899999999999</v>
      </c>
      <c r="IT18">
        <v>29.9999</v>
      </c>
      <c r="IU18">
        <v>26.027799999999999</v>
      </c>
      <c r="IV18">
        <v>25.975899999999999</v>
      </c>
      <c r="IW18">
        <v>11.9864</v>
      </c>
      <c r="IX18">
        <v>35.498699999999999</v>
      </c>
      <c r="IY18">
        <v>0</v>
      </c>
      <c r="IZ18">
        <v>25</v>
      </c>
      <c r="JA18">
        <v>200</v>
      </c>
      <c r="JB18">
        <v>18.773599999999998</v>
      </c>
      <c r="JC18">
        <v>101.185</v>
      </c>
      <c r="JD18">
        <v>101.11199999999999</v>
      </c>
    </row>
    <row r="19" spans="1:264" x14ac:dyDescent="0.2">
      <c r="A19">
        <v>3</v>
      </c>
      <c r="B19">
        <v>1657094006.0999999</v>
      </c>
      <c r="C19">
        <v>141.5</v>
      </c>
      <c r="D19" t="s">
        <v>404</v>
      </c>
      <c r="E19" t="s">
        <v>405</v>
      </c>
      <c r="F19" t="s">
        <v>392</v>
      </c>
      <c r="G19" t="s">
        <v>406</v>
      </c>
      <c r="H19" t="s">
        <v>407</v>
      </c>
      <c r="I19">
        <v>1657094006.0999999</v>
      </c>
      <c r="J19">
        <f t="shared" si="0"/>
        <v>4.0693134579718728E-3</v>
      </c>
      <c r="K19">
        <f t="shared" si="1"/>
        <v>4.069313457971873</v>
      </c>
      <c r="L19">
        <f t="shared" si="2"/>
        <v>2.1510031939402241</v>
      </c>
      <c r="M19">
        <f t="shared" si="3"/>
        <v>97.442599999999999</v>
      </c>
      <c r="N19">
        <f t="shared" si="4"/>
        <v>84.433216868952343</v>
      </c>
      <c r="O19">
        <f t="shared" si="5"/>
        <v>8.5100214205551659</v>
      </c>
      <c r="P19">
        <f t="shared" si="6"/>
        <v>9.821236759954779</v>
      </c>
      <c r="Q19">
        <f t="shared" si="7"/>
        <v>0.33580932653363832</v>
      </c>
      <c r="R19">
        <f t="shared" si="8"/>
        <v>1.9115056169915361</v>
      </c>
      <c r="S19">
        <f t="shared" si="9"/>
        <v>0.30614621069461073</v>
      </c>
      <c r="T19">
        <f t="shared" si="10"/>
        <v>0.19378767026668592</v>
      </c>
      <c r="U19">
        <f t="shared" si="11"/>
        <v>241.7320414957882</v>
      </c>
      <c r="V19">
        <f t="shared" si="12"/>
        <v>27.429460569345629</v>
      </c>
      <c r="W19">
        <f t="shared" si="13"/>
        <v>27.429460569345629</v>
      </c>
      <c r="X19">
        <f t="shared" si="14"/>
        <v>3.6704378979271257</v>
      </c>
      <c r="Y19">
        <f t="shared" si="15"/>
        <v>66.684944732482521</v>
      </c>
      <c r="Z19">
        <f t="shared" si="16"/>
        <v>2.3708824713668997</v>
      </c>
      <c r="AA19">
        <f t="shared" si="17"/>
        <v>3.5553489335232706</v>
      </c>
      <c r="AB19">
        <f t="shared" si="18"/>
        <v>1.299555426560226</v>
      </c>
      <c r="AC19">
        <f t="shared" si="19"/>
        <v>-179.45672349655959</v>
      </c>
      <c r="AD19">
        <f t="shared" si="20"/>
        <v>-55.964070175299888</v>
      </c>
      <c r="AE19">
        <f t="shared" si="21"/>
        <v>-6.3284119706940203</v>
      </c>
      <c r="AF19">
        <f t="shared" si="22"/>
        <v>-1.7164146765303201E-2</v>
      </c>
      <c r="AG19">
        <v>0</v>
      </c>
      <c r="AH19">
        <v>0</v>
      </c>
      <c r="AI19">
        <f t="shared" si="23"/>
        <v>1</v>
      </c>
      <c r="AJ19">
        <f t="shared" si="24"/>
        <v>0</v>
      </c>
      <c r="AK19">
        <f t="shared" si="25"/>
        <v>25716.218255652046</v>
      </c>
      <c r="AL19" t="s">
        <v>393</v>
      </c>
      <c r="AM19" t="s">
        <v>393</v>
      </c>
      <c r="AN19">
        <v>0</v>
      </c>
      <c r="AO19">
        <v>0</v>
      </c>
      <c r="AP19" t="e">
        <f t="shared" si="26"/>
        <v>#DIV/0!</v>
      </c>
      <c r="AQ19">
        <v>0</v>
      </c>
      <c r="AR19" t="s">
        <v>393</v>
      </c>
      <c r="AS19" t="s">
        <v>393</v>
      </c>
      <c r="AT19">
        <v>0</v>
      </c>
      <c r="AU19">
        <v>0</v>
      </c>
      <c r="AV19" t="e">
        <f t="shared" si="27"/>
        <v>#DIV/0!</v>
      </c>
      <c r="AW19">
        <v>0.5</v>
      </c>
      <c r="AX19">
        <f t="shared" si="28"/>
        <v>1261.1855924848644</v>
      </c>
      <c r="AY19">
        <f t="shared" si="29"/>
        <v>2.1510031939402241</v>
      </c>
      <c r="AZ19" t="e">
        <f t="shared" si="30"/>
        <v>#DIV/0!</v>
      </c>
      <c r="BA19">
        <f t="shared" si="31"/>
        <v>1.7055405697286685E-3</v>
      </c>
      <c r="BB19" t="e">
        <f t="shared" si="32"/>
        <v>#DIV/0!</v>
      </c>
      <c r="BC19" t="e">
        <f t="shared" si="33"/>
        <v>#DIV/0!</v>
      </c>
      <c r="BD19" t="s">
        <v>393</v>
      </c>
      <c r="BE19">
        <v>0</v>
      </c>
      <c r="BF19" t="e">
        <f t="shared" si="34"/>
        <v>#DIV/0!</v>
      </c>
      <c r="BG19" t="e">
        <f t="shared" si="35"/>
        <v>#DIV/0!</v>
      </c>
      <c r="BH19" t="e">
        <f t="shared" si="36"/>
        <v>#DIV/0!</v>
      </c>
      <c r="BI19" t="e">
        <f t="shared" si="37"/>
        <v>#DIV/0!</v>
      </c>
      <c r="BJ19" t="e">
        <f t="shared" si="38"/>
        <v>#DIV/0!</v>
      </c>
      <c r="BK19" t="e">
        <f t="shared" si="39"/>
        <v>#DIV/0!</v>
      </c>
      <c r="BL19" t="e">
        <f t="shared" si="40"/>
        <v>#DIV/0!</v>
      </c>
      <c r="BM19" t="e">
        <f t="shared" si="41"/>
        <v>#DIV/0!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f t="shared" si="42"/>
        <v>1499.97</v>
      </c>
      <c r="CG19">
        <f t="shared" si="43"/>
        <v>1261.1855924848644</v>
      </c>
      <c r="CH19">
        <f t="shared" si="44"/>
        <v>0.84080721113413226</v>
      </c>
      <c r="CI19">
        <f t="shared" si="45"/>
        <v>0.16115791748887523</v>
      </c>
      <c r="CJ19">
        <v>6</v>
      </c>
      <c r="CK19">
        <v>0.5</v>
      </c>
      <c r="CL19" t="s">
        <v>394</v>
      </c>
      <c r="CM19">
        <v>2</v>
      </c>
      <c r="CN19">
        <v>1657094006.0999999</v>
      </c>
      <c r="CO19">
        <v>97.442599999999999</v>
      </c>
      <c r="CP19">
        <v>99.9893</v>
      </c>
      <c r="CQ19">
        <v>23.523</v>
      </c>
      <c r="CR19">
        <v>19.550699999999999</v>
      </c>
      <c r="CS19">
        <v>97.053600000000003</v>
      </c>
      <c r="CT19">
        <v>23.325299999999999</v>
      </c>
      <c r="CU19">
        <v>600.19500000000005</v>
      </c>
      <c r="CV19">
        <v>100.69</v>
      </c>
      <c r="CW19">
        <v>9.9970299999999998E-2</v>
      </c>
      <c r="CX19">
        <v>26.886399999999998</v>
      </c>
      <c r="CY19">
        <v>26.645</v>
      </c>
      <c r="CZ19">
        <v>999.9</v>
      </c>
      <c r="DA19">
        <v>0</v>
      </c>
      <c r="DB19">
        <v>0</v>
      </c>
      <c r="DC19">
        <v>5001.25</v>
      </c>
      <c r="DD19">
        <v>0</v>
      </c>
      <c r="DE19">
        <v>213.684</v>
      </c>
      <c r="DF19">
        <v>-2.5897399999999999</v>
      </c>
      <c r="DG19">
        <v>99.745900000000006</v>
      </c>
      <c r="DH19">
        <v>101.983</v>
      </c>
      <c r="DI19">
        <v>3.9723299999999999</v>
      </c>
      <c r="DJ19">
        <v>99.9893</v>
      </c>
      <c r="DK19">
        <v>19.550699999999999</v>
      </c>
      <c r="DL19">
        <v>2.3685200000000002</v>
      </c>
      <c r="DM19">
        <v>1.96855</v>
      </c>
      <c r="DN19">
        <v>20.150099999999998</v>
      </c>
      <c r="DO19">
        <v>17.1936</v>
      </c>
      <c r="DP19">
        <v>1499.97</v>
      </c>
      <c r="DQ19">
        <v>0.97300600000000004</v>
      </c>
      <c r="DR19">
        <v>2.6993900000000001E-2</v>
      </c>
      <c r="DS19">
        <v>0</v>
      </c>
      <c r="DT19">
        <v>717.34299999999996</v>
      </c>
      <c r="DU19">
        <v>4.9993100000000004</v>
      </c>
      <c r="DV19">
        <v>12623.2</v>
      </c>
      <c r="DW19">
        <v>13259</v>
      </c>
      <c r="DX19">
        <v>38.625</v>
      </c>
      <c r="DY19">
        <v>39.875</v>
      </c>
      <c r="DZ19">
        <v>38.936999999999998</v>
      </c>
      <c r="EA19">
        <v>39.686999999999998</v>
      </c>
      <c r="EB19">
        <v>40</v>
      </c>
      <c r="EC19">
        <v>1454.62</v>
      </c>
      <c r="ED19">
        <v>40.36</v>
      </c>
      <c r="EE19">
        <v>0</v>
      </c>
      <c r="EF19">
        <v>1657094005.2</v>
      </c>
      <c r="EG19">
        <v>0</v>
      </c>
      <c r="EH19">
        <v>717.69988000000012</v>
      </c>
      <c r="EI19">
        <v>-3.1646923098190061</v>
      </c>
      <c r="EJ19">
        <v>-601.30000211335766</v>
      </c>
      <c r="EK19">
        <v>12683.376</v>
      </c>
      <c r="EL19">
        <v>15</v>
      </c>
      <c r="EM19">
        <v>1657094022.0999999</v>
      </c>
      <c r="EN19" t="s">
        <v>408</v>
      </c>
      <c r="EO19">
        <v>1657094022.0999999</v>
      </c>
      <c r="EP19">
        <v>1657093555.0999999</v>
      </c>
      <c r="EQ19">
        <v>17</v>
      </c>
      <c r="ER19">
        <v>4.1000000000000002E-2</v>
      </c>
      <c r="ES19">
        <v>-2E-3</v>
      </c>
      <c r="ET19">
        <v>0.38900000000000001</v>
      </c>
      <c r="EU19">
        <v>4.2999999999999997E-2</v>
      </c>
      <c r="EV19">
        <v>100</v>
      </c>
      <c r="EW19">
        <v>17</v>
      </c>
      <c r="EX19">
        <v>0.51</v>
      </c>
      <c r="EY19">
        <v>0.02</v>
      </c>
      <c r="EZ19">
        <v>-2.5054856097560969</v>
      </c>
      <c r="FA19">
        <v>-0.87400829268292646</v>
      </c>
      <c r="FB19">
        <v>9.8171909574512425E-2</v>
      </c>
      <c r="FC19">
        <v>0</v>
      </c>
      <c r="FD19">
        <v>3.9807917073170729</v>
      </c>
      <c r="FE19">
        <v>-6.7254355400694008E-2</v>
      </c>
      <c r="FF19">
        <v>7.1474409210020547E-3</v>
      </c>
      <c r="FG19">
        <v>1</v>
      </c>
      <c r="FH19">
        <v>1</v>
      </c>
      <c r="FI19">
        <v>2</v>
      </c>
      <c r="FJ19" t="s">
        <v>403</v>
      </c>
      <c r="FK19">
        <v>3.1795300000000002</v>
      </c>
      <c r="FL19">
        <v>2.76444</v>
      </c>
      <c r="FM19">
        <v>2.8858200000000001E-2</v>
      </c>
      <c r="FN19">
        <v>2.98765E-2</v>
      </c>
      <c r="FO19">
        <v>0.118603</v>
      </c>
      <c r="FP19">
        <v>0.104891</v>
      </c>
      <c r="FQ19">
        <v>31057.599999999999</v>
      </c>
      <c r="FR19">
        <v>24164.799999999999</v>
      </c>
      <c r="FS19">
        <v>30016.400000000001</v>
      </c>
      <c r="FT19">
        <v>24352.3</v>
      </c>
      <c r="FU19">
        <v>35172.1</v>
      </c>
      <c r="FV19">
        <v>31845.4</v>
      </c>
      <c r="FW19">
        <v>43886.9</v>
      </c>
      <c r="FX19">
        <v>39758.9</v>
      </c>
      <c r="FY19">
        <v>2.1915499999999999</v>
      </c>
      <c r="FZ19">
        <v>1.8715299999999999</v>
      </c>
      <c r="GA19">
        <v>0.139706</v>
      </c>
      <c r="GB19">
        <v>0</v>
      </c>
      <c r="GC19">
        <v>24.354700000000001</v>
      </c>
      <c r="GD19">
        <v>999.9</v>
      </c>
      <c r="GE19">
        <v>59.7</v>
      </c>
      <c r="GF19">
        <v>32.1</v>
      </c>
      <c r="GG19">
        <v>28.472200000000001</v>
      </c>
      <c r="GH19">
        <v>30.782699999999998</v>
      </c>
      <c r="GI19">
        <v>39.799700000000001</v>
      </c>
      <c r="GJ19">
        <v>1</v>
      </c>
      <c r="GK19">
        <v>-9.9568100000000007E-2</v>
      </c>
      <c r="GL19">
        <v>-9.5669900000000002E-2</v>
      </c>
      <c r="GM19">
        <v>20.268599999999999</v>
      </c>
      <c r="GN19">
        <v>5.2279200000000001</v>
      </c>
      <c r="GO19">
        <v>11.902100000000001</v>
      </c>
      <c r="GP19">
        <v>4.9648000000000003</v>
      </c>
      <c r="GQ19">
        <v>3.2919999999999998</v>
      </c>
      <c r="GR19">
        <v>9999</v>
      </c>
      <c r="GS19">
        <v>9999</v>
      </c>
      <c r="GT19">
        <v>2332.1999999999998</v>
      </c>
      <c r="GU19">
        <v>974.2</v>
      </c>
      <c r="GV19">
        <v>1.87714</v>
      </c>
      <c r="GW19">
        <v>1.8754599999999999</v>
      </c>
      <c r="GX19">
        <v>1.8741099999999999</v>
      </c>
      <c r="GY19">
        <v>1.8733200000000001</v>
      </c>
      <c r="GZ19">
        <v>1.8748499999999999</v>
      </c>
      <c r="HA19">
        <v>1.86981</v>
      </c>
      <c r="HB19">
        <v>1.87399</v>
      </c>
      <c r="HC19">
        <v>1.87903</v>
      </c>
      <c r="HD19">
        <v>0</v>
      </c>
      <c r="HE19">
        <v>0</v>
      </c>
      <c r="HF19">
        <v>0</v>
      </c>
      <c r="HG19">
        <v>0</v>
      </c>
      <c r="HH19" t="s">
        <v>397</v>
      </c>
      <c r="HI19" t="s">
        <v>398</v>
      </c>
      <c r="HJ19" t="s">
        <v>399</v>
      </c>
      <c r="HK19" t="s">
        <v>399</v>
      </c>
      <c r="HL19" t="s">
        <v>399</v>
      </c>
      <c r="HM19" t="s">
        <v>399</v>
      </c>
      <c r="HN19">
        <v>0</v>
      </c>
      <c r="HO19">
        <v>100</v>
      </c>
      <c r="HP19">
        <v>100</v>
      </c>
      <c r="HQ19">
        <v>0.38900000000000001</v>
      </c>
      <c r="HR19">
        <v>0.19769999999999999</v>
      </c>
      <c r="HS19">
        <v>0.2578536719630089</v>
      </c>
      <c r="HT19">
        <v>1.140037666733786E-3</v>
      </c>
      <c r="HU19">
        <v>-2.4578255111644662E-6</v>
      </c>
      <c r="HV19">
        <v>7.1320242250994061E-10</v>
      </c>
      <c r="HW19">
        <v>-0.1038524338046331</v>
      </c>
      <c r="HX19">
        <v>-1.0636868026391509E-2</v>
      </c>
      <c r="HY19">
        <v>1.414134553709482E-3</v>
      </c>
      <c r="HZ19">
        <v>-1.731360607638623E-5</v>
      </c>
      <c r="IA19">
        <v>5</v>
      </c>
      <c r="IB19">
        <v>2009</v>
      </c>
      <c r="IC19">
        <v>1</v>
      </c>
      <c r="ID19">
        <v>26</v>
      </c>
      <c r="IE19">
        <v>1</v>
      </c>
      <c r="IF19">
        <v>7.5</v>
      </c>
      <c r="IG19">
        <v>0.36621100000000001</v>
      </c>
      <c r="IH19">
        <v>2.48291</v>
      </c>
      <c r="II19">
        <v>1.42578</v>
      </c>
      <c r="IJ19">
        <v>2.2936999999999999</v>
      </c>
      <c r="IK19">
        <v>1.5478499999999999</v>
      </c>
      <c r="IL19">
        <v>2.3071299999999999</v>
      </c>
      <c r="IM19">
        <v>34.372500000000002</v>
      </c>
      <c r="IN19">
        <v>13.291499999999999</v>
      </c>
      <c r="IO19">
        <v>18</v>
      </c>
      <c r="IP19">
        <v>632.61699999999996</v>
      </c>
      <c r="IQ19">
        <v>414.012</v>
      </c>
      <c r="IR19">
        <v>25.000299999999999</v>
      </c>
      <c r="IS19">
        <v>26.014399999999998</v>
      </c>
      <c r="IT19">
        <v>29.9998</v>
      </c>
      <c r="IU19">
        <v>25.996700000000001</v>
      </c>
      <c r="IV19">
        <v>25.941099999999999</v>
      </c>
      <c r="IW19">
        <v>7.3745000000000003</v>
      </c>
      <c r="IX19">
        <v>32.801499999999997</v>
      </c>
      <c r="IY19">
        <v>0</v>
      </c>
      <c r="IZ19">
        <v>25</v>
      </c>
      <c r="JA19">
        <v>100</v>
      </c>
      <c r="JB19">
        <v>19.560300000000002</v>
      </c>
      <c r="JC19">
        <v>101.20099999999999</v>
      </c>
      <c r="JD19">
        <v>101.128</v>
      </c>
    </row>
    <row r="20" spans="1:264" x14ac:dyDescent="0.2">
      <c r="A20">
        <v>4</v>
      </c>
      <c r="B20">
        <v>1657094083.0999999</v>
      </c>
      <c r="C20">
        <v>218.5</v>
      </c>
      <c r="D20" t="s">
        <v>409</v>
      </c>
      <c r="E20" t="s">
        <v>410</v>
      </c>
      <c r="F20" t="s">
        <v>392</v>
      </c>
      <c r="G20" t="s">
        <v>406</v>
      </c>
      <c r="H20" t="s">
        <v>407</v>
      </c>
      <c r="I20">
        <v>1657094083.0999999</v>
      </c>
      <c r="J20">
        <f t="shared" si="0"/>
        <v>4.1180931007537532E-3</v>
      </c>
      <c r="K20">
        <f t="shared" si="1"/>
        <v>4.1180931007537529</v>
      </c>
      <c r="L20">
        <f t="shared" si="2"/>
        <v>-3.3897734919746303</v>
      </c>
      <c r="M20">
        <f t="shared" si="3"/>
        <v>6.6255600000000001</v>
      </c>
      <c r="N20">
        <f t="shared" si="4"/>
        <v>23.507517815609738</v>
      </c>
      <c r="O20">
        <f t="shared" si="5"/>
        <v>2.3692743280591304</v>
      </c>
      <c r="P20">
        <f t="shared" si="6"/>
        <v>0.66777655302218408</v>
      </c>
      <c r="Q20">
        <f t="shared" si="7"/>
        <v>0.34199378839071626</v>
      </c>
      <c r="R20">
        <f t="shared" si="8"/>
        <v>1.9162065943489435</v>
      </c>
      <c r="S20">
        <f t="shared" si="9"/>
        <v>0.31134959672152479</v>
      </c>
      <c r="T20">
        <f t="shared" si="10"/>
        <v>0.19711742668668505</v>
      </c>
      <c r="U20">
        <f t="shared" si="11"/>
        <v>241.75657607512903</v>
      </c>
      <c r="V20">
        <f t="shared" si="12"/>
        <v>27.398065060326431</v>
      </c>
      <c r="W20">
        <f t="shared" si="13"/>
        <v>27.398065060326431</v>
      </c>
      <c r="X20">
        <f t="shared" si="14"/>
        <v>3.6636968955247946</v>
      </c>
      <c r="Y20">
        <f t="shared" si="15"/>
        <v>66.720687983893413</v>
      </c>
      <c r="Z20">
        <f t="shared" si="16"/>
        <v>2.3705223029338605</v>
      </c>
      <c r="AA20">
        <f t="shared" si="17"/>
        <v>3.5529044657125119</v>
      </c>
      <c r="AB20">
        <f t="shared" si="18"/>
        <v>1.2931745925909341</v>
      </c>
      <c r="AC20">
        <f t="shared" si="19"/>
        <v>-181.60790574324051</v>
      </c>
      <c r="AD20">
        <f t="shared" si="20"/>
        <v>-54.067028260837517</v>
      </c>
      <c r="AE20">
        <f t="shared" si="21"/>
        <v>-6.0975818484308535</v>
      </c>
      <c r="AF20">
        <f t="shared" si="22"/>
        <v>-1.5939777379841757E-2</v>
      </c>
      <c r="AG20">
        <v>0</v>
      </c>
      <c r="AH20">
        <v>0</v>
      </c>
      <c r="AI20">
        <f t="shared" si="23"/>
        <v>1</v>
      </c>
      <c r="AJ20">
        <f t="shared" si="24"/>
        <v>0</v>
      </c>
      <c r="AK20">
        <f t="shared" si="25"/>
        <v>25835.560938362843</v>
      </c>
      <c r="AL20" t="s">
        <v>393</v>
      </c>
      <c r="AM20" t="s">
        <v>393</v>
      </c>
      <c r="AN20">
        <v>0</v>
      </c>
      <c r="AO20">
        <v>0</v>
      </c>
      <c r="AP20" t="e">
        <f t="shared" si="26"/>
        <v>#DIV/0!</v>
      </c>
      <c r="AQ20">
        <v>0</v>
      </c>
      <c r="AR20" t="s">
        <v>393</v>
      </c>
      <c r="AS20" t="s">
        <v>393</v>
      </c>
      <c r="AT20">
        <v>0</v>
      </c>
      <c r="AU20">
        <v>0</v>
      </c>
      <c r="AV20" t="e">
        <f t="shared" si="27"/>
        <v>#DIV/0!</v>
      </c>
      <c r="AW20">
        <v>0.5</v>
      </c>
      <c r="AX20">
        <f t="shared" si="28"/>
        <v>1261.3119005570616</v>
      </c>
      <c r="AY20">
        <f t="shared" si="29"/>
        <v>-3.3897734919746303</v>
      </c>
      <c r="AZ20" t="e">
        <f t="shared" si="30"/>
        <v>#DIV/0!</v>
      </c>
      <c r="BA20">
        <f t="shared" si="31"/>
        <v>-2.6874982234588673E-3</v>
      </c>
      <c r="BB20" t="e">
        <f t="shared" si="32"/>
        <v>#DIV/0!</v>
      </c>
      <c r="BC20" t="e">
        <f t="shared" si="33"/>
        <v>#DIV/0!</v>
      </c>
      <c r="BD20" t="s">
        <v>393</v>
      </c>
      <c r="BE20">
        <v>0</v>
      </c>
      <c r="BF20" t="e">
        <f t="shared" si="34"/>
        <v>#DIV/0!</v>
      </c>
      <c r="BG20" t="e">
        <f t="shared" si="35"/>
        <v>#DIV/0!</v>
      </c>
      <c r="BH20" t="e">
        <f t="shared" si="36"/>
        <v>#DIV/0!</v>
      </c>
      <c r="BI20" t="e">
        <f t="shared" si="37"/>
        <v>#DIV/0!</v>
      </c>
      <c r="BJ20" t="e">
        <f t="shared" si="38"/>
        <v>#DIV/0!</v>
      </c>
      <c r="BK20" t="e">
        <f t="shared" si="39"/>
        <v>#DIV/0!</v>
      </c>
      <c r="BL20" t="e">
        <f t="shared" si="40"/>
        <v>#DIV/0!</v>
      </c>
      <c r="BM20" t="e">
        <f t="shared" si="41"/>
        <v>#DIV/0!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f t="shared" si="42"/>
        <v>1500.12</v>
      </c>
      <c r="CG20">
        <f t="shared" si="43"/>
        <v>1261.3119005570616</v>
      </c>
      <c r="CH20">
        <f t="shared" si="44"/>
        <v>0.84080733578451172</v>
      </c>
      <c r="CI20">
        <f t="shared" si="45"/>
        <v>0.16115815806410758</v>
      </c>
      <c r="CJ20">
        <v>6</v>
      </c>
      <c r="CK20">
        <v>0.5</v>
      </c>
      <c r="CL20" t="s">
        <v>394</v>
      </c>
      <c r="CM20">
        <v>2</v>
      </c>
      <c r="CN20">
        <v>1657094083.0999999</v>
      </c>
      <c r="CO20">
        <v>6.6255600000000001</v>
      </c>
      <c r="CP20">
        <v>3.2646899999999999</v>
      </c>
      <c r="CQ20">
        <v>23.5199</v>
      </c>
      <c r="CR20">
        <v>19.500599999999999</v>
      </c>
      <c r="CS20">
        <v>6.1405599999999998</v>
      </c>
      <c r="CT20">
        <v>23.322199999999999</v>
      </c>
      <c r="CU20">
        <v>600.28899999999999</v>
      </c>
      <c r="CV20">
        <v>100.688</v>
      </c>
      <c r="CW20">
        <v>9.99414E-2</v>
      </c>
      <c r="CX20">
        <v>26.874700000000001</v>
      </c>
      <c r="CY20">
        <v>26.6935</v>
      </c>
      <c r="CZ20">
        <v>999.9</v>
      </c>
      <c r="DA20">
        <v>0</v>
      </c>
      <c r="DB20">
        <v>0</v>
      </c>
      <c r="DC20">
        <v>5021.25</v>
      </c>
      <c r="DD20">
        <v>0</v>
      </c>
      <c r="DE20">
        <v>206.83500000000001</v>
      </c>
      <c r="DF20">
        <v>3.1819999999999999</v>
      </c>
      <c r="DG20">
        <v>6.6019600000000001</v>
      </c>
      <c r="DH20">
        <v>3.3296199999999998</v>
      </c>
      <c r="DI20">
        <v>4.0192300000000003</v>
      </c>
      <c r="DJ20">
        <v>3.2646899999999999</v>
      </c>
      <c r="DK20">
        <v>19.500599999999999</v>
      </c>
      <c r="DL20">
        <v>2.3681800000000002</v>
      </c>
      <c r="DM20">
        <v>1.96349</v>
      </c>
      <c r="DN20">
        <v>20.1478</v>
      </c>
      <c r="DO20">
        <v>17.152899999999999</v>
      </c>
      <c r="DP20">
        <v>1500.12</v>
      </c>
      <c r="DQ20">
        <v>0.973001</v>
      </c>
      <c r="DR20">
        <v>2.6998999999999999E-2</v>
      </c>
      <c r="DS20">
        <v>0</v>
      </c>
      <c r="DT20">
        <v>729.32600000000002</v>
      </c>
      <c r="DU20">
        <v>4.9993100000000004</v>
      </c>
      <c r="DV20">
        <v>12635.9</v>
      </c>
      <c r="DW20">
        <v>13260.3</v>
      </c>
      <c r="DX20">
        <v>37.5</v>
      </c>
      <c r="DY20">
        <v>38.75</v>
      </c>
      <c r="DZ20">
        <v>37.936999999999998</v>
      </c>
      <c r="EA20">
        <v>38.25</v>
      </c>
      <c r="EB20">
        <v>39</v>
      </c>
      <c r="EC20">
        <v>1454.75</v>
      </c>
      <c r="ED20">
        <v>40.369999999999997</v>
      </c>
      <c r="EE20">
        <v>0</v>
      </c>
      <c r="EF20">
        <v>1657094082</v>
      </c>
      <c r="EG20">
        <v>0</v>
      </c>
      <c r="EH20">
        <v>728.63195999999994</v>
      </c>
      <c r="EI20">
        <v>4.3589999853712182</v>
      </c>
      <c r="EJ20">
        <v>-128.16923022346589</v>
      </c>
      <c r="EK20">
        <v>12661.608</v>
      </c>
      <c r="EL20">
        <v>15</v>
      </c>
      <c r="EM20">
        <v>1657094103.0999999</v>
      </c>
      <c r="EN20" t="s">
        <v>411</v>
      </c>
      <c r="EO20">
        <v>1657094103.0999999</v>
      </c>
      <c r="EP20">
        <v>1657093555.0999999</v>
      </c>
      <c r="EQ20">
        <v>18</v>
      </c>
      <c r="ER20">
        <v>0.182</v>
      </c>
      <c r="ES20">
        <v>-2E-3</v>
      </c>
      <c r="ET20">
        <v>0.48499999999999999</v>
      </c>
      <c r="EU20">
        <v>4.2999999999999997E-2</v>
      </c>
      <c r="EV20">
        <v>3</v>
      </c>
      <c r="EW20">
        <v>17</v>
      </c>
      <c r="EX20">
        <v>0.17</v>
      </c>
      <c r="EY20">
        <v>0.02</v>
      </c>
      <c r="EZ20">
        <v>3.2501248780487808</v>
      </c>
      <c r="FA20">
        <v>-0.74665630662019677</v>
      </c>
      <c r="FB20">
        <v>7.5758353934327186E-2</v>
      </c>
      <c r="FC20">
        <v>0</v>
      </c>
      <c r="FD20">
        <v>4.0628519512195123</v>
      </c>
      <c r="FE20">
        <v>-0.16100675958188751</v>
      </c>
      <c r="FF20">
        <v>2.7221259645368121E-2</v>
      </c>
      <c r="FG20">
        <v>1</v>
      </c>
      <c r="FH20">
        <v>1</v>
      </c>
      <c r="FI20">
        <v>2</v>
      </c>
      <c r="FJ20" t="s">
        <v>403</v>
      </c>
      <c r="FK20">
        <v>3.1798199999999999</v>
      </c>
      <c r="FL20">
        <v>2.7645</v>
      </c>
      <c r="FM20">
        <v>1.83376E-3</v>
      </c>
      <c r="FN20">
        <v>9.8010799999999993E-4</v>
      </c>
      <c r="FO20">
        <v>0.118602</v>
      </c>
      <c r="FP20">
        <v>0.104711</v>
      </c>
      <c r="FQ20">
        <v>31925.200000000001</v>
      </c>
      <c r="FR20">
        <v>24887.7</v>
      </c>
      <c r="FS20">
        <v>30019.1</v>
      </c>
      <c r="FT20">
        <v>24355</v>
      </c>
      <c r="FU20">
        <v>35174</v>
      </c>
      <c r="FV20">
        <v>31854.5</v>
      </c>
      <c r="FW20">
        <v>43891</v>
      </c>
      <c r="FX20">
        <v>39763.5</v>
      </c>
      <c r="FY20">
        <v>2.1926000000000001</v>
      </c>
      <c r="FZ20">
        <v>1.87175</v>
      </c>
      <c r="GA20">
        <v>0.136934</v>
      </c>
      <c r="GB20">
        <v>0</v>
      </c>
      <c r="GC20">
        <v>24.448899999999998</v>
      </c>
      <c r="GD20">
        <v>999.9</v>
      </c>
      <c r="GE20">
        <v>59.5</v>
      </c>
      <c r="GF20">
        <v>32.1</v>
      </c>
      <c r="GG20">
        <v>28.377600000000001</v>
      </c>
      <c r="GH20">
        <v>30.7727</v>
      </c>
      <c r="GI20">
        <v>39.799700000000001</v>
      </c>
      <c r="GJ20">
        <v>1</v>
      </c>
      <c r="GK20">
        <v>-0.104545</v>
      </c>
      <c r="GL20">
        <v>-8.2859500000000003E-2</v>
      </c>
      <c r="GM20">
        <v>20.268899999999999</v>
      </c>
      <c r="GN20">
        <v>5.2276199999999999</v>
      </c>
      <c r="GO20">
        <v>11.9023</v>
      </c>
      <c r="GP20">
        <v>4.9652500000000002</v>
      </c>
      <c r="GQ20">
        <v>3.2919999999999998</v>
      </c>
      <c r="GR20">
        <v>9999</v>
      </c>
      <c r="GS20">
        <v>9999</v>
      </c>
      <c r="GT20">
        <v>2332.1999999999998</v>
      </c>
      <c r="GU20">
        <v>974.2</v>
      </c>
      <c r="GV20">
        <v>1.8771500000000001</v>
      </c>
      <c r="GW20">
        <v>1.8754599999999999</v>
      </c>
      <c r="GX20">
        <v>1.8742300000000001</v>
      </c>
      <c r="GY20">
        <v>1.8733299999999999</v>
      </c>
      <c r="GZ20">
        <v>1.8748499999999999</v>
      </c>
      <c r="HA20">
        <v>1.86981</v>
      </c>
      <c r="HB20">
        <v>1.87405</v>
      </c>
      <c r="HC20">
        <v>1.8791100000000001</v>
      </c>
      <c r="HD20">
        <v>0</v>
      </c>
      <c r="HE20">
        <v>0</v>
      </c>
      <c r="HF20">
        <v>0</v>
      </c>
      <c r="HG20">
        <v>0</v>
      </c>
      <c r="HH20" t="s">
        <v>397</v>
      </c>
      <c r="HI20" t="s">
        <v>398</v>
      </c>
      <c r="HJ20" t="s">
        <v>399</v>
      </c>
      <c r="HK20" t="s">
        <v>399</v>
      </c>
      <c r="HL20" t="s">
        <v>399</v>
      </c>
      <c r="HM20" t="s">
        <v>399</v>
      </c>
      <c r="HN20">
        <v>0</v>
      </c>
      <c r="HO20">
        <v>100</v>
      </c>
      <c r="HP20">
        <v>100</v>
      </c>
      <c r="HQ20">
        <v>0.48499999999999999</v>
      </c>
      <c r="HR20">
        <v>0.19769999999999999</v>
      </c>
      <c r="HS20">
        <v>0.29921214954534991</v>
      </c>
      <c r="HT20">
        <v>1.140037666733786E-3</v>
      </c>
      <c r="HU20">
        <v>-2.4578255111644662E-6</v>
      </c>
      <c r="HV20">
        <v>7.1320242250994061E-10</v>
      </c>
      <c r="HW20">
        <v>-0.1038524338046331</v>
      </c>
      <c r="HX20">
        <v>-1.0636868026391509E-2</v>
      </c>
      <c r="HY20">
        <v>1.414134553709482E-3</v>
      </c>
      <c r="HZ20">
        <v>-1.731360607638623E-5</v>
      </c>
      <c r="IA20">
        <v>5</v>
      </c>
      <c r="IB20">
        <v>2009</v>
      </c>
      <c r="IC20">
        <v>1</v>
      </c>
      <c r="ID20">
        <v>26</v>
      </c>
      <c r="IE20">
        <v>1</v>
      </c>
      <c r="IF20">
        <v>8.8000000000000007</v>
      </c>
      <c r="IG20">
        <v>3.1738299999999997E-2</v>
      </c>
      <c r="IH20">
        <v>4.99756</v>
      </c>
      <c r="II20">
        <v>1.42578</v>
      </c>
      <c r="IJ20">
        <v>2.2936999999999999</v>
      </c>
      <c r="IK20">
        <v>1.5478499999999999</v>
      </c>
      <c r="IL20">
        <v>2.3889200000000002</v>
      </c>
      <c r="IM20">
        <v>34.372500000000002</v>
      </c>
      <c r="IN20">
        <v>13.2652</v>
      </c>
      <c r="IO20">
        <v>18</v>
      </c>
      <c r="IP20">
        <v>632.94200000000001</v>
      </c>
      <c r="IQ20">
        <v>413.86099999999999</v>
      </c>
      <c r="IR20">
        <v>24.9999</v>
      </c>
      <c r="IS20">
        <v>25.9618</v>
      </c>
      <c r="IT20">
        <v>29.9998</v>
      </c>
      <c r="IU20">
        <v>25.9557</v>
      </c>
      <c r="IV20">
        <v>25.903600000000001</v>
      </c>
      <c r="IW20">
        <v>0</v>
      </c>
      <c r="IX20">
        <v>32.671100000000003</v>
      </c>
      <c r="IY20">
        <v>0</v>
      </c>
      <c r="IZ20">
        <v>25</v>
      </c>
      <c r="JA20">
        <v>0</v>
      </c>
      <c r="JB20">
        <v>19.553699999999999</v>
      </c>
      <c r="JC20">
        <v>101.21</v>
      </c>
      <c r="JD20">
        <v>101.139</v>
      </c>
    </row>
    <row r="21" spans="1:264" x14ac:dyDescent="0.2">
      <c r="A21">
        <v>5</v>
      </c>
      <c r="B21">
        <v>1657094164.0999999</v>
      </c>
      <c r="C21">
        <v>299.5</v>
      </c>
      <c r="D21" t="s">
        <v>412</v>
      </c>
      <c r="E21" t="s">
        <v>413</v>
      </c>
      <c r="F21" t="s">
        <v>392</v>
      </c>
      <c r="G21" t="s">
        <v>406</v>
      </c>
      <c r="H21" t="s">
        <v>407</v>
      </c>
      <c r="I21">
        <v>1657094164.0999999</v>
      </c>
      <c r="J21">
        <f t="shared" si="0"/>
        <v>3.8104407078501084E-3</v>
      </c>
      <c r="K21">
        <f t="shared" si="1"/>
        <v>3.8104407078501086</v>
      </c>
      <c r="L21">
        <f t="shared" si="2"/>
        <v>15.85379362012759</v>
      </c>
      <c r="M21">
        <f t="shared" si="3"/>
        <v>382.91399999999999</v>
      </c>
      <c r="N21">
        <f t="shared" si="4"/>
        <v>287.83974402151352</v>
      </c>
      <c r="O21">
        <f t="shared" si="5"/>
        <v>29.010500826619353</v>
      </c>
      <c r="P21">
        <f t="shared" si="6"/>
        <v>38.592748723031995</v>
      </c>
      <c r="Q21">
        <f t="shared" si="7"/>
        <v>0.31046159615560565</v>
      </c>
      <c r="R21">
        <f t="shared" si="8"/>
        <v>1.9108795056132299</v>
      </c>
      <c r="S21">
        <f t="shared" si="9"/>
        <v>0.28491771780078567</v>
      </c>
      <c r="T21">
        <f t="shared" si="10"/>
        <v>0.18019312514615302</v>
      </c>
      <c r="U21">
        <f t="shared" si="11"/>
        <v>241.73902007520792</v>
      </c>
      <c r="V21">
        <f t="shared" si="12"/>
        <v>27.469803102446519</v>
      </c>
      <c r="W21">
        <f t="shared" si="13"/>
        <v>27.469803102446519</v>
      </c>
      <c r="X21">
        <f t="shared" si="14"/>
        <v>3.6791158259229868</v>
      </c>
      <c r="Y21">
        <f t="shared" si="15"/>
        <v>66.940838976047914</v>
      </c>
      <c r="Z21">
        <f t="shared" si="16"/>
        <v>2.3716690081219998</v>
      </c>
      <c r="AA21">
        <f t="shared" si="17"/>
        <v>3.5429329007522692</v>
      </c>
      <c r="AB21">
        <f t="shared" si="18"/>
        <v>1.307446817800987</v>
      </c>
      <c r="AC21">
        <f t="shared" si="19"/>
        <v>-168.04043521618979</v>
      </c>
      <c r="AD21">
        <f t="shared" si="20"/>
        <v>-66.231450666346589</v>
      </c>
      <c r="AE21">
        <f t="shared" si="21"/>
        <v>-7.4911856199950355</v>
      </c>
      <c r="AF21">
        <f t="shared" si="22"/>
        <v>-2.4051427323499297E-2</v>
      </c>
      <c r="AG21">
        <v>0</v>
      </c>
      <c r="AH21">
        <v>0</v>
      </c>
      <c r="AI21">
        <f t="shared" si="23"/>
        <v>1</v>
      </c>
      <c r="AJ21">
        <f t="shared" si="24"/>
        <v>0</v>
      </c>
      <c r="AK21">
        <f t="shared" si="25"/>
        <v>25705.691478198838</v>
      </c>
      <c r="AL21" t="s">
        <v>393</v>
      </c>
      <c r="AM21" t="s">
        <v>393</v>
      </c>
      <c r="AN21">
        <v>0</v>
      </c>
      <c r="AO21">
        <v>0</v>
      </c>
      <c r="AP21" t="e">
        <f t="shared" si="26"/>
        <v>#DIV/0!</v>
      </c>
      <c r="AQ21">
        <v>0</v>
      </c>
      <c r="AR21" t="s">
        <v>393</v>
      </c>
      <c r="AS21" t="s">
        <v>393</v>
      </c>
      <c r="AT21">
        <v>0</v>
      </c>
      <c r="AU21">
        <v>0</v>
      </c>
      <c r="AV21" t="e">
        <f t="shared" si="27"/>
        <v>#DIV/0!</v>
      </c>
      <c r="AW21">
        <v>0.5</v>
      </c>
      <c r="AX21">
        <f t="shared" si="28"/>
        <v>1261.2195005571025</v>
      </c>
      <c r="AY21">
        <f t="shared" si="29"/>
        <v>15.85379362012759</v>
      </c>
      <c r="AZ21" t="e">
        <f t="shared" si="30"/>
        <v>#DIV/0!</v>
      </c>
      <c r="BA21">
        <f t="shared" si="31"/>
        <v>1.2570209716171288E-2</v>
      </c>
      <c r="BB21" t="e">
        <f t="shared" si="32"/>
        <v>#DIV/0!</v>
      </c>
      <c r="BC21" t="e">
        <f t="shared" si="33"/>
        <v>#DIV/0!</v>
      </c>
      <c r="BD21" t="s">
        <v>393</v>
      </c>
      <c r="BE21">
        <v>0</v>
      </c>
      <c r="BF21" t="e">
        <f t="shared" si="34"/>
        <v>#DIV/0!</v>
      </c>
      <c r="BG21" t="e">
        <f t="shared" si="35"/>
        <v>#DIV/0!</v>
      </c>
      <c r="BH21" t="e">
        <f t="shared" si="36"/>
        <v>#DIV/0!</v>
      </c>
      <c r="BI21" t="e">
        <f t="shared" si="37"/>
        <v>#DIV/0!</v>
      </c>
      <c r="BJ21" t="e">
        <f t="shared" si="38"/>
        <v>#DIV/0!</v>
      </c>
      <c r="BK21" t="e">
        <f t="shared" si="39"/>
        <v>#DIV/0!</v>
      </c>
      <c r="BL21" t="e">
        <f t="shared" si="40"/>
        <v>#DIV/0!</v>
      </c>
      <c r="BM21" t="e">
        <f t="shared" si="41"/>
        <v>#DIV/0!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f t="shared" si="42"/>
        <v>1500.01</v>
      </c>
      <c r="CG21">
        <f t="shared" si="43"/>
        <v>1261.2195005571025</v>
      </c>
      <c r="CH21">
        <f t="shared" si="44"/>
        <v>0.84080739498876844</v>
      </c>
      <c r="CI21">
        <f t="shared" si="45"/>
        <v>0.16115827232832308</v>
      </c>
      <c r="CJ21">
        <v>6</v>
      </c>
      <c r="CK21">
        <v>0.5</v>
      </c>
      <c r="CL21" t="s">
        <v>394</v>
      </c>
      <c r="CM21">
        <v>2</v>
      </c>
      <c r="CN21">
        <v>1657094164.0999999</v>
      </c>
      <c r="CO21">
        <v>382.91399999999999</v>
      </c>
      <c r="CP21">
        <v>400.22</v>
      </c>
      <c r="CQ21">
        <v>23.531500000000001</v>
      </c>
      <c r="CR21">
        <v>19.812200000000001</v>
      </c>
      <c r="CS21">
        <v>382.577</v>
      </c>
      <c r="CT21">
        <v>23.423500000000001</v>
      </c>
      <c r="CU21">
        <v>600.23800000000006</v>
      </c>
      <c r="CV21">
        <v>100.687</v>
      </c>
      <c r="CW21">
        <v>9.9987999999999994E-2</v>
      </c>
      <c r="CX21">
        <v>26.826899999999998</v>
      </c>
      <c r="CY21">
        <v>26.694500000000001</v>
      </c>
      <c r="CZ21">
        <v>999.9</v>
      </c>
      <c r="DA21">
        <v>0</v>
      </c>
      <c r="DB21">
        <v>0</v>
      </c>
      <c r="DC21">
        <v>4998.75</v>
      </c>
      <c r="DD21">
        <v>0</v>
      </c>
      <c r="DE21">
        <v>168.70400000000001</v>
      </c>
      <c r="DF21">
        <v>-17.044899999999998</v>
      </c>
      <c r="DG21">
        <v>392.447</v>
      </c>
      <c r="DH21">
        <v>408.31</v>
      </c>
      <c r="DI21">
        <v>3.81169</v>
      </c>
      <c r="DJ21">
        <v>400.22</v>
      </c>
      <c r="DK21">
        <v>19.812200000000001</v>
      </c>
      <c r="DL21">
        <v>2.3786299999999998</v>
      </c>
      <c r="DM21">
        <v>1.9948399999999999</v>
      </c>
      <c r="DN21">
        <v>20.219000000000001</v>
      </c>
      <c r="DO21">
        <v>17.403500000000001</v>
      </c>
      <c r="DP21">
        <v>1500.01</v>
      </c>
      <c r="DQ21">
        <v>0.97299599999999997</v>
      </c>
      <c r="DR21">
        <v>2.7004E-2</v>
      </c>
      <c r="DS21">
        <v>0</v>
      </c>
      <c r="DT21">
        <v>715.31600000000003</v>
      </c>
      <c r="DU21">
        <v>4.9993100000000004</v>
      </c>
      <c r="DV21">
        <v>12136.4</v>
      </c>
      <c r="DW21">
        <v>13259.3</v>
      </c>
      <c r="DX21">
        <v>36.686999999999998</v>
      </c>
      <c r="DY21">
        <v>38</v>
      </c>
      <c r="DZ21">
        <v>37.061999999999998</v>
      </c>
      <c r="EA21">
        <v>37.436999999999998</v>
      </c>
      <c r="EB21">
        <v>38.186999999999998</v>
      </c>
      <c r="EC21">
        <v>1454.64</v>
      </c>
      <c r="ED21">
        <v>40.369999999999997</v>
      </c>
      <c r="EE21">
        <v>0</v>
      </c>
      <c r="EF21">
        <v>1657094163</v>
      </c>
      <c r="EG21">
        <v>0</v>
      </c>
      <c r="EH21">
        <v>716.11957692307681</v>
      </c>
      <c r="EI21">
        <v>-5.6842051076624651</v>
      </c>
      <c r="EJ21">
        <v>-261.86666554977518</v>
      </c>
      <c r="EK21">
        <v>12196.45384615385</v>
      </c>
      <c r="EL21">
        <v>15</v>
      </c>
      <c r="EM21">
        <v>1657094196.0999999</v>
      </c>
      <c r="EN21" t="s">
        <v>414</v>
      </c>
      <c r="EO21">
        <v>1657094195.0999999</v>
      </c>
      <c r="EP21">
        <v>1657094196.0999999</v>
      </c>
      <c r="EQ21">
        <v>19</v>
      </c>
      <c r="ER21">
        <v>-0.252</v>
      </c>
      <c r="ES21">
        <v>6.0000000000000001E-3</v>
      </c>
      <c r="ET21">
        <v>0.33700000000000002</v>
      </c>
      <c r="EU21">
        <v>0.108</v>
      </c>
      <c r="EV21">
        <v>401</v>
      </c>
      <c r="EW21">
        <v>20</v>
      </c>
      <c r="EX21">
        <v>0.08</v>
      </c>
      <c r="EY21">
        <v>0.01</v>
      </c>
      <c r="EZ21">
        <v>-12.94944525</v>
      </c>
      <c r="FA21">
        <v>-36.333723264540318</v>
      </c>
      <c r="FB21">
        <v>3.6845221564132218</v>
      </c>
      <c r="FC21">
        <v>0</v>
      </c>
      <c r="FD21">
        <v>3.8651282500000002</v>
      </c>
      <c r="FE21">
        <v>-0.44931118198875308</v>
      </c>
      <c r="FF21">
        <v>4.4966046628956612E-2</v>
      </c>
      <c r="FG21">
        <v>1</v>
      </c>
      <c r="FH21">
        <v>1</v>
      </c>
      <c r="FI21">
        <v>2</v>
      </c>
      <c r="FJ21" t="s">
        <v>403</v>
      </c>
      <c r="FK21">
        <v>3.17977</v>
      </c>
      <c r="FL21">
        <v>2.76444</v>
      </c>
      <c r="FM21">
        <v>9.7714099999999998E-2</v>
      </c>
      <c r="FN21">
        <v>0.101649</v>
      </c>
      <c r="FO21">
        <v>0.118975</v>
      </c>
      <c r="FP21">
        <v>0.105894</v>
      </c>
      <c r="FQ21">
        <v>28861.8</v>
      </c>
      <c r="FR21">
        <v>22382</v>
      </c>
      <c r="FS21">
        <v>30022.1</v>
      </c>
      <c r="FT21">
        <v>24357.1</v>
      </c>
      <c r="FU21">
        <v>35166.5</v>
      </c>
      <c r="FV21">
        <v>31818.5</v>
      </c>
      <c r="FW21">
        <v>43896.1</v>
      </c>
      <c r="FX21">
        <v>39767.699999999997</v>
      </c>
      <c r="FY21">
        <v>2.1930299999999998</v>
      </c>
      <c r="FZ21">
        <v>1.8752800000000001</v>
      </c>
      <c r="GA21">
        <v>0.13495199999999999</v>
      </c>
      <c r="GB21">
        <v>0</v>
      </c>
      <c r="GC21">
        <v>24.482399999999998</v>
      </c>
      <c r="GD21">
        <v>999.9</v>
      </c>
      <c r="GE21">
        <v>59.3</v>
      </c>
      <c r="GF21">
        <v>32.1</v>
      </c>
      <c r="GG21">
        <v>28.2806</v>
      </c>
      <c r="GH21">
        <v>30.892700000000001</v>
      </c>
      <c r="GI21">
        <v>39.615400000000001</v>
      </c>
      <c r="GJ21">
        <v>1</v>
      </c>
      <c r="GK21">
        <v>-0.110818</v>
      </c>
      <c r="GL21">
        <v>-9.2265799999999995E-2</v>
      </c>
      <c r="GM21">
        <v>20.2683</v>
      </c>
      <c r="GN21">
        <v>5.22058</v>
      </c>
      <c r="GO21">
        <v>11.902100000000001</v>
      </c>
      <c r="GP21">
        <v>4.9646499999999998</v>
      </c>
      <c r="GQ21">
        <v>3.2912499999999998</v>
      </c>
      <c r="GR21">
        <v>9999</v>
      </c>
      <c r="GS21">
        <v>9999</v>
      </c>
      <c r="GT21">
        <v>2332.1999999999998</v>
      </c>
      <c r="GU21">
        <v>974.3</v>
      </c>
      <c r="GV21">
        <v>1.8771599999999999</v>
      </c>
      <c r="GW21">
        <v>1.8754599999999999</v>
      </c>
      <c r="GX21">
        <v>1.87415</v>
      </c>
      <c r="GY21">
        <v>1.8733200000000001</v>
      </c>
      <c r="GZ21">
        <v>1.8748499999999999</v>
      </c>
      <c r="HA21">
        <v>1.86981</v>
      </c>
      <c r="HB21">
        <v>1.8739699999999999</v>
      </c>
      <c r="HC21">
        <v>1.8790899999999999</v>
      </c>
      <c r="HD21">
        <v>0</v>
      </c>
      <c r="HE21">
        <v>0</v>
      </c>
      <c r="HF21">
        <v>0</v>
      </c>
      <c r="HG21">
        <v>0</v>
      </c>
      <c r="HH21" t="s">
        <v>397</v>
      </c>
      <c r="HI21" t="s">
        <v>398</v>
      </c>
      <c r="HJ21" t="s">
        <v>399</v>
      </c>
      <c r="HK21" t="s">
        <v>399</v>
      </c>
      <c r="HL21" t="s">
        <v>399</v>
      </c>
      <c r="HM21" t="s">
        <v>399</v>
      </c>
      <c r="HN21">
        <v>0</v>
      </c>
      <c r="HO21">
        <v>100</v>
      </c>
      <c r="HP21">
        <v>100</v>
      </c>
      <c r="HQ21">
        <v>0.33700000000000002</v>
      </c>
      <c r="HR21">
        <v>0.108</v>
      </c>
      <c r="HS21">
        <v>0.48162457836450501</v>
      </c>
      <c r="HT21">
        <v>1.140037666733786E-3</v>
      </c>
      <c r="HU21">
        <v>-2.4578255111644662E-6</v>
      </c>
      <c r="HV21">
        <v>7.1320242250994061E-10</v>
      </c>
      <c r="HW21">
        <v>-0.1038524338046331</v>
      </c>
      <c r="HX21">
        <v>-1.0636868026391509E-2</v>
      </c>
      <c r="HY21">
        <v>1.414134553709482E-3</v>
      </c>
      <c r="HZ21">
        <v>-1.731360607638623E-5</v>
      </c>
      <c r="IA21">
        <v>5</v>
      </c>
      <c r="IB21">
        <v>2009</v>
      </c>
      <c r="IC21">
        <v>1</v>
      </c>
      <c r="ID21">
        <v>26</v>
      </c>
      <c r="IE21">
        <v>1</v>
      </c>
      <c r="IF21">
        <v>10.199999999999999</v>
      </c>
      <c r="IG21">
        <v>1.0424800000000001</v>
      </c>
      <c r="IH21">
        <v>2.4584999999999999</v>
      </c>
      <c r="II21">
        <v>1.42578</v>
      </c>
      <c r="IJ21">
        <v>2.2949199999999998</v>
      </c>
      <c r="IK21">
        <v>1.5478499999999999</v>
      </c>
      <c r="IL21">
        <v>2.3303199999999999</v>
      </c>
      <c r="IM21">
        <v>34.395200000000003</v>
      </c>
      <c r="IN21">
        <v>13.2652</v>
      </c>
      <c r="IO21">
        <v>18</v>
      </c>
      <c r="IP21">
        <v>632.649</v>
      </c>
      <c r="IQ21">
        <v>415.39699999999999</v>
      </c>
      <c r="IR21">
        <v>24.9999</v>
      </c>
      <c r="IS21">
        <v>25.8979</v>
      </c>
      <c r="IT21">
        <v>29.999700000000001</v>
      </c>
      <c r="IU21">
        <v>25.900500000000001</v>
      </c>
      <c r="IV21">
        <v>25.847899999999999</v>
      </c>
      <c r="IW21">
        <v>20.903700000000001</v>
      </c>
      <c r="IX21">
        <v>31.484400000000001</v>
      </c>
      <c r="IY21">
        <v>0</v>
      </c>
      <c r="IZ21">
        <v>25</v>
      </c>
      <c r="JA21">
        <v>400</v>
      </c>
      <c r="JB21">
        <v>19.8505</v>
      </c>
      <c r="JC21">
        <v>101.221</v>
      </c>
      <c r="JD21">
        <v>101.149</v>
      </c>
    </row>
    <row r="22" spans="1:264" x14ac:dyDescent="0.2">
      <c r="A22">
        <v>6</v>
      </c>
      <c r="B22">
        <v>1657094257.0999999</v>
      </c>
      <c r="C22">
        <v>392.5</v>
      </c>
      <c r="D22" t="s">
        <v>415</v>
      </c>
      <c r="E22" t="s">
        <v>416</v>
      </c>
      <c r="F22" t="s">
        <v>392</v>
      </c>
      <c r="G22" t="s">
        <v>406</v>
      </c>
      <c r="H22" t="s">
        <v>407</v>
      </c>
      <c r="I22">
        <v>1657094257.0999999</v>
      </c>
      <c r="J22">
        <f t="shared" si="0"/>
        <v>3.9264715375445644E-3</v>
      </c>
      <c r="K22">
        <f t="shared" si="1"/>
        <v>3.9264715375445647</v>
      </c>
      <c r="L22">
        <f t="shared" si="2"/>
        <v>16.920172691809913</v>
      </c>
      <c r="M22">
        <f t="shared" si="3"/>
        <v>381.654</v>
      </c>
      <c r="N22">
        <f t="shared" si="4"/>
        <v>284.01188217513538</v>
      </c>
      <c r="O22">
        <f t="shared" si="5"/>
        <v>28.624936754457458</v>
      </c>
      <c r="P22">
        <f t="shared" si="6"/>
        <v>38.466072364355995</v>
      </c>
      <c r="Q22">
        <f t="shared" si="7"/>
        <v>0.32242659512881588</v>
      </c>
      <c r="R22">
        <f t="shared" si="8"/>
        <v>1.9170918905289966</v>
      </c>
      <c r="S22">
        <f t="shared" si="9"/>
        <v>0.29504996953601881</v>
      </c>
      <c r="T22">
        <f t="shared" si="10"/>
        <v>0.18667181916762937</v>
      </c>
      <c r="U22">
        <f t="shared" si="11"/>
        <v>241.70548849055004</v>
      </c>
      <c r="V22">
        <f t="shared" si="12"/>
        <v>27.368364283250646</v>
      </c>
      <c r="W22">
        <f t="shared" si="13"/>
        <v>27.368364283250646</v>
      </c>
      <c r="X22">
        <f t="shared" si="14"/>
        <v>3.6573297211053832</v>
      </c>
      <c r="Y22">
        <f t="shared" si="15"/>
        <v>66.71543655633829</v>
      </c>
      <c r="Z22">
        <f t="shared" si="16"/>
        <v>2.3560764127523997</v>
      </c>
      <c r="AA22">
        <f t="shared" si="17"/>
        <v>3.5315311333724022</v>
      </c>
      <c r="AB22">
        <f t="shared" si="18"/>
        <v>1.3012533083529836</v>
      </c>
      <c r="AC22">
        <f t="shared" si="19"/>
        <v>-173.15739480571528</v>
      </c>
      <c r="AD22">
        <f t="shared" si="20"/>
        <v>-61.626452568583851</v>
      </c>
      <c r="AE22">
        <f t="shared" si="21"/>
        <v>-6.9423198393503975</v>
      </c>
      <c r="AF22">
        <f t="shared" si="22"/>
        <v>-2.0678723099500473E-2</v>
      </c>
      <c r="AG22">
        <v>0</v>
      </c>
      <c r="AH22">
        <v>0</v>
      </c>
      <c r="AI22">
        <f t="shared" si="23"/>
        <v>1</v>
      </c>
      <c r="AJ22">
        <f t="shared" si="24"/>
        <v>0</v>
      </c>
      <c r="AK22">
        <f t="shared" si="25"/>
        <v>25866.687115410121</v>
      </c>
      <c r="AL22" t="s">
        <v>393</v>
      </c>
      <c r="AM22" t="s">
        <v>393</v>
      </c>
      <c r="AN22">
        <v>0</v>
      </c>
      <c r="AO22">
        <v>0</v>
      </c>
      <c r="AP22" t="e">
        <f t="shared" si="26"/>
        <v>#DIV/0!</v>
      </c>
      <c r="AQ22">
        <v>0</v>
      </c>
      <c r="AR22" t="s">
        <v>393</v>
      </c>
      <c r="AS22" t="s">
        <v>393</v>
      </c>
      <c r="AT22">
        <v>0</v>
      </c>
      <c r="AU22">
        <v>0</v>
      </c>
      <c r="AV22" t="e">
        <f t="shared" si="27"/>
        <v>#DIV/0!</v>
      </c>
      <c r="AW22">
        <v>0.5</v>
      </c>
      <c r="AX22">
        <f t="shared" si="28"/>
        <v>1261.0430924821503</v>
      </c>
      <c r="AY22">
        <f t="shared" si="29"/>
        <v>16.920172691809913</v>
      </c>
      <c r="AZ22" t="e">
        <f t="shared" si="30"/>
        <v>#DIV/0!</v>
      </c>
      <c r="BA22">
        <f t="shared" si="31"/>
        <v>1.3417600709033195E-2</v>
      </c>
      <c r="BB22" t="e">
        <f t="shared" si="32"/>
        <v>#DIV/0!</v>
      </c>
      <c r="BC22" t="e">
        <f t="shared" si="33"/>
        <v>#DIV/0!</v>
      </c>
      <c r="BD22" t="s">
        <v>393</v>
      </c>
      <c r="BE22">
        <v>0</v>
      </c>
      <c r="BF22" t="e">
        <f t="shared" si="34"/>
        <v>#DIV/0!</v>
      </c>
      <c r="BG22" t="e">
        <f t="shared" si="35"/>
        <v>#DIV/0!</v>
      </c>
      <c r="BH22" t="e">
        <f t="shared" si="36"/>
        <v>#DIV/0!</v>
      </c>
      <c r="BI22" t="e">
        <f t="shared" si="37"/>
        <v>#DIV/0!</v>
      </c>
      <c r="BJ22" t="e">
        <f t="shared" si="38"/>
        <v>#DIV/0!</v>
      </c>
      <c r="BK22" t="e">
        <f t="shared" si="39"/>
        <v>#DIV/0!</v>
      </c>
      <c r="BL22" t="e">
        <f t="shared" si="40"/>
        <v>#DIV/0!</v>
      </c>
      <c r="BM22" t="e">
        <f t="shared" si="41"/>
        <v>#DIV/0!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f t="shared" si="42"/>
        <v>1499.8</v>
      </c>
      <c r="CG22">
        <f t="shared" si="43"/>
        <v>1261.0430924821503</v>
      </c>
      <c r="CH22">
        <f t="shared" si="44"/>
        <v>0.84080750265512094</v>
      </c>
      <c r="CI22">
        <f t="shared" si="45"/>
        <v>0.16115848012438327</v>
      </c>
      <c r="CJ22">
        <v>6</v>
      </c>
      <c r="CK22">
        <v>0.5</v>
      </c>
      <c r="CL22" t="s">
        <v>394</v>
      </c>
      <c r="CM22">
        <v>2</v>
      </c>
      <c r="CN22">
        <v>1657094257.0999999</v>
      </c>
      <c r="CO22">
        <v>381.654</v>
      </c>
      <c r="CP22">
        <v>400.06799999999998</v>
      </c>
      <c r="CQ22">
        <v>23.3766</v>
      </c>
      <c r="CR22">
        <v>19.542899999999999</v>
      </c>
      <c r="CS22">
        <v>381.30799999999999</v>
      </c>
      <c r="CT22">
        <v>23.177199999999999</v>
      </c>
      <c r="CU22">
        <v>600.154</v>
      </c>
      <c r="CV22">
        <v>100.688</v>
      </c>
      <c r="CW22">
        <v>9.9814E-2</v>
      </c>
      <c r="CX22">
        <v>26.772099999999998</v>
      </c>
      <c r="CY22">
        <v>26.676300000000001</v>
      </c>
      <c r="CZ22">
        <v>999.9</v>
      </c>
      <c r="DA22">
        <v>0</v>
      </c>
      <c r="DB22">
        <v>0</v>
      </c>
      <c r="DC22">
        <v>5025</v>
      </c>
      <c r="DD22">
        <v>0</v>
      </c>
      <c r="DE22">
        <v>160.54900000000001</v>
      </c>
      <c r="DF22">
        <v>-18.414400000000001</v>
      </c>
      <c r="DG22">
        <v>390.78899999999999</v>
      </c>
      <c r="DH22">
        <v>408.04300000000001</v>
      </c>
      <c r="DI22">
        <v>3.8336999999999999</v>
      </c>
      <c r="DJ22">
        <v>400.06799999999998</v>
      </c>
      <c r="DK22">
        <v>19.542899999999999</v>
      </c>
      <c r="DL22">
        <v>2.3537499999999998</v>
      </c>
      <c r="DM22">
        <v>1.96774</v>
      </c>
      <c r="DN22">
        <v>20.048999999999999</v>
      </c>
      <c r="DO22">
        <v>17.187100000000001</v>
      </c>
      <c r="DP22">
        <v>1499.8</v>
      </c>
      <c r="DQ22">
        <v>0.97299599999999997</v>
      </c>
      <c r="DR22">
        <v>2.70041E-2</v>
      </c>
      <c r="DS22">
        <v>0</v>
      </c>
      <c r="DT22">
        <v>724.21500000000003</v>
      </c>
      <c r="DU22">
        <v>4.9993100000000004</v>
      </c>
      <c r="DV22">
        <v>12271.8</v>
      </c>
      <c r="DW22">
        <v>13257.5</v>
      </c>
      <c r="DX22">
        <v>37.811999999999998</v>
      </c>
      <c r="DY22">
        <v>39.625</v>
      </c>
      <c r="DZ22">
        <v>38.186999999999998</v>
      </c>
      <c r="EA22">
        <v>39.625</v>
      </c>
      <c r="EB22">
        <v>39.561999999999998</v>
      </c>
      <c r="EC22">
        <v>1454.44</v>
      </c>
      <c r="ED22">
        <v>40.369999999999997</v>
      </c>
      <c r="EE22">
        <v>0</v>
      </c>
      <c r="EF22">
        <v>1657094256</v>
      </c>
      <c r="EG22">
        <v>0</v>
      </c>
      <c r="EH22">
        <v>723.41775999999993</v>
      </c>
      <c r="EI22">
        <v>9.2537692310461672</v>
      </c>
      <c r="EJ22">
        <v>613.95384277758455</v>
      </c>
      <c r="EK22">
        <v>12276.16</v>
      </c>
      <c r="EL22">
        <v>15</v>
      </c>
      <c r="EM22">
        <v>1657094196.0999999</v>
      </c>
      <c r="EN22" t="s">
        <v>414</v>
      </c>
      <c r="EO22">
        <v>1657094195.0999999</v>
      </c>
      <c r="EP22">
        <v>1657094196.0999999</v>
      </c>
      <c r="EQ22">
        <v>19</v>
      </c>
      <c r="ER22">
        <v>-0.252</v>
      </c>
      <c r="ES22">
        <v>6.0000000000000001E-3</v>
      </c>
      <c r="ET22">
        <v>0.33700000000000002</v>
      </c>
      <c r="EU22">
        <v>0.108</v>
      </c>
      <c r="EV22">
        <v>401</v>
      </c>
      <c r="EW22">
        <v>20</v>
      </c>
      <c r="EX22">
        <v>0.08</v>
      </c>
      <c r="EY22">
        <v>0.01</v>
      </c>
      <c r="EZ22">
        <v>-18.348836585365859</v>
      </c>
      <c r="FA22">
        <v>-0.37568780487809822</v>
      </c>
      <c r="FB22">
        <v>4.120819688823197E-2</v>
      </c>
      <c r="FC22">
        <v>0</v>
      </c>
      <c r="FD22">
        <v>3.873488536585366</v>
      </c>
      <c r="FE22">
        <v>-0.15864188153310479</v>
      </c>
      <c r="FF22">
        <v>2.175655388343492E-2</v>
      </c>
      <c r="FG22">
        <v>1</v>
      </c>
      <c r="FH22">
        <v>1</v>
      </c>
      <c r="FI22">
        <v>2</v>
      </c>
      <c r="FJ22" t="s">
        <v>403</v>
      </c>
      <c r="FK22">
        <v>3.1796700000000002</v>
      </c>
      <c r="FL22">
        <v>2.7643900000000001</v>
      </c>
      <c r="FM22">
        <v>9.7478300000000004E-2</v>
      </c>
      <c r="FN22">
        <v>0.101635</v>
      </c>
      <c r="FO22">
        <v>0.118119</v>
      </c>
      <c r="FP22">
        <v>0.10489900000000001</v>
      </c>
      <c r="FQ22">
        <v>28873.8</v>
      </c>
      <c r="FR22">
        <v>22386.2</v>
      </c>
      <c r="FS22">
        <v>30026.2</v>
      </c>
      <c r="FT22">
        <v>24361</v>
      </c>
      <c r="FU22">
        <v>35206.1</v>
      </c>
      <c r="FV22">
        <v>31859.5</v>
      </c>
      <c r="FW22">
        <v>43901.9</v>
      </c>
      <c r="FX22">
        <v>39774</v>
      </c>
      <c r="FY22">
        <v>2.1933799999999999</v>
      </c>
      <c r="FZ22">
        <v>1.87615</v>
      </c>
      <c r="GA22">
        <v>0.132497</v>
      </c>
      <c r="GB22">
        <v>0</v>
      </c>
      <c r="GC22">
        <v>24.5045</v>
      </c>
      <c r="GD22">
        <v>999.9</v>
      </c>
      <c r="GE22">
        <v>59</v>
      </c>
      <c r="GF22">
        <v>32.1</v>
      </c>
      <c r="GG22">
        <v>28.138200000000001</v>
      </c>
      <c r="GH22">
        <v>30.622699999999998</v>
      </c>
      <c r="GI22">
        <v>40.228400000000001</v>
      </c>
      <c r="GJ22">
        <v>1</v>
      </c>
      <c r="GK22">
        <v>-0.117795</v>
      </c>
      <c r="GL22">
        <v>-0.119145</v>
      </c>
      <c r="GM22">
        <v>20.270399999999999</v>
      </c>
      <c r="GN22">
        <v>5.2282200000000003</v>
      </c>
      <c r="GO22">
        <v>11.9023</v>
      </c>
      <c r="GP22">
        <v>4.9645000000000001</v>
      </c>
      <c r="GQ22">
        <v>3.2919999999999998</v>
      </c>
      <c r="GR22">
        <v>9999</v>
      </c>
      <c r="GS22">
        <v>9999</v>
      </c>
      <c r="GT22">
        <v>2332.1999999999998</v>
      </c>
      <c r="GU22">
        <v>974.3</v>
      </c>
      <c r="GV22">
        <v>1.87714</v>
      </c>
      <c r="GW22">
        <v>1.8754599999999999</v>
      </c>
      <c r="GX22">
        <v>1.87415</v>
      </c>
      <c r="GY22">
        <v>1.8733200000000001</v>
      </c>
      <c r="GZ22">
        <v>1.8748499999999999</v>
      </c>
      <c r="HA22">
        <v>1.86981</v>
      </c>
      <c r="HB22">
        <v>1.87402</v>
      </c>
      <c r="HC22">
        <v>1.8790899999999999</v>
      </c>
      <c r="HD22">
        <v>0</v>
      </c>
      <c r="HE22">
        <v>0</v>
      </c>
      <c r="HF22">
        <v>0</v>
      </c>
      <c r="HG22">
        <v>0</v>
      </c>
      <c r="HH22" t="s">
        <v>397</v>
      </c>
      <c r="HI22" t="s">
        <v>398</v>
      </c>
      <c r="HJ22" t="s">
        <v>399</v>
      </c>
      <c r="HK22" t="s">
        <v>399</v>
      </c>
      <c r="HL22" t="s">
        <v>399</v>
      </c>
      <c r="HM22" t="s">
        <v>399</v>
      </c>
      <c r="HN22">
        <v>0</v>
      </c>
      <c r="HO22">
        <v>100</v>
      </c>
      <c r="HP22">
        <v>100</v>
      </c>
      <c r="HQ22">
        <v>0.34599999999999997</v>
      </c>
      <c r="HR22">
        <v>0.19939999999999999</v>
      </c>
      <c r="HS22">
        <v>0.2291904312651078</v>
      </c>
      <c r="HT22">
        <v>1.140037666733786E-3</v>
      </c>
      <c r="HU22">
        <v>-2.4578255111644662E-6</v>
      </c>
      <c r="HV22">
        <v>7.1320242250994061E-10</v>
      </c>
      <c r="HW22">
        <v>-9.8111368502497326E-2</v>
      </c>
      <c r="HX22">
        <v>-1.0636868026391509E-2</v>
      </c>
      <c r="HY22">
        <v>1.414134553709482E-3</v>
      </c>
      <c r="HZ22">
        <v>-1.731360607638623E-5</v>
      </c>
      <c r="IA22">
        <v>5</v>
      </c>
      <c r="IB22">
        <v>2009</v>
      </c>
      <c r="IC22">
        <v>1</v>
      </c>
      <c r="ID22">
        <v>26</v>
      </c>
      <c r="IE22">
        <v>1</v>
      </c>
      <c r="IF22">
        <v>1</v>
      </c>
      <c r="IG22">
        <v>1.0400400000000001</v>
      </c>
      <c r="IH22">
        <v>2.4511699999999998</v>
      </c>
      <c r="II22">
        <v>1.42578</v>
      </c>
      <c r="IJ22">
        <v>2.2936999999999999</v>
      </c>
      <c r="IK22">
        <v>1.5478499999999999</v>
      </c>
      <c r="IL22">
        <v>2.36328</v>
      </c>
      <c r="IM22">
        <v>34.395200000000003</v>
      </c>
      <c r="IN22">
        <v>13.2477</v>
      </c>
      <c r="IO22">
        <v>18</v>
      </c>
      <c r="IP22">
        <v>632.18399999999997</v>
      </c>
      <c r="IQ22">
        <v>415.40899999999999</v>
      </c>
      <c r="IR22">
        <v>24.999400000000001</v>
      </c>
      <c r="IS22">
        <v>25.82</v>
      </c>
      <c r="IT22">
        <v>29.999700000000001</v>
      </c>
      <c r="IU22">
        <v>25.834499999999998</v>
      </c>
      <c r="IV22">
        <v>25.784099999999999</v>
      </c>
      <c r="IW22">
        <v>20.830500000000001</v>
      </c>
      <c r="IX22">
        <v>32.052799999999998</v>
      </c>
      <c r="IY22">
        <v>0</v>
      </c>
      <c r="IZ22">
        <v>25</v>
      </c>
      <c r="JA22">
        <v>400</v>
      </c>
      <c r="JB22">
        <v>19.625499999999999</v>
      </c>
      <c r="JC22">
        <v>101.235</v>
      </c>
      <c r="JD22">
        <v>101.16500000000001</v>
      </c>
    </row>
    <row r="23" spans="1:264" x14ac:dyDescent="0.2">
      <c r="A23">
        <v>7</v>
      </c>
      <c r="B23">
        <v>1657094317.5999999</v>
      </c>
      <c r="C23">
        <v>453</v>
      </c>
      <c r="D23" t="s">
        <v>417</v>
      </c>
      <c r="E23" t="s">
        <v>418</v>
      </c>
      <c r="F23" t="s">
        <v>392</v>
      </c>
      <c r="G23" t="s">
        <v>406</v>
      </c>
      <c r="H23" t="s">
        <v>407</v>
      </c>
      <c r="I23">
        <v>1657094317.5999999</v>
      </c>
      <c r="J23">
        <f t="shared" si="0"/>
        <v>3.7251455080241995E-3</v>
      </c>
      <c r="K23">
        <f t="shared" si="1"/>
        <v>3.7251455080241995</v>
      </c>
      <c r="L23">
        <f t="shared" si="2"/>
        <v>28.176736454765972</v>
      </c>
      <c r="M23">
        <f t="shared" si="3"/>
        <v>768.99699999999996</v>
      </c>
      <c r="N23">
        <f t="shared" si="4"/>
        <v>593.27372847463289</v>
      </c>
      <c r="O23">
        <f t="shared" si="5"/>
        <v>59.793715068457054</v>
      </c>
      <c r="P23">
        <f t="shared" si="6"/>
        <v>77.504169322853002</v>
      </c>
      <c r="Q23">
        <f t="shared" si="7"/>
        <v>0.30047504232664446</v>
      </c>
      <c r="R23">
        <f t="shared" si="8"/>
        <v>1.909390217123315</v>
      </c>
      <c r="S23">
        <f t="shared" si="9"/>
        <v>0.27646295591036851</v>
      </c>
      <c r="T23">
        <f t="shared" si="10"/>
        <v>0.17478655234789003</v>
      </c>
      <c r="U23">
        <f t="shared" si="11"/>
        <v>241.74105407466092</v>
      </c>
      <c r="V23">
        <f t="shared" si="12"/>
        <v>27.470530101999497</v>
      </c>
      <c r="W23">
        <f t="shared" si="13"/>
        <v>27.470530101999497</v>
      </c>
      <c r="X23">
        <f t="shared" si="14"/>
        <v>3.679272372112727</v>
      </c>
      <c r="Y23">
        <f t="shared" si="15"/>
        <v>66.794502812332581</v>
      </c>
      <c r="Z23">
        <f t="shared" si="16"/>
        <v>2.3619512941297001</v>
      </c>
      <c r="AA23">
        <f t="shared" si="17"/>
        <v>3.5361462316231242</v>
      </c>
      <c r="AB23">
        <f t="shared" si="18"/>
        <v>1.3173210779830269</v>
      </c>
      <c r="AC23">
        <f t="shared" si="19"/>
        <v>-164.27891690386721</v>
      </c>
      <c r="AD23">
        <f t="shared" si="20"/>
        <v>-69.610481160802806</v>
      </c>
      <c r="AE23">
        <f t="shared" si="21"/>
        <v>-7.878261827335785</v>
      </c>
      <c r="AF23">
        <f t="shared" si="22"/>
        <v>-2.6605817344886873E-2</v>
      </c>
      <c r="AG23">
        <v>0</v>
      </c>
      <c r="AH23">
        <v>0</v>
      </c>
      <c r="AI23">
        <f t="shared" si="23"/>
        <v>1</v>
      </c>
      <c r="AJ23">
        <f t="shared" si="24"/>
        <v>0</v>
      </c>
      <c r="AK23">
        <f t="shared" si="25"/>
        <v>25671.063239983316</v>
      </c>
      <c r="AL23" t="s">
        <v>393</v>
      </c>
      <c r="AM23" t="s">
        <v>393</v>
      </c>
      <c r="AN23">
        <v>0</v>
      </c>
      <c r="AO23">
        <v>0</v>
      </c>
      <c r="AP23" t="e">
        <f t="shared" si="26"/>
        <v>#DIV/0!</v>
      </c>
      <c r="AQ23">
        <v>0</v>
      </c>
      <c r="AR23" t="s">
        <v>393</v>
      </c>
      <c r="AS23" t="s">
        <v>393</v>
      </c>
      <c r="AT23">
        <v>0</v>
      </c>
      <c r="AU23">
        <v>0</v>
      </c>
      <c r="AV23" t="e">
        <f t="shared" si="27"/>
        <v>#DIV/0!</v>
      </c>
      <c r="AW23">
        <v>0.5</v>
      </c>
      <c r="AX23">
        <f t="shared" si="28"/>
        <v>1261.2357005568192</v>
      </c>
      <c r="AY23">
        <f t="shared" si="29"/>
        <v>28.176736454765972</v>
      </c>
      <c r="AZ23" t="e">
        <f t="shared" si="30"/>
        <v>#DIV/0!</v>
      </c>
      <c r="BA23">
        <f t="shared" si="31"/>
        <v>2.2340579514460546E-2</v>
      </c>
      <c r="BB23" t="e">
        <f t="shared" si="32"/>
        <v>#DIV/0!</v>
      </c>
      <c r="BC23" t="e">
        <f t="shared" si="33"/>
        <v>#DIV/0!</v>
      </c>
      <c r="BD23" t="s">
        <v>393</v>
      </c>
      <c r="BE23">
        <v>0</v>
      </c>
      <c r="BF23" t="e">
        <f t="shared" si="34"/>
        <v>#DIV/0!</v>
      </c>
      <c r="BG23" t="e">
        <f t="shared" si="35"/>
        <v>#DIV/0!</v>
      </c>
      <c r="BH23" t="e">
        <f t="shared" si="36"/>
        <v>#DIV/0!</v>
      </c>
      <c r="BI23" t="e">
        <f t="shared" si="37"/>
        <v>#DIV/0!</v>
      </c>
      <c r="BJ23" t="e">
        <f t="shared" si="38"/>
        <v>#DIV/0!</v>
      </c>
      <c r="BK23" t="e">
        <f t="shared" si="39"/>
        <v>#DIV/0!</v>
      </c>
      <c r="BL23" t="e">
        <f t="shared" si="40"/>
        <v>#DIV/0!</v>
      </c>
      <c r="BM23" t="e">
        <f t="shared" si="41"/>
        <v>#DIV/0!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f t="shared" si="42"/>
        <v>1500.03</v>
      </c>
      <c r="CG23">
        <f t="shared" si="43"/>
        <v>1261.2357005568192</v>
      </c>
      <c r="CH23">
        <f t="shared" si="44"/>
        <v>0.84080698423152822</v>
      </c>
      <c r="CI23">
        <f t="shared" si="45"/>
        <v>0.16115747956684928</v>
      </c>
      <c r="CJ23">
        <v>6</v>
      </c>
      <c r="CK23">
        <v>0.5</v>
      </c>
      <c r="CL23" t="s">
        <v>394</v>
      </c>
      <c r="CM23">
        <v>2</v>
      </c>
      <c r="CN23">
        <v>1657094317.5999999</v>
      </c>
      <c r="CO23">
        <v>768.99699999999996</v>
      </c>
      <c r="CP23">
        <v>800.03200000000004</v>
      </c>
      <c r="CQ23">
        <v>23.435300000000002</v>
      </c>
      <c r="CR23">
        <v>19.798200000000001</v>
      </c>
      <c r="CS23">
        <v>768.654</v>
      </c>
      <c r="CT23">
        <v>23.234300000000001</v>
      </c>
      <c r="CU23">
        <v>600.12300000000005</v>
      </c>
      <c r="CV23">
        <v>100.68600000000001</v>
      </c>
      <c r="CW23">
        <v>0.100049</v>
      </c>
      <c r="CX23">
        <v>26.7943</v>
      </c>
      <c r="CY23">
        <v>26.6526</v>
      </c>
      <c r="CZ23">
        <v>999.9</v>
      </c>
      <c r="DA23">
        <v>0</v>
      </c>
      <c r="DB23">
        <v>0</v>
      </c>
      <c r="DC23">
        <v>4992.5</v>
      </c>
      <c r="DD23">
        <v>0</v>
      </c>
      <c r="DE23">
        <v>200.78299999999999</v>
      </c>
      <c r="DF23">
        <v>-31.400700000000001</v>
      </c>
      <c r="DG23">
        <v>787.077</v>
      </c>
      <c r="DH23">
        <v>816.19100000000003</v>
      </c>
      <c r="DI23">
        <v>3.63706</v>
      </c>
      <c r="DJ23">
        <v>800.03200000000004</v>
      </c>
      <c r="DK23">
        <v>19.798200000000001</v>
      </c>
      <c r="DL23">
        <v>2.3595999999999999</v>
      </c>
      <c r="DM23">
        <v>1.9934000000000001</v>
      </c>
      <c r="DN23">
        <v>20.089200000000002</v>
      </c>
      <c r="DO23">
        <v>17.391999999999999</v>
      </c>
      <c r="DP23">
        <v>1500.03</v>
      </c>
      <c r="DQ23">
        <v>0.97301099999999996</v>
      </c>
      <c r="DR23">
        <v>2.69889E-2</v>
      </c>
      <c r="DS23">
        <v>0</v>
      </c>
      <c r="DT23">
        <v>785.73599999999999</v>
      </c>
      <c r="DU23">
        <v>4.9993100000000004</v>
      </c>
      <c r="DV23">
        <v>13451.6</v>
      </c>
      <c r="DW23">
        <v>13259.5</v>
      </c>
      <c r="DX23">
        <v>38.875</v>
      </c>
      <c r="DY23">
        <v>40.625</v>
      </c>
      <c r="DZ23">
        <v>39.186999999999998</v>
      </c>
      <c r="EA23">
        <v>41.186999999999998</v>
      </c>
      <c r="EB23">
        <v>40.561999999999998</v>
      </c>
      <c r="EC23">
        <v>1454.68</v>
      </c>
      <c r="ED23">
        <v>40.35</v>
      </c>
      <c r="EE23">
        <v>0</v>
      </c>
      <c r="EF23">
        <v>1657094316.5999999</v>
      </c>
      <c r="EG23">
        <v>0</v>
      </c>
      <c r="EH23">
        <v>790.48203846153854</v>
      </c>
      <c r="EI23">
        <v>-37.371999999654378</v>
      </c>
      <c r="EJ23">
        <v>781.98290688510633</v>
      </c>
      <c r="EK23">
        <v>13437.869230769231</v>
      </c>
      <c r="EL23">
        <v>15</v>
      </c>
      <c r="EM23">
        <v>1657094344.5999999</v>
      </c>
      <c r="EN23" t="s">
        <v>419</v>
      </c>
      <c r="EO23">
        <v>1657094344.5999999</v>
      </c>
      <c r="EP23">
        <v>1657094196.0999999</v>
      </c>
      <c r="EQ23">
        <v>20</v>
      </c>
      <c r="ER23">
        <v>0.41</v>
      </c>
      <c r="ES23">
        <v>6.0000000000000001E-3</v>
      </c>
      <c r="ET23">
        <v>0.34300000000000003</v>
      </c>
      <c r="EU23">
        <v>0.108</v>
      </c>
      <c r="EV23">
        <v>800</v>
      </c>
      <c r="EW23">
        <v>20</v>
      </c>
      <c r="EX23">
        <v>0.08</v>
      </c>
      <c r="EY23">
        <v>0.01</v>
      </c>
      <c r="EZ23">
        <v>-32.424290243902433</v>
      </c>
      <c r="FA23">
        <v>7.5394829268293098</v>
      </c>
      <c r="FB23">
        <v>0.76856241056221875</v>
      </c>
      <c r="FC23">
        <v>0</v>
      </c>
      <c r="FD23">
        <v>3.634774878048781</v>
      </c>
      <c r="FE23">
        <v>7.4332891986061744E-2</v>
      </c>
      <c r="FF23">
        <v>2.1263996380226791E-2</v>
      </c>
      <c r="FG23">
        <v>1</v>
      </c>
      <c r="FH23">
        <v>1</v>
      </c>
      <c r="FI23">
        <v>2</v>
      </c>
      <c r="FJ23" t="s">
        <v>403</v>
      </c>
      <c r="FK23">
        <v>3.1796700000000002</v>
      </c>
      <c r="FL23">
        <v>2.7644799999999998</v>
      </c>
      <c r="FM23">
        <v>0.161381</v>
      </c>
      <c r="FN23">
        <v>0.16644900000000001</v>
      </c>
      <c r="FO23">
        <v>0.11833299999999999</v>
      </c>
      <c r="FP23">
        <v>0.105868</v>
      </c>
      <c r="FQ23">
        <v>26833.7</v>
      </c>
      <c r="FR23">
        <v>20773.8</v>
      </c>
      <c r="FS23">
        <v>30029.599999999999</v>
      </c>
      <c r="FT23">
        <v>24362.9</v>
      </c>
      <c r="FU23">
        <v>35203.599999999999</v>
      </c>
      <c r="FV23">
        <v>31829</v>
      </c>
      <c r="FW23">
        <v>43906.7</v>
      </c>
      <c r="FX23">
        <v>39776.9</v>
      </c>
      <c r="FY23">
        <v>2.1954799999999999</v>
      </c>
      <c r="FZ23">
        <v>1.8784000000000001</v>
      </c>
      <c r="GA23">
        <v>0.13240399999999999</v>
      </c>
      <c r="GB23">
        <v>0</v>
      </c>
      <c r="GC23">
        <v>24.482199999999999</v>
      </c>
      <c r="GD23">
        <v>999.9</v>
      </c>
      <c r="GE23">
        <v>58.9</v>
      </c>
      <c r="GF23">
        <v>32</v>
      </c>
      <c r="GG23">
        <v>27.933599999999998</v>
      </c>
      <c r="GH23">
        <v>30.7727</v>
      </c>
      <c r="GI23">
        <v>40.360599999999998</v>
      </c>
      <c r="GJ23">
        <v>1</v>
      </c>
      <c r="GK23">
        <v>-0.12214700000000001</v>
      </c>
      <c r="GL23">
        <v>-0.149537</v>
      </c>
      <c r="GM23">
        <v>20.270299999999999</v>
      </c>
      <c r="GN23">
        <v>5.2265699999999997</v>
      </c>
      <c r="GO23">
        <v>11.902100000000001</v>
      </c>
      <c r="GP23">
        <v>4.9641999999999999</v>
      </c>
      <c r="GQ23">
        <v>3.2919999999999998</v>
      </c>
      <c r="GR23">
        <v>9999</v>
      </c>
      <c r="GS23">
        <v>9999</v>
      </c>
      <c r="GT23">
        <v>2332.1999999999998</v>
      </c>
      <c r="GU23">
        <v>974.3</v>
      </c>
      <c r="GV23">
        <v>1.8771599999999999</v>
      </c>
      <c r="GW23">
        <v>1.8754599999999999</v>
      </c>
      <c r="GX23">
        <v>1.87418</v>
      </c>
      <c r="GY23">
        <v>1.8733200000000001</v>
      </c>
      <c r="GZ23">
        <v>1.8748499999999999</v>
      </c>
      <c r="HA23">
        <v>1.86981</v>
      </c>
      <c r="HB23">
        <v>1.87402</v>
      </c>
      <c r="HC23">
        <v>1.8791100000000001</v>
      </c>
      <c r="HD23">
        <v>0</v>
      </c>
      <c r="HE23">
        <v>0</v>
      </c>
      <c r="HF23">
        <v>0</v>
      </c>
      <c r="HG23">
        <v>0</v>
      </c>
      <c r="HH23" t="s">
        <v>397</v>
      </c>
      <c r="HI23" t="s">
        <v>398</v>
      </c>
      <c r="HJ23" t="s">
        <v>399</v>
      </c>
      <c r="HK23" t="s">
        <v>399</v>
      </c>
      <c r="HL23" t="s">
        <v>399</v>
      </c>
      <c r="HM23" t="s">
        <v>399</v>
      </c>
      <c r="HN23">
        <v>0</v>
      </c>
      <c r="HO23">
        <v>100</v>
      </c>
      <c r="HP23">
        <v>100</v>
      </c>
      <c r="HQ23">
        <v>0.34300000000000003</v>
      </c>
      <c r="HR23">
        <v>0.20100000000000001</v>
      </c>
      <c r="HS23">
        <v>0.2291904312651078</v>
      </c>
      <c r="HT23">
        <v>1.140037666733786E-3</v>
      </c>
      <c r="HU23">
        <v>-2.4578255111644662E-6</v>
      </c>
      <c r="HV23">
        <v>7.1320242250994061E-10</v>
      </c>
      <c r="HW23">
        <v>-9.8111368502497326E-2</v>
      </c>
      <c r="HX23">
        <v>-1.0636868026391509E-2</v>
      </c>
      <c r="HY23">
        <v>1.414134553709482E-3</v>
      </c>
      <c r="HZ23">
        <v>-1.731360607638623E-5</v>
      </c>
      <c r="IA23">
        <v>5</v>
      </c>
      <c r="IB23">
        <v>2009</v>
      </c>
      <c r="IC23">
        <v>1</v>
      </c>
      <c r="ID23">
        <v>26</v>
      </c>
      <c r="IE23">
        <v>2</v>
      </c>
      <c r="IF23">
        <v>2</v>
      </c>
      <c r="IG23">
        <v>1.8273900000000001</v>
      </c>
      <c r="IH23">
        <v>2.4572799999999999</v>
      </c>
      <c r="II23">
        <v>1.42578</v>
      </c>
      <c r="IJ23">
        <v>2.2936999999999999</v>
      </c>
      <c r="IK23">
        <v>1.5478499999999999</v>
      </c>
      <c r="IL23">
        <v>2.2839399999999999</v>
      </c>
      <c r="IM23">
        <v>34.372500000000002</v>
      </c>
      <c r="IN23">
        <v>13.221399999999999</v>
      </c>
      <c r="IO23">
        <v>18</v>
      </c>
      <c r="IP23">
        <v>633.19600000000003</v>
      </c>
      <c r="IQ23">
        <v>416.298</v>
      </c>
      <c r="IR23">
        <v>24.999600000000001</v>
      </c>
      <c r="IS23">
        <v>25.766100000000002</v>
      </c>
      <c r="IT23">
        <v>29.999700000000001</v>
      </c>
      <c r="IU23">
        <v>25.786000000000001</v>
      </c>
      <c r="IV23">
        <v>25.7361</v>
      </c>
      <c r="IW23">
        <v>36.601900000000001</v>
      </c>
      <c r="IX23">
        <v>30.6419</v>
      </c>
      <c r="IY23">
        <v>0</v>
      </c>
      <c r="IZ23">
        <v>25</v>
      </c>
      <c r="JA23">
        <v>800</v>
      </c>
      <c r="JB23">
        <v>19.879200000000001</v>
      </c>
      <c r="JC23">
        <v>101.246</v>
      </c>
      <c r="JD23">
        <v>101.173</v>
      </c>
    </row>
    <row r="24" spans="1:264" x14ac:dyDescent="0.2">
      <c r="A24">
        <v>8</v>
      </c>
      <c r="B24">
        <v>1657094405.5999999</v>
      </c>
      <c r="C24">
        <v>541</v>
      </c>
      <c r="D24" t="s">
        <v>420</v>
      </c>
      <c r="E24" t="s">
        <v>421</v>
      </c>
      <c r="F24" t="s">
        <v>392</v>
      </c>
      <c r="G24" t="s">
        <v>406</v>
      </c>
      <c r="H24" t="s">
        <v>407</v>
      </c>
      <c r="I24">
        <v>1657094405.5999999</v>
      </c>
      <c r="J24">
        <f t="shared" si="0"/>
        <v>3.5192415299084155E-3</v>
      </c>
      <c r="K24">
        <f t="shared" si="1"/>
        <v>3.5192415299084154</v>
      </c>
      <c r="L24">
        <f t="shared" si="2"/>
        <v>29.679124812700501</v>
      </c>
      <c r="M24">
        <f t="shared" si="3"/>
        <v>1166.2349999999999</v>
      </c>
      <c r="N24">
        <f t="shared" si="4"/>
        <v>967.34507015554766</v>
      </c>
      <c r="O24">
        <f t="shared" si="5"/>
        <v>97.494914726267439</v>
      </c>
      <c r="P24">
        <f t="shared" si="6"/>
        <v>117.54025051009499</v>
      </c>
      <c r="Q24">
        <f t="shared" si="7"/>
        <v>0.28815170279178648</v>
      </c>
      <c r="R24">
        <f t="shared" si="8"/>
        <v>1.9105722977112749</v>
      </c>
      <c r="S24">
        <f t="shared" si="9"/>
        <v>0.26600363071398148</v>
      </c>
      <c r="T24">
        <f t="shared" si="10"/>
        <v>0.16810009754634767</v>
      </c>
      <c r="U24">
        <f t="shared" si="11"/>
        <v>241.76034707538105</v>
      </c>
      <c r="V24">
        <f t="shared" si="12"/>
        <v>27.585021079556967</v>
      </c>
      <c r="W24">
        <f t="shared" si="13"/>
        <v>27.585021079556967</v>
      </c>
      <c r="X24">
        <f t="shared" si="14"/>
        <v>3.7039985929797519</v>
      </c>
      <c r="Y24">
        <f t="shared" si="15"/>
        <v>68.040625243946749</v>
      </c>
      <c r="Z24">
        <f t="shared" si="16"/>
        <v>2.4110448484248002</v>
      </c>
      <c r="AA24">
        <f t="shared" si="17"/>
        <v>3.5435371732409227</v>
      </c>
      <c r="AB24">
        <f t="shared" si="18"/>
        <v>1.2929537445549517</v>
      </c>
      <c r="AC24">
        <f t="shared" si="19"/>
        <v>-155.19855146896111</v>
      </c>
      <c r="AD24">
        <f t="shared" si="20"/>
        <v>-77.789865961807948</v>
      </c>
      <c r="AE24">
        <f t="shared" si="21"/>
        <v>-8.8051278670649094</v>
      </c>
      <c r="AF24">
        <f t="shared" si="22"/>
        <v>-3.3198222452909931E-2</v>
      </c>
      <c r="AG24">
        <v>0</v>
      </c>
      <c r="AH24">
        <v>0</v>
      </c>
      <c r="AI24">
        <f t="shared" si="23"/>
        <v>1</v>
      </c>
      <c r="AJ24">
        <f t="shared" si="24"/>
        <v>0</v>
      </c>
      <c r="AK24">
        <f t="shared" si="25"/>
        <v>25697.755378396985</v>
      </c>
      <c r="AL24" t="s">
        <v>393</v>
      </c>
      <c r="AM24" t="s">
        <v>393</v>
      </c>
      <c r="AN24">
        <v>0</v>
      </c>
      <c r="AO24">
        <v>0</v>
      </c>
      <c r="AP24" t="e">
        <f t="shared" si="26"/>
        <v>#DIV/0!</v>
      </c>
      <c r="AQ24">
        <v>0</v>
      </c>
      <c r="AR24" t="s">
        <v>393</v>
      </c>
      <c r="AS24" t="s">
        <v>393</v>
      </c>
      <c r="AT24">
        <v>0</v>
      </c>
      <c r="AU24">
        <v>0</v>
      </c>
      <c r="AV24" t="e">
        <f t="shared" si="27"/>
        <v>#DIV/0!</v>
      </c>
      <c r="AW24">
        <v>0.5</v>
      </c>
      <c r="AX24">
        <f t="shared" si="28"/>
        <v>1261.3290005571923</v>
      </c>
      <c r="AY24">
        <f t="shared" si="29"/>
        <v>29.679124812700501</v>
      </c>
      <c r="AZ24" t="e">
        <f t="shared" si="30"/>
        <v>#DIV/0!</v>
      </c>
      <c r="BA24">
        <f t="shared" si="31"/>
        <v>2.3530042359756843E-2</v>
      </c>
      <c r="BB24" t="e">
        <f t="shared" si="32"/>
        <v>#DIV/0!</v>
      </c>
      <c r="BC24" t="e">
        <f t="shared" si="33"/>
        <v>#DIV/0!</v>
      </c>
      <c r="BD24" t="s">
        <v>393</v>
      </c>
      <c r="BE24">
        <v>0</v>
      </c>
      <c r="BF24" t="e">
        <f t="shared" si="34"/>
        <v>#DIV/0!</v>
      </c>
      <c r="BG24" t="e">
        <f t="shared" si="35"/>
        <v>#DIV/0!</v>
      </c>
      <c r="BH24" t="e">
        <f t="shared" si="36"/>
        <v>#DIV/0!</v>
      </c>
      <c r="BI24" t="e">
        <f t="shared" si="37"/>
        <v>#DIV/0!</v>
      </c>
      <c r="BJ24" t="e">
        <f t="shared" si="38"/>
        <v>#DIV/0!</v>
      </c>
      <c r="BK24" t="e">
        <f t="shared" si="39"/>
        <v>#DIV/0!</v>
      </c>
      <c r="BL24" t="e">
        <f t="shared" si="40"/>
        <v>#DIV/0!</v>
      </c>
      <c r="BM24" t="e">
        <f t="shared" si="41"/>
        <v>#DIV/0!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f t="shared" si="42"/>
        <v>1500.14</v>
      </c>
      <c r="CG24">
        <f t="shared" si="43"/>
        <v>1261.3290005571923</v>
      </c>
      <c r="CH24">
        <f t="shared" si="44"/>
        <v>0.84080752500246125</v>
      </c>
      <c r="CI24">
        <f t="shared" si="45"/>
        <v>0.16115852325475025</v>
      </c>
      <c r="CJ24">
        <v>6</v>
      </c>
      <c r="CK24">
        <v>0.5</v>
      </c>
      <c r="CL24" t="s">
        <v>394</v>
      </c>
      <c r="CM24">
        <v>2</v>
      </c>
      <c r="CN24">
        <v>1657094405.5999999</v>
      </c>
      <c r="CO24">
        <v>1166.2349999999999</v>
      </c>
      <c r="CP24">
        <v>1200.01</v>
      </c>
      <c r="CQ24">
        <v>23.9224</v>
      </c>
      <c r="CR24">
        <v>20.488199999999999</v>
      </c>
      <c r="CS24">
        <v>1166.42</v>
      </c>
      <c r="CT24">
        <v>23.708600000000001</v>
      </c>
      <c r="CU24">
        <v>600.149</v>
      </c>
      <c r="CV24">
        <v>100.68600000000001</v>
      </c>
      <c r="CW24">
        <v>0.100077</v>
      </c>
      <c r="CX24">
        <v>26.829799999999999</v>
      </c>
      <c r="CY24">
        <v>26.6999</v>
      </c>
      <c r="CZ24">
        <v>999.9</v>
      </c>
      <c r="DA24">
        <v>0</v>
      </c>
      <c r="DB24">
        <v>0</v>
      </c>
      <c r="DC24">
        <v>4997.5</v>
      </c>
      <c r="DD24">
        <v>0</v>
      </c>
      <c r="DE24">
        <v>167.03200000000001</v>
      </c>
      <c r="DF24">
        <v>-33.8386</v>
      </c>
      <c r="DG24">
        <v>1194.76</v>
      </c>
      <c r="DH24">
        <v>1225.1099999999999</v>
      </c>
      <c r="DI24">
        <v>3.4342199999999998</v>
      </c>
      <c r="DJ24">
        <v>1200.01</v>
      </c>
      <c r="DK24">
        <v>20.488199999999999</v>
      </c>
      <c r="DL24">
        <v>2.4086500000000002</v>
      </c>
      <c r="DM24">
        <v>2.0628700000000002</v>
      </c>
      <c r="DN24">
        <v>20.4221</v>
      </c>
      <c r="DO24">
        <v>17.935400000000001</v>
      </c>
      <c r="DP24">
        <v>1500.14</v>
      </c>
      <c r="DQ24">
        <v>0.97299100000000005</v>
      </c>
      <c r="DR24">
        <v>2.7009100000000001E-2</v>
      </c>
      <c r="DS24">
        <v>0</v>
      </c>
      <c r="DT24">
        <v>781.39800000000002</v>
      </c>
      <c r="DU24">
        <v>4.9993100000000004</v>
      </c>
      <c r="DV24">
        <v>13279.7</v>
      </c>
      <c r="DW24">
        <v>13260.4</v>
      </c>
      <c r="DX24">
        <v>38.75</v>
      </c>
      <c r="DY24">
        <v>39.875</v>
      </c>
      <c r="DZ24">
        <v>39.061999999999998</v>
      </c>
      <c r="EA24">
        <v>40</v>
      </c>
      <c r="EB24">
        <v>40.125</v>
      </c>
      <c r="EC24">
        <v>1454.76</v>
      </c>
      <c r="ED24">
        <v>40.380000000000003</v>
      </c>
      <c r="EE24">
        <v>0</v>
      </c>
      <c r="EF24">
        <v>1657094404.2</v>
      </c>
      <c r="EG24">
        <v>0</v>
      </c>
      <c r="EH24">
        <v>778.13530769230772</v>
      </c>
      <c r="EI24">
        <v>-1.2778803193501911</v>
      </c>
      <c r="EJ24">
        <v>525.04615626222858</v>
      </c>
      <c r="EK24">
        <v>13147.038461538459</v>
      </c>
      <c r="EL24">
        <v>15</v>
      </c>
      <c r="EM24">
        <v>1657094443.5999999</v>
      </c>
      <c r="EN24" t="s">
        <v>422</v>
      </c>
      <c r="EO24">
        <v>1657094443.5999999</v>
      </c>
      <c r="EP24">
        <v>1657094196.0999999</v>
      </c>
      <c r="EQ24">
        <v>21</v>
      </c>
      <c r="ER24">
        <v>0.11600000000000001</v>
      </c>
      <c r="ES24">
        <v>6.0000000000000001E-3</v>
      </c>
      <c r="ET24">
        <v>-0.185</v>
      </c>
      <c r="EU24">
        <v>0.108</v>
      </c>
      <c r="EV24">
        <v>1200</v>
      </c>
      <c r="EW24">
        <v>20</v>
      </c>
      <c r="EX24">
        <v>0.18</v>
      </c>
      <c r="EY24">
        <v>0.01</v>
      </c>
      <c r="EZ24">
        <v>-33.144694999999999</v>
      </c>
      <c r="FA24">
        <v>-0.67781763602245293</v>
      </c>
      <c r="FB24">
        <v>0.36868986285901612</v>
      </c>
      <c r="FC24">
        <v>0</v>
      </c>
      <c r="FD24">
        <v>3.4298150000000009</v>
      </c>
      <c r="FE24">
        <v>1.3151144465282779E-2</v>
      </c>
      <c r="FF24">
        <v>2.0526275843416211E-3</v>
      </c>
      <c r="FG24">
        <v>1</v>
      </c>
      <c r="FH24">
        <v>1</v>
      </c>
      <c r="FI24">
        <v>2</v>
      </c>
      <c r="FJ24" t="s">
        <v>403</v>
      </c>
      <c r="FK24">
        <v>3.17984</v>
      </c>
      <c r="FL24">
        <v>2.7645300000000002</v>
      </c>
      <c r="FM24">
        <v>0.21159700000000001</v>
      </c>
      <c r="FN24">
        <v>0.21624199999999999</v>
      </c>
      <c r="FO24">
        <v>0.12003800000000001</v>
      </c>
      <c r="FP24">
        <v>0.108459</v>
      </c>
      <c r="FQ24">
        <v>25233.599999999999</v>
      </c>
      <c r="FR24">
        <v>19537.900000000001</v>
      </c>
      <c r="FS24">
        <v>30035.200000000001</v>
      </c>
      <c r="FT24">
        <v>24367.4</v>
      </c>
      <c r="FU24">
        <v>35141.9</v>
      </c>
      <c r="FV24">
        <v>31742.5</v>
      </c>
      <c r="FW24">
        <v>43915</v>
      </c>
      <c r="FX24">
        <v>39784.1</v>
      </c>
      <c r="FY24">
        <v>2.1954799999999999</v>
      </c>
      <c r="FZ24">
        <v>1.8835299999999999</v>
      </c>
      <c r="GA24">
        <v>0.14028299999999999</v>
      </c>
      <c r="GB24">
        <v>0</v>
      </c>
      <c r="GC24">
        <v>24.400300000000001</v>
      </c>
      <c r="GD24">
        <v>999.9</v>
      </c>
      <c r="GE24">
        <v>58.6</v>
      </c>
      <c r="GF24">
        <v>32</v>
      </c>
      <c r="GG24">
        <v>27.790600000000001</v>
      </c>
      <c r="GH24">
        <v>30.7227</v>
      </c>
      <c r="GI24">
        <v>40.072099999999999</v>
      </c>
      <c r="GJ24">
        <v>1</v>
      </c>
      <c r="GK24">
        <v>-0.13081000000000001</v>
      </c>
      <c r="GL24">
        <v>-0.192884</v>
      </c>
      <c r="GM24">
        <v>20.2684</v>
      </c>
      <c r="GN24">
        <v>5.2235800000000001</v>
      </c>
      <c r="GO24">
        <v>11.902100000000001</v>
      </c>
      <c r="GP24">
        <v>4.9646999999999997</v>
      </c>
      <c r="GQ24">
        <v>3.2919999999999998</v>
      </c>
      <c r="GR24">
        <v>9999</v>
      </c>
      <c r="GS24">
        <v>9999</v>
      </c>
      <c r="GT24">
        <v>2332.1999999999998</v>
      </c>
      <c r="GU24">
        <v>974.3</v>
      </c>
      <c r="GV24">
        <v>1.8771500000000001</v>
      </c>
      <c r="GW24">
        <v>1.8754500000000001</v>
      </c>
      <c r="GX24">
        <v>1.87412</v>
      </c>
      <c r="GY24">
        <v>1.8733200000000001</v>
      </c>
      <c r="GZ24">
        <v>1.8748499999999999</v>
      </c>
      <c r="HA24">
        <v>1.86981</v>
      </c>
      <c r="HB24">
        <v>1.87395</v>
      </c>
      <c r="HC24">
        <v>1.8790500000000001</v>
      </c>
      <c r="HD24">
        <v>0</v>
      </c>
      <c r="HE24">
        <v>0</v>
      </c>
      <c r="HF24">
        <v>0</v>
      </c>
      <c r="HG24">
        <v>0</v>
      </c>
      <c r="HH24" t="s">
        <v>397</v>
      </c>
      <c r="HI24" t="s">
        <v>398</v>
      </c>
      <c r="HJ24" t="s">
        <v>399</v>
      </c>
      <c r="HK24" t="s">
        <v>399</v>
      </c>
      <c r="HL24" t="s">
        <v>399</v>
      </c>
      <c r="HM24" t="s">
        <v>399</v>
      </c>
      <c r="HN24">
        <v>0</v>
      </c>
      <c r="HO24">
        <v>100</v>
      </c>
      <c r="HP24">
        <v>100</v>
      </c>
      <c r="HQ24">
        <v>-0.185</v>
      </c>
      <c r="HR24">
        <v>0.21379999999999999</v>
      </c>
      <c r="HS24">
        <v>0.63894746972660277</v>
      </c>
      <c r="HT24">
        <v>1.140037666733786E-3</v>
      </c>
      <c r="HU24">
        <v>-2.4578255111644662E-6</v>
      </c>
      <c r="HV24">
        <v>7.1320242250994061E-10</v>
      </c>
      <c r="HW24">
        <v>-9.8111368502497326E-2</v>
      </c>
      <c r="HX24">
        <v>-1.0636868026391509E-2</v>
      </c>
      <c r="HY24">
        <v>1.414134553709482E-3</v>
      </c>
      <c r="HZ24">
        <v>-1.731360607638623E-5</v>
      </c>
      <c r="IA24">
        <v>5</v>
      </c>
      <c r="IB24">
        <v>2009</v>
      </c>
      <c r="IC24">
        <v>1</v>
      </c>
      <c r="ID24">
        <v>26</v>
      </c>
      <c r="IE24">
        <v>1</v>
      </c>
      <c r="IF24">
        <v>3.5</v>
      </c>
      <c r="IG24">
        <v>2.5549300000000001</v>
      </c>
      <c r="IH24">
        <v>2.4426299999999999</v>
      </c>
      <c r="II24">
        <v>1.42578</v>
      </c>
      <c r="IJ24">
        <v>2.2936999999999999</v>
      </c>
      <c r="IK24">
        <v>1.5478499999999999</v>
      </c>
      <c r="IL24">
        <v>2.2375500000000001</v>
      </c>
      <c r="IM24">
        <v>34.304200000000002</v>
      </c>
      <c r="IN24">
        <v>13.1952</v>
      </c>
      <c r="IO24">
        <v>18</v>
      </c>
      <c r="IP24">
        <v>632.26599999999996</v>
      </c>
      <c r="IQ24">
        <v>418.49599999999998</v>
      </c>
      <c r="IR24">
        <v>24.999199999999998</v>
      </c>
      <c r="IS24">
        <v>25.6736</v>
      </c>
      <c r="IT24">
        <v>29.999700000000001</v>
      </c>
      <c r="IU24">
        <v>25.701499999999999</v>
      </c>
      <c r="IV24">
        <v>25.6494</v>
      </c>
      <c r="IW24">
        <v>51.1419</v>
      </c>
      <c r="IX24">
        <v>28.014399999999998</v>
      </c>
      <c r="IY24">
        <v>0</v>
      </c>
      <c r="IZ24">
        <v>25</v>
      </c>
      <c r="JA24">
        <v>1200</v>
      </c>
      <c r="JB24">
        <v>20.5077</v>
      </c>
      <c r="JC24">
        <v>101.265</v>
      </c>
      <c r="JD24">
        <v>101.191</v>
      </c>
    </row>
    <row r="25" spans="1:264" x14ac:dyDescent="0.2">
      <c r="A25">
        <v>9</v>
      </c>
      <c r="B25">
        <v>1657094504.5999999</v>
      </c>
      <c r="C25">
        <v>640</v>
      </c>
      <c r="D25" t="s">
        <v>423</v>
      </c>
      <c r="E25" t="s">
        <v>424</v>
      </c>
      <c r="F25" t="s">
        <v>392</v>
      </c>
      <c r="G25" t="s">
        <v>406</v>
      </c>
      <c r="H25" t="s">
        <v>407</v>
      </c>
      <c r="I25">
        <v>1657094504.5999999</v>
      </c>
      <c r="J25">
        <f t="shared" si="0"/>
        <v>3.3673033100927187E-3</v>
      </c>
      <c r="K25">
        <f t="shared" si="1"/>
        <v>3.3673033100927188</v>
      </c>
      <c r="L25">
        <f t="shared" si="2"/>
        <v>30.124404252018241</v>
      </c>
      <c r="M25">
        <f t="shared" si="3"/>
        <v>1464.8879999999999</v>
      </c>
      <c r="N25">
        <f t="shared" si="4"/>
        <v>1249.8323164742364</v>
      </c>
      <c r="O25">
        <f t="shared" si="5"/>
        <v>125.96930010172854</v>
      </c>
      <c r="P25">
        <f t="shared" si="6"/>
        <v>147.6445389154128</v>
      </c>
      <c r="Q25">
        <f t="shared" si="7"/>
        <v>0.27577929763296671</v>
      </c>
      <c r="R25">
        <f t="shared" si="8"/>
        <v>1.9085386106625053</v>
      </c>
      <c r="S25">
        <f t="shared" si="9"/>
        <v>0.25540038386985603</v>
      </c>
      <c r="T25">
        <f t="shared" si="10"/>
        <v>0.16133053094447342</v>
      </c>
      <c r="U25">
        <f t="shared" si="11"/>
        <v>241.74482507491291</v>
      </c>
      <c r="V25">
        <f t="shared" si="12"/>
        <v>27.623840672198245</v>
      </c>
      <c r="W25">
        <f t="shared" si="13"/>
        <v>27.623840672198245</v>
      </c>
      <c r="X25">
        <f t="shared" si="14"/>
        <v>3.7124151810980841</v>
      </c>
      <c r="Y25">
        <f t="shared" si="15"/>
        <v>68.48864541131104</v>
      </c>
      <c r="Z25">
        <f t="shared" si="16"/>
        <v>2.4240248969103</v>
      </c>
      <c r="AA25">
        <f t="shared" si="17"/>
        <v>3.5393091546091044</v>
      </c>
      <c r="AB25">
        <f t="shared" si="18"/>
        <v>1.2883902841877841</v>
      </c>
      <c r="AC25">
        <f t="shared" si="19"/>
        <v>-148.49807597508891</v>
      </c>
      <c r="AD25">
        <f t="shared" si="20"/>
        <v>-83.790063562522477</v>
      </c>
      <c r="AE25">
        <f t="shared" si="21"/>
        <v>-9.4952846377256162</v>
      </c>
      <c r="AF25">
        <f t="shared" si="22"/>
        <v>-3.8599100424079325E-2</v>
      </c>
      <c r="AG25">
        <v>0</v>
      </c>
      <c r="AH25">
        <v>0</v>
      </c>
      <c r="AI25">
        <f t="shared" si="23"/>
        <v>1</v>
      </c>
      <c r="AJ25">
        <f t="shared" si="24"/>
        <v>0</v>
      </c>
      <c r="AK25">
        <f t="shared" si="25"/>
        <v>25648.222641252836</v>
      </c>
      <c r="AL25" t="s">
        <v>393</v>
      </c>
      <c r="AM25" t="s">
        <v>393</v>
      </c>
      <c r="AN25">
        <v>0</v>
      </c>
      <c r="AO25">
        <v>0</v>
      </c>
      <c r="AP25" t="e">
        <f t="shared" si="26"/>
        <v>#DIV/0!</v>
      </c>
      <c r="AQ25">
        <v>0</v>
      </c>
      <c r="AR25" t="s">
        <v>393</v>
      </c>
      <c r="AS25" t="s">
        <v>393</v>
      </c>
      <c r="AT25">
        <v>0</v>
      </c>
      <c r="AU25">
        <v>0</v>
      </c>
      <c r="AV25" t="e">
        <f t="shared" si="27"/>
        <v>#DIV/0!</v>
      </c>
      <c r="AW25">
        <v>0.5</v>
      </c>
      <c r="AX25">
        <f t="shared" si="28"/>
        <v>1261.2528005569498</v>
      </c>
      <c r="AY25">
        <f t="shared" si="29"/>
        <v>30.124404252018241</v>
      </c>
      <c r="AZ25" t="e">
        <f t="shared" si="30"/>
        <v>#DIV/0!</v>
      </c>
      <c r="BA25">
        <f t="shared" si="31"/>
        <v>2.3884509305918504E-2</v>
      </c>
      <c r="BB25" t="e">
        <f t="shared" si="32"/>
        <v>#DIV/0!</v>
      </c>
      <c r="BC25" t="e">
        <f t="shared" si="33"/>
        <v>#DIV/0!</v>
      </c>
      <c r="BD25" t="s">
        <v>393</v>
      </c>
      <c r="BE25">
        <v>0</v>
      </c>
      <c r="BF25" t="e">
        <f t="shared" si="34"/>
        <v>#DIV/0!</v>
      </c>
      <c r="BG25" t="e">
        <f t="shared" si="35"/>
        <v>#DIV/0!</v>
      </c>
      <c r="BH25" t="e">
        <f t="shared" si="36"/>
        <v>#DIV/0!</v>
      </c>
      <c r="BI25" t="e">
        <f t="shared" si="37"/>
        <v>#DIV/0!</v>
      </c>
      <c r="BJ25" t="e">
        <f t="shared" si="38"/>
        <v>#DIV/0!</v>
      </c>
      <c r="BK25" t="e">
        <f t="shared" si="39"/>
        <v>#DIV/0!</v>
      </c>
      <c r="BL25" t="e">
        <f t="shared" si="40"/>
        <v>#DIV/0!</v>
      </c>
      <c r="BM25" t="e">
        <f t="shared" si="41"/>
        <v>#DIV/0!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f t="shared" si="42"/>
        <v>1500.05</v>
      </c>
      <c r="CG25">
        <f t="shared" si="43"/>
        <v>1261.2528005569498</v>
      </c>
      <c r="CH25">
        <f t="shared" si="44"/>
        <v>0.8408071734655177</v>
      </c>
      <c r="CI25">
        <f t="shared" si="45"/>
        <v>0.161157844788449</v>
      </c>
      <c r="CJ25">
        <v>6</v>
      </c>
      <c r="CK25">
        <v>0.5</v>
      </c>
      <c r="CL25" t="s">
        <v>394</v>
      </c>
      <c r="CM25">
        <v>2</v>
      </c>
      <c r="CN25">
        <v>1657094504.5999999</v>
      </c>
      <c r="CO25">
        <v>1464.8879999999999</v>
      </c>
      <c r="CP25">
        <v>1499.93</v>
      </c>
      <c r="CQ25">
        <v>24.0505</v>
      </c>
      <c r="CR25">
        <v>20.765599999999999</v>
      </c>
      <c r="CS25">
        <v>1465.48</v>
      </c>
      <c r="CT25">
        <v>23.833300000000001</v>
      </c>
      <c r="CU25">
        <v>600.25900000000001</v>
      </c>
      <c r="CV25">
        <v>100.68899999999999</v>
      </c>
      <c r="CW25">
        <v>9.9960599999999997E-2</v>
      </c>
      <c r="CX25">
        <v>26.8095</v>
      </c>
      <c r="CY25">
        <v>26.738700000000001</v>
      </c>
      <c r="CZ25">
        <v>999.9</v>
      </c>
      <c r="DA25">
        <v>0</v>
      </c>
      <c r="DB25">
        <v>0</v>
      </c>
      <c r="DC25">
        <v>4988.75</v>
      </c>
      <c r="DD25">
        <v>0</v>
      </c>
      <c r="DE25">
        <v>223.62799999999999</v>
      </c>
      <c r="DF25">
        <v>-35.058599999999998</v>
      </c>
      <c r="DG25">
        <v>1500.97</v>
      </c>
      <c r="DH25">
        <v>1531.74</v>
      </c>
      <c r="DI25">
        <v>3.2848999999999999</v>
      </c>
      <c r="DJ25">
        <v>1499.93</v>
      </c>
      <c r="DK25">
        <v>20.765599999999999</v>
      </c>
      <c r="DL25">
        <v>2.4216099999999998</v>
      </c>
      <c r="DM25">
        <v>2.0908600000000002</v>
      </c>
      <c r="DN25">
        <v>20.509</v>
      </c>
      <c r="DO25">
        <v>18.149699999999999</v>
      </c>
      <c r="DP25">
        <v>1500.05</v>
      </c>
      <c r="DQ25">
        <v>0.973001</v>
      </c>
      <c r="DR25">
        <v>2.6998999999999999E-2</v>
      </c>
      <c r="DS25">
        <v>0</v>
      </c>
      <c r="DT25">
        <v>785.24</v>
      </c>
      <c r="DU25">
        <v>4.9993100000000004</v>
      </c>
      <c r="DV25">
        <v>13785.4</v>
      </c>
      <c r="DW25">
        <v>13259.7</v>
      </c>
      <c r="DX25">
        <v>37.186999999999998</v>
      </c>
      <c r="DY25">
        <v>38.311999999999998</v>
      </c>
      <c r="DZ25">
        <v>37.625</v>
      </c>
      <c r="EA25">
        <v>37.875</v>
      </c>
      <c r="EB25">
        <v>38.686999999999998</v>
      </c>
      <c r="EC25">
        <v>1454.69</v>
      </c>
      <c r="ED25">
        <v>40.36</v>
      </c>
      <c r="EE25">
        <v>0</v>
      </c>
      <c r="EF25">
        <v>1657094503.2</v>
      </c>
      <c r="EG25">
        <v>0</v>
      </c>
      <c r="EH25">
        <v>781.18324000000007</v>
      </c>
      <c r="EI25">
        <v>36.206384610425758</v>
      </c>
      <c r="EJ25">
        <v>699.85384640633572</v>
      </c>
      <c r="EK25">
        <v>13711.48</v>
      </c>
      <c r="EL25">
        <v>15</v>
      </c>
      <c r="EM25">
        <v>1657094534.0999999</v>
      </c>
      <c r="EN25" t="s">
        <v>425</v>
      </c>
      <c r="EO25">
        <v>1657094534.0999999</v>
      </c>
      <c r="EP25">
        <v>1657094196.0999999</v>
      </c>
      <c r="EQ25">
        <v>22</v>
      </c>
      <c r="ER25">
        <v>6.6000000000000003E-2</v>
      </c>
      <c r="ES25">
        <v>6.0000000000000001E-3</v>
      </c>
      <c r="ET25">
        <v>-0.59199999999999997</v>
      </c>
      <c r="EU25">
        <v>0.108</v>
      </c>
      <c r="EV25">
        <v>1500</v>
      </c>
      <c r="EW25">
        <v>20</v>
      </c>
      <c r="EX25">
        <v>0.13</v>
      </c>
      <c r="EY25">
        <v>0.01</v>
      </c>
      <c r="EZ25">
        <v>-34.99900487804878</v>
      </c>
      <c r="FA25">
        <v>-0.41983902439020188</v>
      </c>
      <c r="FB25">
        <v>0.1479784063865143</v>
      </c>
      <c r="FC25">
        <v>0</v>
      </c>
      <c r="FD25">
        <v>3.3043768292682931</v>
      </c>
      <c r="FE25">
        <v>-5.3392055749128371E-2</v>
      </c>
      <c r="FF25">
        <v>1.156170643980025E-2</v>
      </c>
      <c r="FG25">
        <v>1</v>
      </c>
      <c r="FH25">
        <v>1</v>
      </c>
      <c r="FI25">
        <v>2</v>
      </c>
      <c r="FJ25" t="s">
        <v>403</v>
      </c>
      <c r="FK25">
        <v>3.1802299999999999</v>
      </c>
      <c r="FL25">
        <v>2.76437</v>
      </c>
      <c r="FM25">
        <v>0.24374299999999999</v>
      </c>
      <c r="FN25">
        <v>0.24811800000000001</v>
      </c>
      <c r="FO25">
        <v>0.120514</v>
      </c>
      <c r="FP25">
        <v>0.109515</v>
      </c>
      <c r="FQ25">
        <v>24209.4</v>
      </c>
      <c r="FR25">
        <v>18748.8</v>
      </c>
      <c r="FS25">
        <v>30038.3</v>
      </c>
      <c r="FT25">
        <v>24372.400000000001</v>
      </c>
      <c r="FU25">
        <v>35126.6</v>
      </c>
      <c r="FV25">
        <v>31711.200000000001</v>
      </c>
      <c r="FW25">
        <v>43919.199999999997</v>
      </c>
      <c r="FX25">
        <v>39791.699999999997</v>
      </c>
      <c r="FY25">
        <v>2.19638</v>
      </c>
      <c r="FZ25">
        <v>1.88855</v>
      </c>
      <c r="GA25">
        <v>0.14594599999999999</v>
      </c>
      <c r="GB25">
        <v>0</v>
      </c>
      <c r="GC25">
        <v>24.3462</v>
      </c>
      <c r="GD25">
        <v>999.9</v>
      </c>
      <c r="GE25">
        <v>58.2</v>
      </c>
      <c r="GF25">
        <v>32</v>
      </c>
      <c r="GG25">
        <v>27.599900000000002</v>
      </c>
      <c r="GH25">
        <v>30.992699999999999</v>
      </c>
      <c r="GI25">
        <v>39.587299999999999</v>
      </c>
      <c r="GJ25">
        <v>1</v>
      </c>
      <c r="GK25">
        <v>-0.14157</v>
      </c>
      <c r="GL25">
        <v>-0.23125499999999999</v>
      </c>
      <c r="GM25">
        <v>20.268000000000001</v>
      </c>
      <c r="GN25">
        <v>5.2232799999999999</v>
      </c>
      <c r="GO25">
        <v>11.902100000000001</v>
      </c>
      <c r="GP25">
        <v>4.9638499999999999</v>
      </c>
      <c r="GQ25">
        <v>3.2912499999999998</v>
      </c>
      <c r="GR25">
        <v>9999</v>
      </c>
      <c r="GS25">
        <v>9999</v>
      </c>
      <c r="GT25">
        <v>2332.1999999999998</v>
      </c>
      <c r="GU25">
        <v>974.3</v>
      </c>
      <c r="GV25">
        <v>1.87714</v>
      </c>
      <c r="GW25">
        <v>1.8754599999999999</v>
      </c>
      <c r="GX25">
        <v>1.8741000000000001</v>
      </c>
      <c r="GY25">
        <v>1.8733200000000001</v>
      </c>
      <c r="GZ25">
        <v>1.87483</v>
      </c>
      <c r="HA25">
        <v>1.86981</v>
      </c>
      <c r="HB25">
        <v>1.8739600000000001</v>
      </c>
      <c r="HC25">
        <v>1.879</v>
      </c>
      <c r="HD25">
        <v>0</v>
      </c>
      <c r="HE25">
        <v>0</v>
      </c>
      <c r="HF25">
        <v>0</v>
      </c>
      <c r="HG25">
        <v>0</v>
      </c>
      <c r="HH25" t="s">
        <v>397</v>
      </c>
      <c r="HI25" t="s">
        <v>398</v>
      </c>
      <c r="HJ25" t="s">
        <v>399</v>
      </c>
      <c r="HK25" t="s">
        <v>399</v>
      </c>
      <c r="HL25" t="s">
        <v>399</v>
      </c>
      <c r="HM25" t="s">
        <v>399</v>
      </c>
      <c r="HN25">
        <v>0</v>
      </c>
      <c r="HO25">
        <v>100</v>
      </c>
      <c r="HP25">
        <v>100</v>
      </c>
      <c r="HQ25">
        <v>-0.59199999999999997</v>
      </c>
      <c r="HR25">
        <v>0.2172</v>
      </c>
      <c r="HS25">
        <v>0.75460915329732359</v>
      </c>
      <c r="HT25">
        <v>1.140037666733786E-3</v>
      </c>
      <c r="HU25">
        <v>-2.4578255111644662E-6</v>
      </c>
      <c r="HV25">
        <v>7.1320242250994061E-10</v>
      </c>
      <c r="HW25">
        <v>-9.8111368502497326E-2</v>
      </c>
      <c r="HX25">
        <v>-1.0636868026391509E-2</v>
      </c>
      <c r="HY25">
        <v>1.414134553709482E-3</v>
      </c>
      <c r="HZ25">
        <v>-1.731360607638623E-5</v>
      </c>
      <c r="IA25">
        <v>5</v>
      </c>
      <c r="IB25">
        <v>2009</v>
      </c>
      <c r="IC25">
        <v>1</v>
      </c>
      <c r="ID25">
        <v>26</v>
      </c>
      <c r="IE25">
        <v>1</v>
      </c>
      <c r="IF25">
        <v>5.0999999999999996</v>
      </c>
      <c r="IG25">
        <v>3.0712899999999999</v>
      </c>
      <c r="IH25">
        <v>2.4047900000000002</v>
      </c>
      <c r="II25">
        <v>1.42578</v>
      </c>
      <c r="IJ25">
        <v>2.2936999999999999</v>
      </c>
      <c r="IK25">
        <v>1.5478499999999999</v>
      </c>
      <c r="IL25">
        <v>2.3877000000000002</v>
      </c>
      <c r="IM25">
        <v>34.258699999999997</v>
      </c>
      <c r="IN25">
        <v>13.186400000000001</v>
      </c>
      <c r="IO25">
        <v>18</v>
      </c>
      <c r="IP25">
        <v>631.64200000000005</v>
      </c>
      <c r="IQ25">
        <v>420.41899999999998</v>
      </c>
      <c r="IR25">
        <v>24.999500000000001</v>
      </c>
      <c r="IS25">
        <v>25.547999999999998</v>
      </c>
      <c r="IT25">
        <v>29.999600000000001</v>
      </c>
      <c r="IU25">
        <v>25.585100000000001</v>
      </c>
      <c r="IV25">
        <v>25.533200000000001</v>
      </c>
      <c r="IW25">
        <v>61.491</v>
      </c>
      <c r="IX25">
        <v>26.3276</v>
      </c>
      <c r="IY25">
        <v>0</v>
      </c>
      <c r="IZ25">
        <v>25</v>
      </c>
      <c r="JA25">
        <v>1500</v>
      </c>
      <c r="JB25">
        <v>20.786000000000001</v>
      </c>
      <c r="JC25">
        <v>101.27500000000001</v>
      </c>
      <c r="JD25">
        <v>101.211</v>
      </c>
    </row>
    <row r="26" spans="1:264" x14ac:dyDescent="0.2">
      <c r="A26">
        <v>10</v>
      </c>
      <c r="B26">
        <v>1657094653.0999999</v>
      </c>
      <c r="C26">
        <v>788.5</v>
      </c>
      <c r="D26" t="s">
        <v>426</v>
      </c>
      <c r="E26" t="s">
        <v>427</v>
      </c>
      <c r="F26" t="s">
        <v>392</v>
      </c>
      <c r="G26" t="s">
        <v>406</v>
      </c>
      <c r="H26" t="s">
        <v>407</v>
      </c>
      <c r="I26">
        <v>1657094653.0999999</v>
      </c>
      <c r="J26">
        <f t="shared" si="0"/>
        <v>2.9507742037102372E-3</v>
      </c>
      <c r="K26">
        <f t="shared" si="1"/>
        <v>2.9507742037102371</v>
      </c>
      <c r="L26">
        <f t="shared" si="2"/>
        <v>-1026.0080994480252</v>
      </c>
      <c r="M26">
        <f t="shared" si="3"/>
        <v>1458.5239999999999</v>
      </c>
      <c r="N26">
        <f t="shared" si="4"/>
        <v>7852.1270381717613</v>
      </c>
      <c r="O26">
        <f t="shared" si="5"/>
        <v>791.55372826748692</v>
      </c>
      <c r="P26">
        <f t="shared" si="6"/>
        <v>147.03023834881998</v>
      </c>
      <c r="Q26">
        <f t="shared" si="7"/>
        <v>0.27033405757830747</v>
      </c>
      <c r="R26">
        <f t="shared" si="8"/>
        <v>1.9049664096953516</v>
      </c>
      <c r="S26">
        <f t="shared" si="9"/>
        <v>0.25068738082287551</v>
      </c>
      <c r="T26">
        <f t="shared" si="10"/>
        <v>0.15832563876000183</v>
      </c>
      <c r="U26">
        <f t="shared" si="11"/>
        <v>242.51799407547361</v>
      </c>
      <c r="V26">
        <f t="shared" si="12"/>
        <v>26.945111887987775</v>
      </c>
      <c r="W26">
        <f t="shared" si="13"/>
        <v>26.945111887987775</v>
      </c>
      <c r="X26">
        <f t="shared" si="14"/>
        <v>3.5676377248361555</v>
      </c>
      <c r="Y26">
        <f t="shared" si="15"/>
        <v>71.774157024785666</v>
      </c>
      <c r="Z26">
        <f t="shared" si="16"/>
        <v>2.4162764473060001</v>
      </c>
      <c r="AA26">
        <f t="shared" si="17"/>
        <v>3.3664992351935124</v>
      </c>
      <c r="AB26">
        <f t="shared" si="18"/>
        <v>1.1513612775301554</v>
      </c>
      <c r="AC26">
        <f t="shared" si="19"/>
        <v>-130.12914238362146</v>
      </c>
      <c r="AD26">
        <f t="shared" si="20"/>
        <v>-101.05856119709595</v>
      </c>
      <c r="AE26">
        <f t="shared" si="21"/>
        <v>-11.386352764099488</v>
      </c>
      <c r="AF26">
        <f t="shared" si="22"/>
        <v>-5.6062269343286175E-2</v>
      </c>
      <c r="AG26">
        <v>496</v>
      </c>
      <c r="AH26">
        <v>85</v>
      </c>
      <c r="AI26">
        <f t="shared" si="23"/>
        <v>1</v>
      </c>
      <c r="AJ26">
        <f t="shared" si="24"/>
        <v>0</v>
      </c>
      <c r="AK26">
        <f t="shared" si="25"/>
        <v>25631.003341125703</v>
      </c>
      <c r="AL26" t="s">
        <v>393</v>
      </c>
      <c r="AM26" t="s">
        <v>393</v>
      </c>
      <c r="AN26">
        <v>0</v>
      </c>
      <c r="AO26">
        <v>0</v>
      </c>
      <c r="AP26" t="e">
        <f t="shared" si="26"/>
        <v>#DIV/0!</v>
      </c>
      <c r="AQ26">
        <v>0</v>
      </c>
      <c r="AR26" t="s">
        <v>393</v>
      </c>
      <c r="AS26" t="s">
        <v>393</v>
      </c>
      <c r="AT26">
        <v>0</v>
      </c>
      <c r="AU26">
        <v>0</v>
      </c>
      <c r="AV26" t="e">
        <f t="shared" si="27"/>
        <v>#DIV/0!</v>
      </c>
      <c r="AW26">
        <v>0.5</v>
      </c>
      <c r="AX26">
        <f t="shared" si="28"/>
        <v>1265.2809005572401</v>
      </c>
      <c r="AY26">
        <f t="shared" si="29"/>
        <v>-1026.0080994480252</v>
      </c>
      <c r="AZ26" t="e">
        <f t="shared" si="30"/>
        <v>#DIV/0!</v>
      </c>
      <c r="BA26">
        <f t="shared" si="31"/>
        <v>-0.81089353280853504</v>
      </c>
      <c r="BB26" t="e">
        <f t="shared" si="32"/>
        <v>#DIV/0!</v>
      </c>
      <c r="BC26" t="e">
        <f t="shared" si="33"/>
        <v>#DIV/0!</v>
      </c>
      <c r="BD26" t="s">
        <v>393</v>
      </c>
      <c r="BE26">
        <v>0</v>
      </c>
      <c r="BF26" t="e">
        <f t="shared" si="34"/>
        <v>#DIV/0!</v>
      </c>
      <c r="BG26" t="e">
        <f t="shared" si="35"/>
        <v>#DIV/0!</v>
      </c>
      <c r="BH26" t="e">
        <f t="shared" si="36"/>
        <v>#DIV/0!</v>
      </c>
      <c r="BI26" t="e">
        <f t="shared" si="37"/>
        <v>#DIV/0!</v>
      </c>
      <c r="BJ26" t="e">
        <f t="shared" si="38"/>
        <v>#DIV/0!</v>
      </c>
      <c r="BK26" t="e">
        <f t="shared" si="39"/>
        <v>#DIV/0!</v>
      </c>
      <c r="BL26" t="e">
        <f t="shared" si="40"/>
        <v>#DIV/0!</v>
      </c>
      <c r="BM26" t="e">
        <f t="shared" si="41"/>
        <v>#DIV/0!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f t="shared" si="42"/>
        <v>1504.84</v>
      </c>
      <c r="CG26">
        <f t="shared" si="43"/>
        <v>1265.2809005572401</v>
      </c>
      <c r="CH26">
        <f t="shared" si="44"/>
        <v>0.84080759453313314</v>
      </c>
      <c r="CI26">
        <f t="shared" si="45"/>
        <v>0.16115865744894714</v>
      </c>
      <c r="CJ26">
        <v>6</v>
      </c>
      <c r="CK26">
        <v>0.5</v>
      </c>
      <c r="CL26" t="s">
        <v>394</v>
      </c>
      <c r="CM26">
        <v>2</v>
      </c>
      <c r="CN26">
        <v>1657094653.0999999</v>
      </c>
      <c r="CO26">
        <v>1458.5239999999999</v>
      </c>
      <c r="CP26">
        <v>414.13200000000001</v>
      </c>
      <c r="CQ26">
        <v>23.969200000000001</v>
      </c>
      <c r="CR26">
        <v>21.025200000000002</v>
      </c>
      <c r="CS26">
        <v>1458.42</v>
      </c>
      <c r="CT26">
        <v>23.754100000000001</v>
      </c>
      <c r="CU26">
        <v>586.96600000000001</v>
      </c>
      <c r="CV26">
        <v>100.687</v>
      </c>
      <c r="CW26">
        <v>0.120555</v>
      </c>
      <c r="CX26">
        <v>25.961099999999998</v>
      </c>
      <c r="CY26">
        <v>24.9711</v>
      </c>
      <c r="CZ26">
        <v>999.9</v>
      </c>
      <c r="DA26">
        <v>0</v>
      </c>
      <c r="DB26">
        <v>0</v>
      </c>
      <c r="DC26">
        <v>4973.75</v>
      </c>
      <c r="DD26">
        <v>0</v>
      </c>
      <c r="DE26">
        <v>186.24199999999999</v>
      </c>
      <c r="DF26">
        <v>1043.76</v>
      </c>
      <c r="DG26">
        <v>1493.7</v>
      </c>
      <c r="DH26">
        <v>423.02600000000001</v>
      </c>
      <c r="DI26">
        <v>2.9439600000000001</v>
      </c>
      <c r="DJ26">
        <v>414.13200000000001</v>
      </c>
      <c r="DK26">
        <v>21.025200000000002</v>
      </c>
      <c r="DL26">
        <v>2.4133800000000001</v>
      </c>
      <c r="DM26">
        <v>2.1169600000000002</v>
      </c>
      <c r="DN26">
        <v>20.453800000000001</v>
      </c>
      <c r="DO26">
        <v>18.3474</v>
      </c>
      <c r="DP26">
        <v>1504.84</v>
      </c>
      <c r="DQ26">
        <v>0.97299100000000005</v>
      </c>
      <c r="DR26">
        <v>2.7009200000000001E-2</v>
      </c>
      <c r="DS26">
        <v>0</v>
      </c>
      <c r="DT26">
        <v>2086.58</v>
      </c>
      <c r="DU26">
        <v>4.9993100000000004</v>
      </c>
      <c r="DV26">
        <v>32476.1</v>
      </c>
      <c r="DW26">
        <v>13302.1</v>
      </c>
      <c r="DX26">
        <v>37.936999999999998</v>
      </c>
      <c r="DY26">
        <v>39.5</v>
      </c>
      <c r="DZ26">
        <v>38.25</v>
      </c>
      <c r="EA26">
        <v>39.625</v>
      </c>
      <c r="EB26">
        <v>39.625</v>
      </c>
      <c r="EC26">
        <v>1459.33</v>
      </c>
      <c r="ED26">
        <v>40.51</v>
      </c>
      <c r="EE26">
        <v>0</v>
      </c>
      <c r="EF26">
        <v>1657094652</v>
      </c>
      <c r="EG26">
        <v>0</v>
      </c>
      <c r="EH26">
        <v>218.010828</v>
      </c>
      <c r="EI26">
        <v>4581.5365638518306</v>
      </c>
      <c r="EJ26">
        <v>-428246.92296223599</v>
      </c>
      <c r="EK26">
        <v>124663.24</v>
      </c>
      <c r="EL26">
        <v>15</v>
      </c>
      <c r="EM26">
        <v>1657094693.5999999</v>
      </c>
      <c r="EN26" t="s">
        <v>428</v>
      </c>
      <c r="EO26">
        <v>1657094693.5999999</v>
      </c>
      <c r="EP26">
        <v>1657094196.0999999</v>
      </c>
      <c r="EQ26">
        <v>23</v>
      </c>
      <c r="ER26">
        <v>-0.82199999999999995</v>
      </c>
      <c r="ES26">
        <v>6.0000000000000001E-3</v>
      </c>
      <c r="ET26">
        <v>0.104</v>
      </c>
      <c r="EU26">
        <v>0.108</v>
      </c>
      <c r="EV26">
        <v>408</v>
      </c>
      <c r="EW26">
        <v>20</v>
      </c>
      <c r="EX26">
        <v>0.01</v>
      </c>
      <c r="EY26">
        <v>0.01</v>
      </c>
      <c r="EZ26">
        <v>604.53618536585373</v>
      </c>
      <c r="FA26">
        <v>4320.2782620209045</v>
      </c>
      <c r="FB26">
        <v>456.13196739611499</v>
      </c>
      <c r="FC26">
        <v>0</v>
      </c>
      <c r="FD26">
        <v>3.0297109756097562</v>
      </c>
      <c r="FE26">
        <v>-0.24537094076655089</v>
      </c>
      <c r="FF26">
        <v>3.3452094528093092E-2</v>
      </c>
      <c r="FG26">
        <v>1</v>
      </c>
      <c r="FH26">
        <v>1</v>
      </c>
      <c r="FI26">
        <v>2</v>
      </c>
      <c r="FJ26" t="s">
        <v>403</v>
      </c>
      <c r="FK26">
        <v>3.1381100000000002</v>
      </c>
      <c r="FL26">
        <v>2.78477</v>
      </c>
      <c r="FM26">
        <v>0.24304400000000001</v>
      </c>
      <c r="FN26">
        <v>0.10446900000000001</v>
      </c>
      <c r="FO26">
        <v>0.120255</v>
      </c>
      <c r="FP26">
        <v>0.110504</v>
      </c>
      <c r="FQ26">
        <v>24238</v>
      </c>
      <c r="FR26">
        <v>22331.4</v>
      </c>
      <c r="FS26">
        <v>30045</v>
      </c>
      <c r="FT26">
        <v>24376.5</v>
      </c>
      <c r="FU26">
        <v>35144.199999999997</v>
      </c>
      <c r="FV26">
        <v>31675.599999999999</v>
      </c>
      <c r="FW26">
        <v>43928.6</v>
      </c>
      <c r="FX26">
        <v>39799</v>
      </c>
      <c r="FY26">
        <v>0.55410000000000004</v>
      </c>
      <c r="FZ26">
        <v>1.9113800000000001</v>
      </c>
      <c r="GA26">
        <v>3.4749500000000003E-2</v>
      </c>
      <c r="GB26">
        <v>0</v>
      </c>
      <c r="GC26">
        <v>24.400700000000001</v>
      </c>
      <c r="GD26">
        <v>999.9</v>
      </c>
      <c r="GE26">
        <v>57.9</v>
      </c>
      <c r="GF26">
        <v>31.9</v>
      </c>
      <c r="GG26">
        <v>27.3049</v>
      </c>
      <c r="GH26">
        <v>30.622699999999998</v>
      </c>
      <c r="GI26">
        <v>45.633000000000003</v>
      </c>
      <c r="GJ26">
        <v>1</v>
      </c>
      <c r="GK26">
        <v>-0.153803</v>
      </c>
      <c r="GL26">
        <v>-0.26345000000000002</v>
      </c>
      <c r="GM26">
        <v>20.270299999999999</v>
      </c>
      <c r="GN26">
        <v>5.2234299999999996</v>
      </c>
      <c r="GO26">
        <v>11.902100000000001</v>
      </c>
      <c r="GP26">
        <v>4.9642999999999997</v>
      </c>
      <c r="GQ26">
        <v>3.2913299999999999</v>
      </c>
      <c r="GR26">
        <v>9999</v>
      </c>
      <c r="GS26">
        <v>9999</v>
      </c>
      <c r="GT26">
        <v>2332.1999999999998</v>
      </c>
      <c r="GU26">
        <v>974.4</v>
      </c>
      <c r="GV26">
        <v>1.87714</v>
      </c>
      <c r="GW26">
        <v>1.8754500000000001</v>
      </c>
      <c r="GX26">
        <v>1.8741399999999999</v>
      </c>
      <c r="GY26">
        <v>1.8733200000000001</v>
      </c>
      <c r="GZ26">
        <v>1.8748499999999999</v>
      </c>
      <c r="HA26">
        <v>1.8697999999999999</v>
      </c>
      <c r="HB26">
        <v>1.8739600000000001</v>
      </c>
      <c r="HC26">
        <v>1.8790800000000001</v>
      </c>
      <c r="HD26">
        <v>0</v>
      </c>
      <c r="HE26">
        <v>0</v>
      </c>
      <c r="HF26">
        <v>0</v>
      </c>
      <c r="HG26">
        <v>0</v>
      </c>
      <c r="HH26" t="s">
        <v>397</v>
      </c>
      <c r="HI26" t="s">
        <v>398</v>
      </c>
      <c r="HJ26" t="s">
        <v>399</v>
      </c>
      <c r="HK26" t="s">
        <v>399</v>
      </c>
      <c r="HL26" t="s">
        <v>399</v>
      </c>
      <c r="HM26" t="s">
        <v>399</v>
      </c>
      <c r="HN26">
        <v>0</v>
      </c>
      <c r="HO26">
        <v>100</v>
      </c>
      <c r="HP26">
        <v>100</v>
      </c>
      <c r="HQ26">
        <v>0.104</v>
      </c>
      <c r="HR26">
        <v>0.21510000000000001</v>
      </c>
      <c r="HS26">
        <v>0.8214556646129314</v>
      </c>
      <c r="HT26">
        <v>1.140037666733786E-3</v>
      </c>
      <c r="HU26">
        <v>-2.4578255111644662E-6</v>
      </c>
      <c r="HV26">
        <v>7.1320242250994061E-10</v>
      </c>
      <c r="HW26">
        <v>-9.8111368502497326E-2</v>
      </c>
      <c r="HX26">
        <v>-1.0636868026391509E-2</v>
      </c>
      <c r="HY26">
        <v>1.414134553709482E-3</v>
      </c>
      <c r="HZ26">
        <v>-1.731360607638623E-5</v>
      </c>
      <c r="IA26">
        <v>5</v>
      </c>
      <c r="IB26">
        <v>2009</v>
      </c>
      <c r="IC26">
        <v>1</v>
      </c>
      <c r="ID26">
        <v>26</v>
      </c>
      <c r="IE26">
        <v>2</v>
      </c>
      <c r="IF26">
        <v>7.6</v>
      </c>
      <c r="IG26">
        <v>1.0546899999999999</v>
      </c>
      <c r="IH26">
        <v>2.4279799999999998</v>
      </c>
      <c r="II26">
        <v>1.42578</v>
      </c>
      <c r="IJ26">
        <v>2.2936999999999999</v>
      </c>
      <c r="IK26">
        <v>1.5466299999999999</v>
      </c>
      <c r="IL26">
        <v>2.4060100000000002</v>
      </c>
      <c r="IM26">
        <v>34.1905</v>
      </c>
      <c r="IN26">
        <v>13.133900000000001</v>
      </c>
      <c r="IO26">
        <v>18</v>
      </c>
      <c r="IP26">
        <v>73.467799999999997</v>
      </c>
      <c r="IQ26">
        <v>435.25799999999998</v>
      </c>
      <c r="IR26">
        <v>24.9999</v>
      </c>
      <c r="IS26">
        <v>25.397600000000001</v>
      </c>
      <c r="IT26">
        <v>29.9998</v>
      </c>
      <c r="IU26">
        <v>25.503</v>
      </c>
      <c r="IV26">
        <v>25.382899999999999</v>
      </c>
      <c r="IW26">
        <v>21.128900000000002</v>
      </c>
      <c r="IX26">
        <v>24.751999999999999</v>
      </c>
      <c r="IY26">
        <v>0</v>
      </c>
      <c r="IZ26">
        <v>25</v>
      </c>
      <c r="JA26">
        <v>410</v>
      </c>
      <c r="JB26">
        <v>21.028099999999998</v>
      </c>
      <c r="JC26">
        <v>101.297</v>
      </c>
      <c r="JD26">
        <v>101.229</v>
      </c>
    </row>
    <row r="27" spans="1:264" x14ac:dyDescent="0.2">
      <c r="A27">
        <v>11</v>
      </c>
      <c r="B27">
        <v>1657094762.0999999</v>
      </c>
      <c r="C27">
        <v>897.5</v>
      </c>
      <c r="D27" t="s">
        <v>429</v>
      </c>
      <c r="E27" t="s">
        <v>430</v>
      </c>
      <c r="F27" t="s">
        <v>392</v>
      </c>
      <c r="G27" t="s">
        <v>431</v>
      </c>
      <c r="H27" t="s">
        <v>432</v>
      </c>
      <c r="I27">
        <v>1657094762.0999999</v>
      </c>
      <c r="J27">
        <f t="shared" si="0"/>
        <v>1.6947591853147487E-3</v>
      </c>
      <c r="K27">
        <f t="shared" si="1"/>
        <v>1.6947591853147488</v>
      </c>
      <c r="L27">
        <f t="shared" si="2"/>
        <v>16.18940191368532</v>
      </c>
      <c r="M27">
        <f t="shared" si="3"/>
        <v>383.173</v>
      </c>
      <c r="N27">
        <f t="shared" si="4"/>
        <v>180.07331121075774</v>
      </c>
      <c r="O27">
        <f t="shared" si="5"/>
        <v>18.148863503554075</v>
      </c>
      <c r="P27">
        <f t="shared" si="6"/>
        <v>38.618462827665702</v>
      </c>
      <c r="Q27">
        <f t="shared" si="7"/>
        <v>0.13572378956848832</v>
      </c>
      <c r="R27">
        <f t="shared" si="8"/>
        <v>1.9105722977112749</v>
      </c>
      <c r="S27">
        <f t="shared" si="9"/>
        <v>0.13058589697611467</v>
      </c>
      <c r="T27">
        <f t="shared" si="10"/>
        <v>8.2061599615447844E-2</v>
      </c>
      <c r="U27">
        <f t="shared" si="11"/>
        <v>241.75440107486989</v>
      </c>
      <c r="V27">
        <f t="shared" si="12"/>
        <v>28.363038801373648</v>
      </c>
      <c r="W27">
        <f t="shared" si="13"/>
        <v>28.363038801373648</v>
      </c>
      <c r="X27">
        <f t="shared" si="14"/>
        <v>3.8758986783391718</v>
      </c>
      <c r="Y27">
        <f t="shared" si="15"/>
        <v>73.325252247836289</v>
      </c>
      <c r="Z27">
        <f t="shared" si="16"/>
        <v>2.6099736596205805</v>
      </c>
      <c r="AA27">
        <f t="shared" si="17"/>
        <v>3.5594472294469286</v>
      </c>
      <c r="AB27">
        <f t="shared" si="18"/>
        <v>1.2659250187185913</v>
      </c>
      <c r="AC27">
        <f t="shared" si="19"/>
        <v>-74.738880072380411</v>
      </c>
      <c r="AD27">
        <f t="shared" si="20"/>
        <v>-150.07903795071414</v>
      </c>
      <c r="AE27">
        <f t="shared" si="21"/>
        <v>-17.060307531218623</v>
      </c>
      <c r="AF27">
        <f t="shared" si="22"/>
        <v>-0.12382447944330011</v>
      </c>
      <c r="AG27">
        <v>3</v>
      </c>
      <c r="AH27">
        <v>0</v>
      </c>
      <c r="AI27">
        <f t="shared" si="23"/>
        <v>1</v>
      </c>
      <c r="AJ27">
        <f t="shared" si="24"/>
        <v>0</v>
      </c>
      <c r="AK27">
        <f t="shared" si="25"/>
        <v>25691.226102691147</v>
      </c>
      <c r="AL27" t="s">
        <v>393</v>
      </c>
      <c r="AM27" t="s">
        <v>393</v>
      </c>
      <c r="AN27">
        <v>0</v>
      </c>
      <c r="AO27">
        <v>0</v>
      </c>
      <c r="AP27" t="e">
        <f t="shared" si="26"/>
        <v>#DIV/0!</v>
      </c>
      <c r="AQ27">
        <v>0</v>
      </c>
      <c r="AR27" t="s">
        <v>393</v>
      </c>
      <c r="AS27" t="s">
        <v>393</v>
      </c>
      <c r="AT27">
        <v>0</v>
      </c>
      <c r="AU27">
        <v>0</v>
      </c>
      <c r="AV27" t="e">
        <f t="shared" si="27"/>
        <v>#DIV/0!</v>
      </c>
      <c r="AW27">
        <v>0.5</v>
      </c>
      <c r="AX27">
        <f t="shared" si="28"/>
        <v>1261.3032005569273</v>
      </c>
      <c r="AY27">
        <f t="shared" si="29"/>
        <v>16.18940191368532</v>
      </c>
      <c r="AZ27" t="e">
        <f t="shared" si="30"/>
        <v>#DIV/0!</v>
      </c>
      <c r="BA27">
        <f t="shared" si="31"/>
        <v>1.2835456142929712E-2</v>
      </c>
      <c r="BB27" t="e">
        <f t="shared" si="32"/>
        <v>#DIV/0!</v>
      </c>
      <c r="BC27" t="e">
        <f t="shared" si="33"/>
        <v>#DIV/0!</v>
      </c>
      <c r="BD27" t="s">
        <v>393</v>
      </c>
      <c r="BE27">
        <v>0</v>
      </c>
      <c r="BF27" t="e">
        <f t="shared" si="34"/>
        <v>#DIV/0!</v>
      </c>
      <c r="BG27" t="e">
        <f t="shared" si="35"/>
        <v>#DIV/0!</v>
      </c>
      <c r="BH27" t="e">
        <f t="shared" si="36"/>
        <v>#DIV/0!</v>
      </c>
      <c r="BI27" t="e">
        <f t="shared" si="37"/>
        <v>#DIV/0!</v>
      </c>
      <c r="BJ27" t="e">
        <f t="shared" si="38"/>
        <v>#DIV/0!</v>
      </c>
      <c r="BK27" t="e">
        <f t="shared" si="39"/>
        <v>#DIV/0!</v>
      </c>
      <c r="BL27" t="e">
        <f t="shared" si="40"/>
        <v>#DIV/0!</v>
      </c>
      <c r="BM27" t="e">
        <f t="shared" si="41"/>
        <v>#DIV/0!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f t="shared" si="42"/>
        <v>1500.11</v>
      </c>
      <c r="CG27">
        <f t="shared" si="43"/>
        <v>1261.3032005569273</v>
      </c>
      <c r="CH27">
        <f t="shared" si="44"/>
        <v>0.84080714118093169</v>
      </c>
      <c r="CI27">
        <f t="shared" si="45"/>
        <v>0.16115778247919813</v>
      </c>
      <c r="CJ27">
        <v>6</v>
      </c>
      <c r="CK27">
        <v>0.5</v>
      </c>
      <c r="CL27" t="s">
        <v>394</v>
      </c>
      <c r="CM27">
        <v>2</v>
      </c>
      <c r="CN27">
        <v>1657094762.0999999</v>
      </c>
      <c r="CO27">
        <v>383.173</v>
      </c>
      <c r="CP27">
        <v>400.00799999999998</v>
      </c>
      <c r="CQ27">
        <v>25.8962</v>
      </c>
      <c r="CR27">
        <v>24.245699999999999</v>
      </c>
      <c r="CS27">
        <v>383.05799999999999</v>
      </c>
      <c r="CT27">
        <v>25.6295</v>
      </c>
      <c r="CU27">
        <v>600.13499999999999</v>
      </c>
      <c r="CV27">
        <v>100.68600000000001</v>
      </c>
      <c r="CW27">
        <v>9.9970900000000001E-2</v>
      </c>
      <c r="CX27">
        <v>26.905999999999999</v>
      </c>
      <c r="CY27">
        <v>27.1998</v>
      </c>
      <c r="CZ27">
        <v>999.9</v>
      </c>
      <c r="DA27">
        <v>0</v>
      </c>
      <c r="DB27">
        <v>0</v>
      </c>
      <c r="DC27">
        <v>4997.5</v>
      </c>
      <c r="DD27">
        <v>0</v>
      </c>
      <c r="DE27">
        <v>159.63499999999999</v>
      </c>
      <c r="DF27">
        <v>-16.834700000000002</v>
      </c>
      <c r="DG27">
        <v>393.35899999999998</v>
      </c>
      <c r="DH27">
        <v>409.947</v>
      </c>
      <c r="DI27">
        <v>1.6505300000000001</v>
      </c>
      <c r="DJ27">
        <v>400.00799999999998</v>
      </c>
      <c r="DK27">
        <v>24.245699999999999</v>
      </c>
      <c r="DL27">
        <v>2.6073900000000001</v>
      </c>
      <c r="DM27">
        <v>2.4411999999999998</v>
      </c>
      <c r="DN27">
        <v>21.712800000000001</v>
      </c>
      <c r="DO27">
        <v>20.639700000000001</v>
      </c>
      <c r="DP27">
        <v>1500.11</v>
      </c>
      <c r="DQ27">
        <v>0.97300600000000004</v>
      </c>
      <c r="DR27">
        <v>2.6994000000000001E-2</v>
      </c>
      <c r="DS27">
        <v>0</v>
      </c>
      <c r="DT27">
        <v>1228.1500000000001</v>
      </c>
      <c r="DU27">
        <v>4.9993100000000004</v>
      </c>
      <c r="DV27">
        <v>20105.099999999999</v>
      </c>
      <c r="DW27">
        <v>13260.2</v>
      </c>
      <c r="DX27">
        <v>39.561999999999998</v>
      </c>
      <c r="DY27">
        <v>40.75</v>
      </c>
      <c r="DZ27">
        <v>39.811999999999998</v>
      </c>
      <c r="EA27">
        <v>41.625</v>
      </c>
      <c r="EB27">
        <v>41</v>
      </c>
      <c r="EC27">
        <v>1454.75</v>
      </c>
      <c r="ED27">
        <v>40.36</v>
      </c>
      <c r="EE27">
        <v>0</v>
      </c>
      <c r="EF27">
        <v>1657094761.2</v>
      </c>
      <c r="EG27">
        <v>0</v>
      </c>
      <c r="EH27">
        <v>1259.7352000000001</v>
      </c>
      <c r="EI27">
        <v>-270.75615385648291</v>
      </c>
      <c r="EJ27">
        <v>-4216.3615383032029</v>
      </c>
      <c r="EK27">
        <v>20584.580000000002</v>
      </c>
      <c r="EL27">
        <v>15</v>
      </c>
      <c r="EM27">
        <v>1657094693.5999999</v>
      </c>
      <c r="EN27" t="s">
        <v>428</v>
      </c>
      <c r="EO27">
        <v>1657094693.5999999</v>
      </c>
      <c r="EP27">
        <v>1657094196.0999999</v>
      </c>
      <c r="EQ27">
        <v>23</v>
      </c>
      <c r="ER27">
        <v>-0.82199999999999995</v>
      </c>
      <c r="ES27">
        <v>6.0000000000000001E-3</v>
      </c>
      <c r="ET27">
        <v>0.104</v>
      </c>
      <c r="EU27">
        <v>0.108</v>
      </c>
      <c r="EV27">
        <v>408</v>
      </c>
      <c r="EW27">
        <v>20</v>
      </c>
      <c r="EX27">
        <v>0.01</v>
      </c>
      <c r="EY27">
        <v>0.01</v>
      </c>
      <c r="EZ27">
        <v>-16.622990243902439</v>
      </c>
      <c r="FA27">
        <v>-0.82461951219511898</v>
      </c>
      <c r="FB27">
        <v>8.7939097009619965E-2</v>
      </c>
      <c r="FC27">
        <v>0</v>
      </c>
      <c r="FD27">
        <v>1.4331095121951221</v>
      </c>
      <c r="FE27">
        <v>1.285790383275262</v>
      </c>
      <c r="FF27">
        <v>0.12682248536787161</v>
      </c>
      <c r="FG27">
        <v>0</v>
      </c>
      <c r="FH27">
        <v>0</v>
      </c>
      <c r="FI27">
        <v>2</v>
      </c>
      <c r="FJ27" t="s">
        <v>433</v>
      </c>
      <c r="FK27">
        <v>3.1802800000000002</v>
      </c>
      <c r="FL27">
        <v>2.7644199999999999</v>
      </c>
      <c r="FM27">
        <v>9.7961999999999994E-2</v>
      </c>
      <c r="FN27">
        <v>0.101787</v>
      </c>
      <c r="FO27">
        <v>0.12681400000000001</v>
      </c>
      <c r="FP27">
        <v>0.12196899999999999</v>
      </c>
      <c r="FQ27">
        <v>28865.599999999999</v>
      </c>
      <c r="FR27">
        <v>22387.7</v>
      </c>
      <c r="FS27">
        <v>30031.3</v>
      </c>
      <c r="FT27">
        <v>24364.9</v>
      </c>
      <c r="FU27">
        <v>34855.9</v>
      </c>
      <c r="FV27">
        <v>31244</v>
      </c>
      <c r="FW27">
        <v>43913.7</v>
      </c>
      <c r="FX27">
        <v>39780.5</v>
      </c>
      <c r="FY27">
        <v>2.1919499999999998</v>
      </c>
      <c r="FZ27">
        <v>1.89513</v>
      </c>
      <c r="GA27">
        <v>0.16485900000000001</v>
      </c>
      <c r="GB27">
        <v>0</v>
      </c>
      <c r="GC27">
        <v>24.4986</v>
      </c>
      <c r="GD27">
        <v>999.9</v>
      </c>
      <c r="GE27">
        <v>57.7</v>
      </c>
      <c r="GF27">
        <v>31.8</v>
      </c>
      <c r="GG27">
        <v>27.0563</v>
      </c>
      <c r="GH27">
        <v>31.0227</v>
      </c>
      <c r="GI27">
        <v>40.003999999999998</v>
      </c>
      <c r="GJ27">
        <v>1</v>
      </c>
      <c r="GK27">
        <v>-0.15833800000000001</v>
      </c>
      <c r="GL27">
        <v>-0.26509500000000003</v>
      </c>
      <c r="GM27">
        <v>20.2684</v>
      </c>
      <c r="GN27">
        <v>5.2271700000000001</v>
      </c>
      <c r="GO27">
        <v>11.902100000000001</v>
      </c>
      <c r="GP27">
        <v>4.9646999999999997</v>
      </c>
      <c r="GQ27">
        <v>3.2919999999999998</v>
      </c>
      <c r="GR27">
        <v>9999</v>
      </c>
      <c r="GS27">
        <v>9999</v>
      </c>
      <c r="GT27">
        <v>2333</v>
      </c>
      <c r="GU27">
        <v>974.4</v>
      </c>
      <c r="GV27">
        <v>1.87714</v>
      </c>
      <c r="GW27">
        <v>1.8754599999999999</v>
      </c>
      <c r="GX27">
        <v>1.87412</v>
      </c>
      <c r="GY27">
        <v>1.8733200000000001</v>
      </c>
      <c r="GZ27">
        <v>1.8748400000000001</v>
      </c>
      <c r="HA27">
        <v>1.8697999999999999</v>
      </c>
      <c r="HB27">
        <v>1.8739399999999999</v>
      </c>
      <c r="HC27">
        <v>1.8790100000000001</v>
      </c>
      <c r="HD27">
        <v>0</v>
      </c>
      <c r="HE27">
        <v>0</v>
      </c>
      <c r="HF27">
        <v>0</v>
      </c>
      <c r="HG27">
        <v>0</v>
      </c>
      <c r="HH27" t="s">
        <v>397</v>
      </c>
      <c r="HI27" t="s">
        <v>398</v>
      </c>
      <c r="HJ27" t="s">
        <v>399</v>
      </c>
      <c r="HK27" t="s">
        <v>399</v>
      </c>
      <c r="HL27" t="s">
        <v>399</v>
      </c>
      <c r="HM27" t="s">
        <v>399</v>
      </c>
      <c r="HN27">
        <v>0</v>
      </c>
      <c r="HO27">
        <v>100</v>
      </c>
      <c r="HP27">
        <v>100</v>
      </c>
      <c r="HQ27">
        <v>0.115</v>
      </c>
      <c r="HR27">
        <v>0.26669999999999999</v>
      </c>
      <c r="HS27">
        <v>-9.5841455286355126E-4</v>
      </c>
      <c r="HT27">
        <v>1.140037666733786E-3</v>
      </c>
      <c r="HU27">
        <v>-2.4578255111644662E-6</v>
      </c>
      <c r="HV27">
        <v>7.1320242250994061E-10</v>
      </c>
      <c r="HW27">
        <v>-9.8111368502497326E-2</v>
      </c>
      <c r="HX27">
        <v>-1.0636868026391509E-2</v>
      </c>
      <c r="HY27">
        <v>1.414134553709482E-3</v>
      </c>
      <c r="HZ27">
        <v>-1.731360607638623E-5</v>
      </c>
      <c r="IA27">
        <v>5</v>
      </c>
      <c r="IB27">
        <v>2009</v>
      </c>
      <c r="IC27">
        <v>1</v>
      </c>
      <c r="ID27">
        <v>26</v>
      </c>
      <c r="IE27">
        <v>1.1000000000000001</v>
      </c>
      <c r="IF27">
        <v>9.4</v>
      </c>
      <c r="IG27">
        <v>1.0424800000000001</v>
      </c>
      <c r="IH27">
        <v>2.4352999999999998</v>
      </c>
      <c r="II27">
        <v>1.42578</v>
      </c>
      <c r="IJ27">
        <v>2.2936999999999999</v>
      </c>
      <c r="IK27">
        <v>1.5478499999999999</v>
      </c>
      <c r="IL27">
        <v>2.35229</v>
      </c>
      <c r="IM27">
        <v>34.145200000000003</v>
      </c>
      <c r="IN27">
        <v>13.0726</v>
      </c>
      <c r="IO27">
        <v>18</v>
      </c>
      <c r="IP27">
        <v>626.05999999999995</v>
      </c>
      <c r="IQ27">
        <v>422.471</v>
      </c>
      <c r="IR27">
        <v>25.000399999999999</v>
      </c>
      <c r="IS27">
        <v>25.336200000000002</v>
      </c>
      <c r="IT27">
        <v>29.9999</v>
      </c>
      <c r="IU27">
        <v>25.372499999999999</v>
      </c>
      <c r="IV27">
        <v>25.319800000000001</v>
      </c>
      <c r="IW27">
        <v>20.876300000000001</v>
      </c>
      <c r="IX27">
        <v>10.1881</v>
      </c>
      <c r="IY27">
        <v>3.7789899999999998</v>
      </c>
      <c r="IZ27">
        <v>25</v>
      </c>
      <c r="JA27">
        <v>400</v>
      </c>
      <c r="JB27">
        <v>24.0624</v>
      </c>
      <c r="JC27">
        <v>101.258</v>
      </c>
      <c r="JD27">
        <v>101.181</v>
      </c>
    </row>
    <row r="28" spans="1:264" x14ac:dyDescent="0.2">
      <c r="A28">
        <v>12</v>
      </c>
      <c r="B28">
        <v>1657094823</v>
      </c>
      <c r="C28">
        <v>958.40000009536743</v>
      </c>
      <c r="D28" t="s">
        <v>434</v>
      </c>
      <c r="E28" t="s">
        <v>435</v>
      </c>
      <c r="F28" t="s">
        <v>392</v>
      </c>
      <c r="G28" t="s">
        <v>431</v>
      </c>
      <c r="H28" t="s">
        <v>432</v>
      </c>
      <c r="I28">
        <v>1657094823</v>
      </c>
      <c r="J28">
        <f t="shared" si="0"/>
        <v>2.1814978419067853E-3</v>
      </c>
      <c r="K28">
        <f t="shared" si="1"/>
        <v>2.1814978419067854</v>
      </c>
      <c r="L28">
        <f t="shared" si="2"/>
        <v>6.7663286596041239</v>
      </c>
      <c r="M28">
        <f t="shared" si="3"/>
        <v>192.81100000000001</v>
      </c>
      <c r="N28">
        <f t="shared" si="4"/>
        <v>122.38838884213585</v>
      </c>
      <c r="O28">
        <f t="shared" si="5"/>
        <v>12.335036892173838</v>
      </c>
      <c r="P28">
        <f t="shared" si="6"/>
        <v>19.432650602866001</v>
      </c>
      <c r="Q28">
        <f t="shared" si="7"/>
        <v>0.16831052563932283</v>
      </c>
      <c r="R28">
        <f t="shared" si="8"/>
        <v>1.9046588670633284</v>
      </c>
      <c r="S28">
        <f t="shared" si="9"/>
        <v>0.16046266564578868</v>
      </c>
      <c r="T28">
        <f t="shared" si="10"/>
        <v>0.10096376626720492</v>
      </c>
      <c r="U28">
        <f t="shared" si="11"/>
        <v>241.77137807452479</v>
      </c>
      <c r="V28">
        <f t="shared" si="12"/>
        <v>28.189354314763264</v>
      </c>
      <c r="W28">
        <f t="shared" si="13"/>
        <v>28.189354314763264</v>
      </c>
      <c r="X28">
        <f t="shared" si="14"/>
        <v>3.8369320627146108</v>
      </c>
      <c r="Y28">
        <f t="shared" si="15"/>
        <v>70.472292545331356</v>
      </c>
      <c r="Z28">
        <f t="shared" si="16"/>
        <v>2.5098839860186</v>
      </c>
      <c r="AA28">
        <f t="shared" si="17"/>
        <v>3.5615188542420628</v>
      </c>
      <c r="AB28">
        <f t="shared" si="18"/>
        <v>1.3270480766960109</v>
      </c>
      <c r="AC28">
        <f t="shared" si="19"/>
        <v>-96.204054828089227</v>
      </c>
      <c r="AD28">
        <f t="shared" si="20"/>
        <v>-130.76334317773845</v>
      </c>
      <c r="AE28">
        <f t="shared" si="21"/>
        <v>-14.898534643953417</v>
      </c>
      <c r="AF28">
        <f t="shared" si="22"/>
        <v>-9.4554575256296403E-2</v>
      </c>
      <c r="AG28">
        <v>0</v>
      </c>
      <c r="AH28">
        <v>0</v>
      </c>
      <c r="AI28">
        <f t="shared" si="23"/>
        <v>1</v>
      </c>
      <c r="AJ28">
        <f t="shared" si="24"/>
        <v>0</v>
      </c>
      <c r="AK28">
        <f t="shared" si="25"/>
        <v>25541.715886749862</v>
      </c>
      <c r="AL28" t="s">
        <v>393</v>
      </c>
      <c r="AM28" t="s">
        <v>393</v>
      </c>
      <c r="AN28">
        <v>0</v>
      </c>
      <c r="AO28">
        <v>0</v>
      </c>
      <c r="AP28" t="e">
        <f t="shared" si="26"/>
        <v>#DIV/0!</v>
      </c>
      <c r="AQ28">
        <v>0</v>
      </c>
      <c r="AR28" t="s">
        <v>393</v>
      </c>
      <c r="AS28" t="s">
        <v>393</v>
      </c>
      <c r="AT28">
        <v>0</v>
      </c>
      <c r="AU28">
        <v>0</v>
      </c>
      <c r="AV28" t="e">
        <f t="shared" si="27"/>
        <v>#DIV/0!</v>
      </c>
      <c r="AW28">
        <v>0.5</v>
      </c>
      <c r="AX28">
        <f t="shared" si="28"/>
        <v>1261.3953005567487</v>
      </c>
      <c r="AY28">
        <f t="shared" si="29"/>
        <v>6.7663286596041239</v>
      </c>
      <c r="AZ28" t="e">
        <f t="shared" si="30"/>
        <v>#DIV/0!</v>
      </c>
      <c r="BA28">
        <f t="shared" si="31"/>
        <v>5.3641619376714293E-3</v>
      </c>
      <c r="BB28" t="e">
        <f t="shared" si="32"/>
        <v>#DIV/0!</v>
      </c>
      <c r="BC28" t="e">
        <f t="shared" si="33"/>
        <v>#DIV/0!</v>
      </c>
      <c r="BD28" t="s">
        <v>393</v>
      </c>
      <c r="BE28">
        <v>0</v>
      </c>
      <c r="BF28" t="e">
        <f t="shared" si="34"/>
        <v>#DIV/0!</v>
      </c>
      <c r="BG28" t="e">
        <f t="shared" si="35"/>
        <v>#DIV/0!</v>
      </c>
      <c r="BH28" t="e">
        <f t="shared" si="36"/>
        <v>#DIV/0!</v>
      </c>
      <c r="BI28" t="e">
        <f t="shared" si="37"/>
        <v>#DIV/0!</v>
      </c>
      <c r="BJ28" t="e">
        <f t="shared" si="38"/>
        <v>#DIV/0!</v>
      </c>
      <c r="BK28" t="e">
        <f t="shared" si="39"/>
        <v>#DIV/0!</v>
      </c>
      <c r="BL28" t="e">
        <f t="shared" si="40"/>
        <v>#DIV/0!</v>
      </c>
      <c r="BM28" t="e">
        <f t="shared" si="41"/>
        <v>#DIV/0!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f t="shared" si="42"/>
        <v>1500.22</v>
      </c>
      <c r="CG28">
        <f t="shared" si="43"/>
        <v>1261.3953005567487</v>
      </c>
      <c r="CH28">
        <f t="shared" si="44"/>
        <v>0.84080688202846821</v>
      </c>
      <c r="CI28">
        <f t="shared" si="45"/>
        <v>0.16115728231494367</v>
      </c>
      <c r="CJ28">
        <v>6</v>
      </c>
      <c r="CK28">
        <v>0.5</v>
      </c>
      <c r="CL28" t="s">
        <v>394</v>
      </c>
      <c r="CM28">
        <v>2</v>
      </c>
      <c r="CN28">
        <v>1657094823</v>
      </c>
      <c r="CO28">
        <v>192.81100000000001</v>
      </c>
      <c r="CP28">
        <v>199.995</v>
      </c>
      <c r="CQ28">
        <v>24.903099999999998</v>
      </c>
      <c r="CR28">
        <v>22.776800000000001</v>
      </c>
      <c r="CS28">
        <v>192.35499999999999</v>
      </c>
      <c r="CT28">
        <v>24.711099999999998</v>
      </c>
      <c r="CU28">
        <v>600.24599999999998</v>
      </c>
      <c r="CV28">
        <v>100.68600000000001</v>
      </c>
      <c r="CW28">
        <v>0.100006</v>
      </c>
      <c r="CX28">
        <v>26.915900000000001</v>
      </c>
      <c r="CY28">
        <v>27.2881</v>
      </c>
      <c r="CZ28">
        <v>999.9</v>
      </c>
      <c r="DA28">
        <v>0</v>
      </c>
      <c r="DB28">
        <v>0</v>
      </c>
      <c r="DC28">
        <v>4972.5</v>
      </c>
      <c r="DD28">
        <v>0</v>
      </c>
      <c r="DE28">
        <v>178.91800000000001</v>
      </c>
      <c r="DF28">
        <v>-7.5077400000000001</v>
      </c>
      <c r="DG28">
        <v>197.41300000000001</v>
      </c>
      <c r="DH28">
        <v>204.65700000000001</v>
      </c>
      <c r="DI28">
        <v>2.1756600000000001</v>
      </c>
      <c r="DJ28">
        <v>199.995</v>
      </c>
      <c r="DK28">
        <v>22.776800000000001</v>
      </c>
      <c r="DL28">
        <v>2.5123500000000001</v>
      </c>
      <c r="DM28">
        <v>2.2932899999999998</v>
      </c>
      <c r="DN28">
        <v>21.1067</v>
      </c>
      <c r="DO28">
        <v>19.6294</v>
      </c>
      <c r="DP28">
        <v>1500.22</v>
      </c>
      <c r="DQ28">
        <v>0.97301099999999996</v>
      </c>
      <c r="DR28">
        <v>2.69889E-2</v>
      </c>
      <c r="DS28">
        <v>0</v>
      </c>
      <c r="DT28">
        <v>1023.8</v>
      </c>
      <c r="DU28">
        <v>4.9993100000000004</v>
      </c>
      <c r="DV28">
        <v>17639.3</v>
      </c>
      <c r="DW28">
        <v>13261.2</v>
      </c>
      <c r="DX28">
        <v>38.561999999999998</v>
      </c>
      <c r="DY28">
        <v>39.436999999999998</v>
      </c>
      <c r="DZ28">
        <v>38.811999999999998</v>
      </c>
      <c r="EA28">
        <v>39.25</v>
      </c>
      <c r="EB28">
        <v>39.875</v>
      </c>
      <c r="EC28">
        <v>1454.87</v>
      </c>
      <c r="ED28">
        <v>40.35</v>
      </c>
      <c r="EE28">
        <v>0</v>
      </c>
      <c r="EF28">
        <v>1657094821.8</v>
      </c>
      <c r="EG28">
        <v>0</v>
      </c>
      <c r="EH28">
        <v>1042.655</v>
      </c>
      <c r="EI28">
        <v>-152.78393171653479</v>
      </c>
      <c r="EJ28">
        <v>-1471.0974374331549</v>
      </c>
      <c r="EK28">
        <v>17866.97692307692</v>
      </c>
      <c r="EL28">
        <v>15</v>
      </c>
      <c r="EM28">
        <v>1657094854</v>
      </c>
      <c r="EN28" t="s">
        <v>436</v>
      </c>
      <c r="EO28">
        <v>1657094840</v>
      </c>
      <c r="EP28">
        <v>1657094854</v>
      </c>
      <c r="EQ28">
        <v>24</v>
      </c>
      <c r="ER28">
        <v>0.32100000000000001</v>
      </c>
      <c r="ES28">
        <v>8.9999999999999993E-3</v>
      </c>
      <c r="ET28">
        <v>0.45600000000000002</v>
      </c>
      <c r="EU28">
        <v>0.192</v>
      </c>
      <c r="EV28">
        <v>200</v>
      </c>
      <c r="EW28">
        <v>23</v>
      </c>
      <c r="EX28">
        <v>0.16</v>
      </c>
      <c r="EY28">
        <v>0.04</v>
      </c>
      <c r="EZ28">
        <v>-7.2778143902439014</v>
      </c>
      <c r="FA28">
        <v>-1.8527205574912811</v>
      </c>
      <c r="FB28">
        <v>0.20308561375053891</v>
      </c>
      <c r="FC28">
        <v>0</v>
      </c>
      <c r="FD28">
        <v>2.2366848780487811</v>
      </c>
      <c r="FE28">
        <v>-0.42861365853658168</v>
      </c>
      <c r="FF28">
        <v>4.2791371829305848E-2</v>
      </c>
      <c r="FG28">
        <v>1</v>
      </c>
      <c r="FH28">
        <v>1</v>
      </c>
      <c r="FI28">
        <v>2</v>
      </c>
      <c r="FJ28" t="s">
        <v>403</v>
      </c>
      <c r="FK28">
        <v>3.1804999999999999</v>
      </c>
      <c r="FL28">
        <v>2.7643499999999999</v>
      </c>
      <c r="FM28">
        <v>5.50299E-2</v>
      </c>
      <c r="FN28">
        <v>5.7285700000000002E-2</v>
      </c>
      <c r="FO28">
        <v>0.123653</v>
      </c>
      <c r="FP28">
        <v>0.11683399999999999</v>
      </c>
      <c r="FQ28">
        <v>30241.5</v>
      </c>
      <c r="FR28">
        <v>23504</v>
      </c>
      <c r="FS28">
        <v>30033.599999999999</v>
      </c>
      <c r="FT28">
        <v>24372.3</v>
      </c>
      <c r="FU28">
        <v>34986.6</v>
      </c>
      <c r="FV28">
        <v>31438.9</v>
      </c>
      <c r="FW28">
        <v>43916.6</v>
      </c>
      <c r="FX28">
        <v>39792.9</v>
      </c>
      <c r="FY28">
        <v>2.1996000000000002</v>
      </c>
      <c r="FZ28">
        <v>1.8918999999999999</v>
      </c>
      <c r="GA28">
        <v>0.172511</v>
      </c>
      <c r="GB28">
        <v>0</v>
      </c>
      <c r="GC28">
        <v>24.461600000000001</v>
      </c>
      <c r="GD28">
        <v>999.9</v>
      </c>
      <c r="GE28">
        <v>57.6</v>
      </c>
      <c r="GF28">
        <v>31.8</v>
      </c>
      <c r="GG28">
        <v>27.0106</v>
      </c>
      <c r="GH28">
        <v>30.642700000000001</v>
      </c>
      <c r="GI28">
        <v>39.647399999999998</v>
      </c>
      <c r="GJ28">
        <v>1</v>
      </c>
      <c r="GK28">
        <v>-0.15845500000000001</v>
      </c>
      <c r="GL28">
        <v>-0.229265</v>
      </c>
      <c r="GM28">
        <v>20.2682</v>
      </c>
      <c r="GN28">
        <v>5.2238800000000003</v>
      </c>
      <c r="GO28">
        <v>11.902100000000001</v>
      </c>
      <c r="GP28">
        <v>4.9641000000000002</v>
      </c>
      <c r="GQ28">
        <v>3.2913299999999999</v>
      </c>
      <c r="GR28">
        <v>9999</v>
      </c>
      <c r="GS28">
        <v>9999</v>
      </c>
      <c r="GT28">
        <v>2334.4</v>
      </c>
      <c r="GU28">
        <v>974.4</v>
      </c>
      <c r="GV28">
        <v>1.87714</v>
      </c>
      <c r="GW28">
        <v>1.8754599999999999</v>
      </c>
      <c r="GX28">
        <v>1.8741399999999999</v>
      </c>
      <c r="GY28">
        <v>1.87331</v>
      </c>
      <c r="GZ28">
        <v>1.8748499999999999</v>
      </c>
      <c r="HA28">
        <v>1.86981</v>
      </c>
      <c r="HB28">
        <v>1.87395</v>
      </c>
      <c r="HC28">
        <v>1.87904</v>
      </c>
      <c r="HD28">
        <v>0</v>
      </c>
      <c r="HE28">
        <v>0</v>
      </c>
      <c r="HF28">
        <v>0</v>
      </c>
      <c r="HG28">
        <v>0</v>
      </c>
      <c r="HH28" t="s">
        <v>397</v>
      </c>
      <c r="HI28" t="s">
        <v>398</v>
      </c>
      <c r="HJ28" t="s">
        <v>399</v>
      </c>
      <c r="HK28" t="s">
        <v>399</v>
      </c>
      <c r="HL28" t="s">
        <v>399</v>
      </c>
      <c r="HM28" t="s">
        <v>399</v>
      </c>
      <c r="HN28">
        <v>0</v>
      </c>
      <c r="HO28">
        <v>100</v>
      </c>
      <c r="HP28">
        <v>100</v>
      </c>
      <c r="HQ28">
        <v>0.45600000000000002</v>
      </c>
      <c r="HR28">
        <v>0.192</v>
      </c>
      <c r="HS28">
        <v>-9.5841455286355126E-4</v>
      </c>
      <c r="HT28">
        <v>1.140037666733786E-3</v>
      </c>
      <c r="HU28">
        <v>-2.4578255111644662E-6</v>
      </c>
      <c r="HV28">
        <v>7.1320242250994061E-10</v>
      </c>
      <c r="HW28">
        <v>-9.8111368502497326E-2</v>
      </c>
      <c r="HX28">
        <v>-1.0636868026391509E-2</v>
      </c>
      <c r="HY28">
        <v>1.414134553709482E-3</v>
      </c>
      <c r="HZ28">
        <v>-1.731360607638623E-5</v>
      </c>
      <c r="IA28">
        <v>5</v>
      </c>
      <c r="IB28">
        <v>2009</v>
      </c>
      <c r="IC28">
        <v>1</v>
      </c>
      <c r="ID28">
        <v>26</v>
      </c>
      <c r="IE28">
        <v>2.2000000000000002</v>
      </c>
      <c r="IF28">
        <v>10.4</v>
      </c>
      <c r="IG28">
        <v>0.60058599999999995</v>
      </c>
      <c r="IH28">
        <v>2.4487299999999999</v>
      </c>
      <c r="II28">
        <v>1.42578</v>
      </c>
      <c r="IJ28">
        <v>2.2936999999999999</v>
      </c>
      <c r="IK28">
        <v>1.5478499999999999</v>
      </c>
      <c r="IL28">
        <v>2.3584000000000001</v>
      </c>
      <c r="IM28">
        <v>34.145200000000003</v>
      </c>
      <c r="IN28">
        <v>13.0375</v>
      </c>
      <c r="IO28">
        <v>18</v>
      </c>
      <c r="IP28">
        <v>631.31700000000001</v>
      </c>
      <c r="IQ28">
        <v>420.52499999999998</v>
      </c>
      <c r="IR28">
        <v>25</v>
      </c>
      <c r="IS28">
        <v>25.329899999999999</v>
      </c>
      <c r="IT28">
        <v>30</v>
      </c>
      <c r="IU28">
        <v>25.341100000000001</v>
      </c>
      <c r="IV28">
        <v>25.3002</v>
      </c>
      <c r="IW28">
        <v>12.037699999999999</v>
      </c>
      <c r="IX28">
        <v>17.096699999999998</v>
      </c>
      <c r="IY28">
        <v>3.7496</v>
      </c>
      <c r="IZ28">
        <v>25</v>
      </c>
      <c r="JA28">
        <v>200</v>
      </c>
      <c r="JB28">
        <v>22.901299999999999</v>
      </c>
      <c r="JC28">
        <v>101.265</v>
      </c>
      <c r="JD28">
        <v>101.21299999999999</v>
      </c>
    </row>
    <row r="29" spans="1:264" x14ac:dyDescent="0.2">
      <c r="A29">
        <v>13</v>
      </c>
      <c r="B29">
        <v>1657094915</v>
      </c>
      <c r="C29">
        <v>1050.400000095367</v>
      </c>
      <c r="D29" t="s">
        <v>437</v>
      </c>
      <c r="E29" t="s">
        <v>438</v>
      </c>
      <c r="F29" t="s">
        <v>392</v>
      </c>
      <c r="G29" t="s">
        <v>431</v>
      </c>
      <c r="H29" t="s">
        <v>432</v>
      </c>
      <c r="I29">
        <v>1657094915</v>
      </c>
      <c r="J29">
        <f t="shared" si="0"/>
        <v>2.7029399575131817E-3</v>
      </c>
      <c r="K29">
        <f t="shared" si="1"/>
        <v>2.7029399575131818</v>
      </c>
      <c r="L29">
        <f t="shared" si="2"/>
        <v>1.8257794839482988</v>
      </c>
      <c r="M29">
        <f t="shared" si="3"/>
        <v>97.919800000000009</v>
      </c>
      <c r="N29">
        <f t="shared" si="4"/>
        <v>82.409916003438255</v>
      </c>
      <c r="O29">
        <f t="shared" si="5"/>
        <v>8.3055087083485652</v>
      </c>
      <c r="P29">
        <f t="shared" si="6"/>
        <v>9.8686394921919209</v>
      </c>
      <c r="Q29">
        <f t="shared" si="7"/>
        <v>0.22543783934604122</v>
      </c>
      <c r="R29">
        <f t="shared" si="8"/>
        <v>1.907728042781768</v>
      </c>
      <c r="S29">
        <f t="shared" si="9"/>
        <v>0.21161456694612304</v>
      </c>
      <c r="T29">
        <f t="shared" si="10"/>
        <v>0.13343037780704331</v>
      </c>
      <c r="U29">
        <f t="shared" si="11"/>
        <v>241.73363749588489</v>
      </c>
      <c r="V29">
        <f t="shared" si="12"/>
        <v>27.964428083084044</v>
      </c>
      <c r="W29">
        <f t="shared" si="13"/>
        <v>27.964428083084044</v>
      </c>
      <c r="X29">
        <f t="shared" si="14"/>
        <v>3.7869773574771366</v>
      </c>
      <c r="Y29">
        <f t="shared" si="15"/>
        <v>71.412313196810118</v>
      </c>
      <c r="Z29">
        <f t="shared" si="16"/>
        <v>2.54009140444944</v>
      </c>
      <c r="AA29">
        <f t="shared" si="17"/>
        <v>3.5569375794465961</v>
      </c>
      <c r="AB29">
        <f t="shared" si="18"/>
        <v>1.2468859530276966</v>
      </c>
      <c r="AC29">
        <f t="shared" si="19"/>
        <v>-119.19965212633132</v>
      </c>
      <c r="AD29">
        <f t="shared" si="20"/>
        <v>-110.09292274242513</v>
      </c>
      <c r="AE29">
        <f t="shared" si="21"/>
        <v>-12.50783112093446</v>
      </c>
      <c r="AF29">
        <f t="shared" si="22"/>
        <v>-6.6768493806023343E-2</v>
      </c>
      <c r="AG29">
        <v>0</v>
      </c>
      <c r="AH29">
        <v>0</v>
      </c>
      <c r="AI29">
        <f t="shared" si="23"/>
        <v>1</v>
      </c>
      <c r="AJ29">
        <f t="shared" si="24"/>
        <v>0</v>
      </c>
      <c r="AK29">
        <f t="shared" si="25"/>
        <v>25620.855879741535</v>
      </c>
      <c r="AL29" t="s">
        <v>393</v>
      </c>
      <c r="AM29" t="s">
        <v>393</v>
      </c>
      <c r="AN29">
        <v>0</v>
      </c>
      <c r="AO29">
        <v>0</v>
      </c>
      <c r="AP29" t="e">
        <f t="shared" si="26"/>
        <v>#DIV/0!</v>
      </c>
      <c r="AQ29">
        <v>0</v>
      </c>
      <c r="AR29" t="s">
        <v>393</v>
      </c>
      <c r="AS29" t="s">
        <v>393</v>
      </c>
      <c r="AT29">
        <v>0</v>
      </c>
      <c r="AU29">
        <v>0</v>
      </c>
      <c r="AV29" t="e">
        <f t="shared" si="27"/>
        <v>#DIV/0!</v>
      </c>
      <c r="AW29">
        <v>0.5</v>
      </c>
      <c r="AX29">
        <f t="shared" si="28"/>
        <v>1261.1939924849144</v>
      </c>
      <c r="AY29">
        <f t="shared" si="29"/>
        <v>1.8257794839482988</v>
      </c>
      <c r="AZ29" t="e">
        <f t="shared" si="30"/>
        <v>#DIV/0!</v>
      </c>
      <c r="BA29">
        <f t="shared" si="31"/>
        <v>1.4476595153700255E-3</v>
      </c>
      <c r="BB29" t="e">
        <f t="shared" si="32"/>
        <v>#DIV/0!</v>
      </c>
      <c r="BC29" t="e">
        <f t="shared" si="33"/>
        <v>#DIV/0!</v>
      </c>
      <c r="BD29" t="s">
        <v>393</v>
      </c>
      <c r="BE29">
        <v>0</v>
      </c>
      <c r="BF29" t="e">
        <f t="shared" si="34"/>
        <v>#DIV/0!</v>
      </c>
      <c r="BG29" t="e">
        <f t="shared" si="35"/>
        <v>#DIV/0!</v>
      </c>
      <c r="BH29" t="e">
        <f t="shared" si="36"/>
        <v>#DIV/0!</v>
      </c>
      <c r="BI29" t="e">
        <f t="shared" si="37"/>
        <v>#DIV/0!</v>
      </c>
      <c r="BJ29" t="e">
        <f t="shared" si="38"/>
        <v>#DIV/0!</v>
      </c>
      <c r="BK29" t="e">
        <f t="shared" si="39"/>
        <v>#DIV/0!</v>
      </c>
      <c r="BL29" t="e">
        <f t="shared" si="40"/>
        <v>#DIV/0!</v>
      </c>
      <c r="BM29" t="e">
        <f t="shared" si="41"/>
        <v>#DIV/0!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f t="shared" si="42"/>
        <v>1499.98</v>
      </c>
      <c r="CG29">
        <f t="shared" si="43"/>
        <v>1261.1939924849144</v>
      </c>
      <c r="CH29">
        <f t="shared" si="44"/>
        <v>0.8408072057526863</v>
      </c>
      <c r="CI29">
        <f t="shared" si="45"/>
        <v>0.16115790710268463</v>
      </c>
      <c r="CJ29">
        <v>6</v>
      </c>
      <c r="CK29">
        <v>0.5</v>
      </c>
      <c r="CL29" t="s">
        <v>394</v>
      </c>
      <c r="CM29">
        <v>2</v>
      </c>
      <c r="CN29">
        <v>1657094915</v>
      </c>
      <c r="CO29">
        <v>97.919800000000009</v>
      </c>
      <c r="CP29">
        <v>100.01</v>
      </c>
      <c r="CQ29">
        <v>25.203600000000002</v>
      </c>
      <c r="CR29">
        <v>22.569099999999999</v>
      </c>
      <c r="CS29">
        <v>97.498800000000003</v>
      </c>
      <c r="CT29">
        <v>24.947099999999999</v>
      </c>
      <c r="CU29">
        <v>600.072</v>
      </c>
      <c r="CV29">
        <v>100.68300000000001</v>
      </c>
      <c r="CW29">
        <v>9.9880399999999994E-2</v>
      </c>
      <c r="CX29">
        <v>26.893999999999998</v>
      </c>
      <c r="CY29">
        <v>27.277999999999999</v>
      </c>
      <c r="CZ29">
        <v>999.9</v>
      </c>
      <c r="DA29">
        <v>0</v>
      </c>
      <c r="DB29">
        <v>0</v>
      </c>
      <c r="DC29">
        <v>4985.62</v>
      </c>
      <c r="DD29">
        <v>0</v>
      </c>
      <c r="DE29">
        <v>135.61799999999999</v>
      </c>
      <c r="DF29">
        <v>-2.1026899999999999</v>
      </c>
      <c r="DG29">
        <v>100.43899999999999</v>
      </c>
      <c r="DH29">
        <v>102.32</v>
      </c>
      <c r="DI29">
        <v>2.63443</v>
      </c>
      <c r="DJ29">
        <v>100.01</v>
      </c>
      <c r="DK29">
        <v>22.569099999999999</v>
      </c>
      <c r="DL29">
        <v>2.5375700000000001</v>
      </c>
      <c r="DM29">
        <v>2.2723300000000002</v>
      </c>
      <c r="DN29">
        <v>21.269500000000001</v>
      </c>
      <c r="DO29">
        <v>19.4816</v>
      </c>
      <c r="DP29">
        <v>1499.98</v>
      </c>
      <c r="DQ29">
        <v>0.97300600000000004</v>
      </c>
      <c r="DR29">
        <v>2.6993900000000001E-2</v>
      </c>
      <c r="DS29">
        <v>0</v>
      </c>
      <c r="DT29">
        <v>888.03</v>
      </c>
      <c r="DU29">
        <v>4.9993100000000004</v>
      </c>
      <c r="DV29">
        <v>15444.9</v>
      </c>
      <c r="DW29">
        <v>13259.1</v>
      </c>
      <c r="DX29">
        <v>37.375</v>
      </c>
      <c r="DY29">
        <v>38.375</v>
      </c>
      <c r="DZ29">
        <v>37.75</v>
      </c>
      <c r="EA29">
        <v>37.75</v>
      </c>
      <c r="EB29">
        <v>38.75</v>
      </c>
      <c r="EC29">
        <v>1454.63</v>
      </c>
      <c r="ED29">
        <v>40.36</v>
      </c>
      <c r="EE29">
        <v>0</v>
      </c>
      <c r="EF29">
        <v>1657094914.2</v>
      </c>
      <c r="EG29">
        <v>0</v>
      </c>
      <c r="EH29">
        <v>895.26219230769209</v>
      </c>
      <c r="EI29">
        <v>-59.006529956945812</v>
      </c>
      <c r="EJ29">
        <v>910.14017095048621</v>
      </c>
      <c r="EK29">
        <v>15333.938461538461</v>
      </c>
      <c r="EL29">
        <v>15</v>
      </c>
      <c r="EM29">
        <v>1657094932.5</v>
      </c>
      <c r="EN29" t="s">
        <v>439</v>
      </c>
      <c r="EO29">
        <v>1657094932.5</v>
      </c>
      <c r="EP29">
        <v>1657094854</v>
      </c>
      <c r="EQ29">
        <v>25</v>
      </c>
      <c r="ER29">
        <v>0.01</v>
      </c>
      <c r="ES29">
        <v>8.9999999999999993E-3</v>
      </c>
      <c r="ET29">
        <v>0.42099999999999999</v>
      </c>
      <c r="EU29">
        <v>0.192</v>
      </c>
      <c r="EV29">
        <v>100</v>
      </c>
      <c r="EW29">
        <v>23</v>
      </c>
      <c r="EX29">
        <v>0.3</v>
      </c>
      <c r="EY29">
        <v>0.04</v>
      </c>
      <c r="EZ29">
        <v>-1.9736054999999999</v>
      </c>
      <c r="FA29">
        <v>-1.1851078424015</v>
      </c>
      <c r="FB29">
        <v>0.1241146979601932</v>
      </c>
      <c r="FC29">
        <v>0</v>
      </c>
      <c r="FD29">
        <v>2.4873262500000002</v>
      </c>
      <c r="FE29">
        <v>1.752672382739217</v>
      </c>
      <c r="FF29">
        <v>0.1754727463552033</v>
      </c>
      <c r="FG29">
        <v>0</v>
      </c>
      <c r="FH29">
        <v>0</v>
      </c>
      <c r="FI29">
        <v>2</v>
      </c>
      <c r="FJ29" t="s">
        <v>433</v>
      </c>
      <c r="FK29">
        <v>3.1800700000000002</v>
      </c>
      <c r="FL29">
        <v>2.7642799999999998</v>
      </c>
      <c r="FM29">
        <v>2.9048000000000001E-2</v>
      </c>
      <c r="FN29">
        <v>2.9944700000000001E-2</v>
      </c>
      <c r="FO29">
        <v>0.12447</v>
      </c>
      <c r="FP29">
        <v>0.116095</v>
      </c>
      <c r="FQ29">
        <v>31068.9</v>
      </c>
      <c r="FR29">
        <v>24179.4</v>
      </c>
      <c r="FS29">
        <v>30029.7</v>
      </c>
      <c r="FT29">
        <v>24366.1</v>
      </c>
      <c r="FU29">
        <v>34947.1</v>
      </c>
      <c r="FV29">
        <v>31456.3</v>
      </c>
      <c r="FW29">
        <v>43910.6</v>
      </c>
      <c r="FX29">
        <v>39782</v>
      </c>
      <c r="FY29">
        <v>2.1979000000000002</v>
      </c>
      <c r="FZ29">
        <v>1.8915299999999999</v>
      </c>
      <c r="GA29">
        <v>0.168659</v>
      </c>
      <c r="GB29">
        <v>0</v>
      </c>
      <c r="GC29">
        <v>24.514700000000001</v>
      </c>
      <c r="GD29">
        <v>999.9</v>
      </c>
      <c r="GE29">
        <v>57.6</v>
      </c>
      <c r="GF29">
        <v>31.8</v>
      </c>
      <c r="GG29">
        <v>27.011299999999999</v>
      </c>
      <c r="GH29">
        <v>31.052700000000002</v>
      </c>
      <c r="GI29">
        <v>40.320500000000003</v>
      </c>
      <c r="GJ29">
        <v>1</v>
      </c>
      <c r="GK29">
        <v>-0.155917</v>
      </c>
      <c r="GL29">
        <v>-0.23116300000000001</v>
      </c>
      <c r="GM29">
        <v>20.268599999999999</v>
      </c>
      <c r="GN29">
        <v>5.2271700000000001</v>
      </c>
      <c r="GO29">
        <v>11.902100000000001</v>
      </c>
      <c r="GP29">
        <v>4.9649000000000001</v>
      </c>
      <c r="GQ29">
        <v>3.2919999999999998</v>
      </c>
      <c r="GR29">
        <v>9999</v>
      </c>
      <c r="GS29">
        <v>9999</v>
      </c>
      <c r="GT29">
        <v>2338.1</v>
      </c>
      <c r="GU29">
        <v>974.5</v>
      </c>
      <c r="GV29">
        <v>1.87714</v>
      </c>
      <c r="GW29">
        <v>1.8754599999999999</v>
      </c>
      <c r="GX29">
        <v>1.87409</v>
      </c>
      <c r="GY29">
        <v>1.8733200000000001</v>
      </c>
      <c r="GZ29">
        <v>1.8748499999999999</v>
      </c>
      <c r="HA29">
        <v>1.86981</v>
      </c>
      <c r="HB29">
        <v>1.8739300000000001</v>
      </c>
      <c r="HC29">
        <v>1.8790800000000001</v>
      </c>
      <c r="HD29">
        <v>0</v>
      </c>
      <c r="HE29">
        <v>0</v>
      </c>
      <c r="HF29">
        <v>0</v>
      </c>
      <c r="HG29">
        <v>0</v>
      </c>
      <c r="HH29" t="s">
        <v>397</v>
      </c>
      <c r="HI29" t="s">
        <v>398</v>
      </c>
      <c r="HJ29" t="s">
        <v>399</v>
      </c>
      <c r="HK29" t="s">
        <v>399</v>
      </c>
      <c r="HL29" t="s">
        <v>399</v>
      </c>
      <c r="HM29" t="s">
        <v>399</v>
      </c>
      <c r="HN29">
        <v>0</v>
      </c>
      <c r="HO29">
        <v>100</v>
      </c>
      <c r="HP29">
        <v>100</v>
      </c>
      <c r="HQ29">
        <v>0.42099999999999999</v>
      </c>
      <c r="HR29">
        <v>0.25650000000000001</v>
      </c>
      <c r="HS29">
        <v>0.3205283348259006</v>
      </c>
      <c r="HT29">
        <v>1.140037666733786E-3</v>
      </c>
      <c r="HU29">
        <v>-2.4578255111644662E-6</v>
      </c>
      <c r="HV29">
        <v>7.1320242250994061E-10</v>
      </c>
      <c r="HW29">
        <v>-8.9514386114603203E-2</v>
      </c>
      <c r="HX29">
        <v>-1.0636868026391509E-2</v>
      </c>
      <c r="HY29">
        <v>1.414134553709482E-3</v>
      </c>
      <c r="HZ29">
        <v>-1.731360607638623E-5</v>
      </c>
      <c r="IA29">
        <v>5</v>
      </c>
      <c r="IB29">
        <v>2009</v>
      </c>
      <c r="IC29">
        <v>1</v>
      </c>
      <c r="ID29">
        <v>26</v>
      </c>
      <c r="IE29">
        <v>1.2</v>
      </c>
      <c r="IF29">
        <v>1</v>
      </c>
      <c r="IG29">
        <v>0.36865199999999998</v>
      </c>
      <c r="IH29">
        <v>2.48169</v>
      </c>
      <c r="II29">
        <v>1.42578</v>
      </c>
      <c r="IJ29">
        <v>2.2924799999999999</v>
      </c>
      <c r="IK29">
        <v>1.5478499999999999</v>
      </c>
      <c r="IL29">
        <v>2.3315399999999999</v>
      </c>
      <c r="IM29">
        <v>34.122500000000002</v>
      </c>
      <c r="IN29">
        <v>12.95</v>
      </c>
      <c r="IO29">
        <v>18</v>
      </c>
      <c r="IP29">
        <v>630.03399999999999</v>
      </c>
      <c r="IQ29">
        <v>420.27600000000001</v>
      </c>
      <c r="IR29">
        <v>25.000399999999999</v>
      </c>
      <c r="IS29">
        <v>25.3459</v>
      </c>
      <c r="IT29">
        <v>30.000399999999999</v>
      </c>
      <c r="IU29">
        <v>25.3369</v>
      </c>
      <c r="IV29">
        <v>25.2943</v>
      </c>
      <c r="IW29">
        <v>7.3949999999999996</v>
      </c>
      <c r="IX29">
        <v>18.759</v>
      </c>
      <c r="IY29">
        <v>6.7584900000000001</v>
      </c>
      <c r="IZ29">
        <v>25</v>
      </c>
      <c r="JA29">
        <v>100</v>
      </c>
      <c r="JB29">
        <v>22.416599999999999</v>
      </c>
      <c r="JC29">
        <v>101.251</v>
      </c>
      <c r="JD29">
        <v>101.18600000000001</v>
      </c>
    </row>
    <row r="30" spans="1:264" x14ac:dyDescent="0.2">
      <c r="A30">
        <v>14</v>
      </c>
      <c r="B30">
        <v>1657094993.5</v>
      </c>
      <c r="C30">
        <v>1128.900000095367</v>
      </c>
      <c r="D30" t="s">
        <v>440</v>
      </c>
      <c r="E30" t="s">
        <v>441</v>
      </c>
      <c r="F30" t="s">
        <v>392</v>
      </c>
      <c r="G30" t="s">
        <v>431</v>
      </c>
      <c r="H30" t="s">
        <v>432</v>
      </c>
      <c r="I30">
        <v>1657094993.5</v>
      </c>
      <c r="J30">
        <f t="shared" si="0"/>
        <v>2.5324042468942258E-3</v>
      </c>
      <c r="K30">
        <f t="shared" si="1"/>
        <v>2.5324042468942256</v>
      </c>
      <c r="L30">
        <f t="shared" si="2"/>
        <v>-3.2621564184440719</v>
      </c>
      <c r="M30">
        <f t="shared" si="3"/>
        <v>6.47</v>
      </c>
      <c r="N30">
        <f t="shared" si="4"/>
        <v>32.423434875621773</v>
      </c>
      <c r="O30">
        <f t="shared" si="5"/>
        <v>3.2677049037812793</v>
      </c>
      <c r="P30">
        <f t="shared" si="6"/>
        <v>0.65206079518000004</v>
      </c>
      <c r="Q30">
        <f t="shared" si="7"/>
        <v>0.20835433242104906</v>
      </c>
      <c r="R30">
        <f t="shared" si="8"/>
        <v>1.9016526441211954</v>
      </c>
      <c r="S30">
        <f t="shared" si="9"/>
        <v>0.19645195083313974</v>
      </c>
      <c r="T30">
        <f t="shared" si="10"/>
        <v>0.12379515405239538</v>
      </c>
      <c r="U30">
        <f t="shared" si="11"/>
        <v>241.74482507491291</v>
      </c>
      <c r="V30">
        <f t="shared" si="12"/>
        <v>27.892548332313179</v>
      </c>
      <c r="W30">
        <f t="shared" si="13"/>
        <v>27.892548332313179</v>
      </c>
      <c r="X30">
        <f t="shared" si="14"/>
        <v>3.7711334197217026</v>
      </c>
      <c r="Y30">
        <f t="shared" si="15"/>
        <v>71.224624944737414</v>
      </c>
      <c r="Z30">
        <f t="shared" si="16"/>
        <v>2.5124799399811999</v>
      </c>
      <c r="AA30">
        <f t="shared" si="17"/>
        <v>3.5275439385333542</v>
      </c>
      <c r="AB30">
        <f t="shared" si="18"/>
        <v>1.2586534797405027</v>
      </c>
      <c r="AC30">
        <f t="shared" si="19"/>
        <v>-111.67902728803536</v>
      </c>
      <c r="AD30">
        <f t="shared" si="20"/>
        <v>-116.83890934035304</v>
      </c>
      <c r="AE30">
        <f t="shared" si="21"/>
        <v>-13.302511959267409</v>
      </c>
      <c r="AF30">
        <f t="shared" si="22"/>
        <v>-7.5623512742893695E-2</v>
      </c>
      <c r="AG30">
        <v>0</v>
      </c>
      <c r="AH30">
        <v>0</v>
      </c>
      <c r="AI30">
        <f t="shared" si="23"/>
        <v>1</v>
      </c>
      <c r="AJ30">
        <f t="shared" si="24"/>
        <v>0</v>
      </c>
      <c r="AK30">
        <f t="shared" si="25"/>
        <v>25480.177247130552</v>
      </c>
      <c r="AL30" t="s">
        <v>393</v>
      </c>
      <c r="AM30" t="s">
        <v>393</v>
      </c>
      <c r="AN30">
        <v>0</v>
      </c>
      <c r="AO30">
        <v>0</v>
      </c>
      <c r="AP30" t="e">
        <f t="shared" si="26"/>
        <v>#DIV/0!</v>
      </c>
      <c r="AQ30">
        <v>0</v>
      </c>
      <c r="AR30" t="s">
        <v>393</v>
      </c>
      <c r="AS30" t="s">
        <v>393</v>
      </c>
      <c r="AT30">
        <v>0</v>
      </c>
      <c r="AU30">
        <v>0</v>
      </c>
      <c r="AV30" t="e">
        <f t="shared" si="27"/>
        <v>#DIV/0!</v>
      </c>
      <c r="AW30">
        <v>0.5</v>
      </c>
      <c r="AX30">
        <f t="shared" si="28"/>
        <v>1261.2528005569498</v>
      </c>
      <c r="AY30">
        <f t="shared" si="29"/>
        <v>-3.2621564184440719</v>
      </c>
      <c r="AZ30" t="e">
        <f t="shared" si="30"/>
        <v>#DIV/0!</v>
      </c>
      <c r="BA30">
        <f t="shared" si="31"/>
        <v>-2.5864413676651931E-3</v>
      </c>
      <c r="BB30" t="e">
        <f t="shared" si="32"/>
        <v>#DIV/0!</v>
      </c>
      <c r="BC30" t="e">
        <f t="shared" si="33"/>
        <v>#DIV/0!</v>
      </c>
      <c r="BD30" t="s">
        <v>393</v>
      </c>
      <c r="BE30">
        <v>0</v>
      </c>
      <c r="BF30" t="e">
        <f t="shared" si="34"/>
        <v>#DIV/0!</v>
      </c>
      <c r="BG30" t="e">
        <f t="shared" si="35"/>
        <v>#DIV/0!</v>
      </c>
      <c r="BH30" t="e">
        <f t="shared" si="36"/>
        <v>#DIV/0!</v>
      </c>
      <c r="BI30" t="e">
        <f t="shared" si="37"/>
        <v>#DIV/0!</v>
      </c>
      <c r="BJ30" t="e">
        <f t="shared" si="38"/>
        <v>#DIV/0!</v>
      </c>
      <c r="BK30" t="e">
        <f t="shared" si="39"/>
        <v>#DIV/0!</v>
      </c>
      <c r="BL30" t="e">
        <f t="shared" si="40"/>
        <v>#DIV/0!</v>
      </c>
      <c r="BM30" t="e">
        <f t="shared" si="41"/>
        <v>#DIV/0!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f t="shared" si="42"/>
        <v>1500.05</v>
      </c>
      <c r="CG30">
        <f t="shared" si="43"/>
        <v>1261.2528005569498</v>
      </c>
      <c r="CH30">
        <f t="shared" si="44"/>
        <v>0.8408071734655177</v>
      </c>
      <c r="CI30">
        <f t="shared" si="45"/>
        <v>0.161157844788449</v>
      </c>
      <c r="CJ30">
        <v>6</v>
      </c>
      <c r="CK30">
        <v>0.5</v>
      </c>
      <c r="CL30" t="s">
        <v>394</v>
      </c>
      <c r="CM30">
        <v>2</v>
      </c>
      <c r="CN30">
        <v>1657094993.5</v>
      </c>
      <c r="CO30">
        <v>6.47</v>
      </c>
      <c r="CP30">
        <v>3.22498</v>
      </c>
      <c r="CQ30">
        <v>24.9298</v>
      </c>
      <c r="CR30">
        <v>22.461099999999998</v>
      </c>
      <c r="CS30">
        <v>6.032</v>
      </c>
      <c r="CT30">
        <v>24.680800000000001</v>
      </c>
      <c r="CU30">
        <v>600.13900000000001</v>
      </c>
      <c r="CV30">
        <v>100.682</v>
      </c>
      <c r="CW30">
        <v>0.10019400000000001</v>
      </c>
      <c r="CX30">
        <v>26.7529</v>
      </c>
      <c r="CY30">
        <v>27.238099999999999</v>
      </c>
      <c r="CZ30">
        <v>999.9</v>
      </c>
      <c r="DA30">
        <v>0</v>
      </c>
      <c r="DB30">
        <v>0</v>
      </c>
      <c r="DC30">
        <v>4960</v>
      </c>
      <c r="DD30">
        <v>0</v>
      </c>
      <c r="DE30">
        <v>128.28299999999999</v>
      </c>
      <c r="DF30">
        <v>3.1446399999999999</v>
      </c>
      <c r="DG30">
        <v>6.53247</v>
      </c>
      <c r="DH30">
        <v>3.29908</v>
      </c>
      <c r="DI30">
        <v>2.4687399999999999</v>
      </c>
      <c r="DJ30">
        <v>3.22498</v>
      </c>
      <c r="DK30">
        <v>22.461099999999998</v>
      </c>
      <c r="DL30">
        <v>2.5099800000000001</v>
      </c>
      <c r="DM30">
        <v>2.2614200000000002</v>
      </c>
      <c r="DN30">
        <v>21.0914</v>
      </c>
      <c r="DO30">
        <v>19.404199999999999</v>
      </c>
      <c r="DP30">
        <v>1500.05</v>
      </c>
      <c r="DQ30">
        <v>0.97300600000000004</v>
      </c>
      <c r="DR30">
        <v>2.6993900000000001E-2</v>
      </c>
      <c r="DS30">
        <v>0</v>
      </c>
      <c r="DT30">
        <v>842.49400000000003</v>
      </c>
      <c r="DU30">
        <v>4.9993100000000004</v>
      </c>
      <c r="DV30">
        <v>14315.4</v>
      </c>
      <c r="DW30">
        <v>13259.7</v>
      </c>
      <c r="DX30">
        <v>36.811999999999998</v>
      </c>
      <c r="DY30">
        <v>38</v>
      </c>
      <c r="DZ30">
        <v>37.25</v>
      </c>
      <c r="EA30">
        <v>37.186999999999998</v>
      </c>
      <c r="EB30">
        <v>38.186999999999998</v>
      </c>
      <c r="EC30">
        <v>1454.69</v>
      </c>
      <c r="ED30">
        <v>40.36</v>
      </c>
      <c r="EE30">
        <v>0</v>
      </c>
      <c r="EF30">
        <v>1657094992.2</v>
      </c>
      <c r="EG30">
        <v>0</v>
      </c>
      <c r="EH30">
        <v>845.46057692307704</v>
      </c>
      <c r="EI30">
        <v>-25.385538482325671</v>
      </c>
      <c r="EJ30">
        <v>-399.97606877622962</v>
      </c>
      <c r="EK30">
        <v>14401.542307692311</v>
      </c>
      <c r="EL30">
        <v>15</v>
      </c>
      <c r="EM30">
        <v>1657095010.5</v>
      </c>
      <c r="EN30" t="s">
        <v>442</v>
      </c>
      <c r="EO30">
        <v>1657095010.5</v>
      </c>
      <c r="EP30">
        <v>1657094854</v>
      </c>
      <c r="EQ30">
        <v>26</v>
      </c>
      <c r="ER30">
        <v>0.104</v>
      </c>
      <c r="ES30">
        <v>8.9999999999999993E-3</v>
      </c>
      <c r="ET30">
        <v>0.438</v>
      </c>
      <c r="EU30">
        <v>0.192</v>
      </c>
      <c r="EV30">
        <v>3</v>
      </c>
      <c r="EW30">
        <v>23</v>
      </c>
      <c r="EX30">
        <v>0.23</v>
      </c>
      <c r="EY30">
        <v>0.04</v>
      </c>
      <c r="EZ30">
        <v>3.2051551219512202</v>
      </c>
      <c r="FA30">
        <v>-0.74244376306620374</v>
      </c>
      <c r="FB30">
        <v>8.0769020447257631E-2</v>
      </c>
      <c r="FC30">
        <v>0</v>
      </c>
      <c r="FD30">
        <v>2.4019080487804878</v>
      </c>
      <c r="FE30">
        <v>0.73045547038327796</v>
      </c>
      <c r="FF30">
        <v>8.2089393041070061E-2</v>
      </c>
      <c r="FG30">
        <v>0</v>
      </c>
      <c r="FH30">
        <v>0</v>
      </c>
      <c r="FI30">
        <v>2</v>
      </c>
      <c r="FJ30" t="s">
        <v>433</v>
      </c>
      <c r="FK30">
        <v>3.1801900000000001</v>
      </c>
      <c r="FL30">
        <v>2.7644799999999998</v>
      </c>
      <c r="FM30">
        <v>1.80489E-3</v>
      </c>
      <c r="FN30">
        <v>9.7009099999999997E-4</v>
      </c>
      <c r="FO30">
        <v>0.123543</v>
      </c>
      <c r="FP30">
        <v>0.11570900000000001</v>
      </c>
      <c r="FQ30">
        <v>31941.3</v>
      </c>
      <c r="FR30">
        <v>24900.1</v>
      </c>
      <c r="FS30">
        <v>30030.2</v>
      </c>
      <c r="FT30">
        <v>24364.400000000001</v>
      </c>
      <c r="FU30">
        <v>34984.1</v>
      </c>
      <c r="FV30">
        <v>31467.4</v>
      </c>
      <c r="FW30">
        <v>43910.3</v>
      </c>
      <c r="FX30">
        <v>39779.599999999999</v>
      </c>
      <c r="FY30">
        <v>2.1998500000000001</v>
      </c>
      <c r="FZ30">
        <v>1.8890800000000001</v>
      </c>
      <c r="GA30">
        <v>0.17294999999999999</v>
      </c>
      <c r="GB30">
        <v>0</v>
      </c>
      <c r="GC30">
        <v>24.404199999999999</v>
      </c>
      <c r="GD30">
        <v>999.9</v>
      </c>
      <c r="GE30">
        <v>57.6</v>
      </c>
      <c r="GF30">
        <v>31.8</v>
      </c>
      <c r="GG30">
        <v>27.011500000000002</v>
      </c>
      <c r="GH30">
        <v>30.782699999999998</v>
      </c>
      <c r="GI30">
        <v>39.819699999999997</v>
      </c>
      <c r="GJ30">
        <v>1</v>
      </c>
      <c r="GK30">
        <v>-0.15367400000000001</v>
      </c>
      <c r="GL30">
        <v>-0.23869799999999999</v>
      </c>
      <c r="GM30">
        <v>20.2683</v>
      </c>
      <c r="GN30">
        <v>5.22058</v>
      </c>
      <c r="GO30">
        <v>11.902100000000001</v>
      </c>
      <c r="GP30">
        <v>4.9640000000000004</v>
      </c>
      <c r="GQ30">
        <v>3.2913000000000001</v>
      </c>
      <c r="GR30">
        <v>9999</v>
      </c>
      <c r="GS30">
        <v>9999</v>
      </c>
      <c r="GT30">
        <v>2342.8000000000002</v>
      </c>
      <c r="GU30">
        <v>974.5</v>
      </c>
      <c r="GV30">
        <v>1.8771599999999999</v>
      </c>
      <c r="GW30">
        <v>1.8754599999999999</v>
      </c>
      <c r="GX30">
        <v>1.87416</v>
      </c>
      <c r="GY30">
        <v>1.8733200000000001</v>
      </c>
      <c r="GZ30">
        <v>1.8748499999999999</v>
      </c>
      <c r="HA30">
        <v>1.86981</v>
      </c>
      <c r="HB30">
        <v>1.8739699999999999</v>
      </c>
      <c r="HC30">
        <v>1.8791</v>
      </c>
      <c r="HD30">
        <v>0</v>
      </c>
      <c r="HE30">
        <v>0</v>
      </c>
      <c r="HF30">
        <v>0</v>
      </c>
      <c r="HG30">
        <v>0</v>
      </c>
      <c r="HH30" t="s">
        <v>397</v>
      </c>
      <c r="HI30" t="s">
        <v>398</v>
      </c>
      <c r="HJ30" t="s">
        <v>399</v>
      </c>
      <c r="HK30" t="s">
        <v>399</v>
      </c>
      <c r="HL30" t="s">
        <v>399</v>
      </c>
      <c r="HM30" t="s">
        <v>399</v>
      </c>
      <c r="HN30">
        <v>0</v>
      </c>
      <c r="HO30">
        <v>100</v>
      </c>
      <c r="HP30">
        <v>100</v>
      </c>
      <c r="HQ30">
        <v>0.438</v>
      </c>
      <c r="HR30">
        <v>0.249</v>
      </c>
      <c r="HS30">
        <v>0.3308314956008559</v>
      </c>
      <c r="HT30">
        <v>1.140037666733786E-3</v>
      </c>
      <c r="HU30">
        <v>-2.4578255111644662E-6</v>
      </c>
      <c r="HV30">
        <v>7.1320242250994061E-10</v>
      </c>
      <c r="HW30">
        <v>-8.9514386114603203E-2</v>
      </c>
      <c r="HX30">
        <v>-1.0636868026391509E-2</v>
      </c>
      <c r="HY30">
        <v>1.414134553709482E-3</v>
      </c>
      <c r="HZ30">
        <v>-1.731360607638623E-5</v>
      </c>
      <c r="IA30">
        <v>5</v>
      </c>
      <c r="IB30">
        <v>2009</v>
      </c>
      <c r="IC30">
        <v>1</v>
      </c>
      <c r="ID30">
        <v>26</v>
      </c>
      <c r="IE30">
        <v>1</v>
      </c>
      <c r="IF30">
        <v>2.2999999999999998</v>
      </c>
      <c r="IG30">
        <v>3.1738299999999997E-2</v>
      </c>
      <c r="IH30">
        <v>4.99756</v>
      </c>
      <c r="II30">
        <v>1.42578</v>
      </c>
      <c r="IJ30">
        <v>2.2888199999999999</v>
      </c>
      <c r="IK30">
        <v>1.5478499999999999</v>
      </c>
      <c r="IL30">
        <v>2.34741</v>
      </c>
      <c r="IM30">
        <v>34.122500000000002</v>
      </c>
      <c r="IN30">
        <v>12.879899999999999</v>
      </c>
      <c r="IO30">
        <v>18</v>
      </c>
      <c r="IP30">
        <v>631.49699999999996</v>
      </c>
      <c r="IQ30">
        <v>418.90699999999998</v>
      </c>
      <c r="IR30">
        <v>24.998999999999999</v>
      </c>
      <c r="IS30">
        <v>25.361899999999999</v>
      </c>
      <c r="IT30">
        <v>30.000299999999999</v>
      </c>
      <c r="IU30">
        <v>25.341100000000001</v>
      </c>
      <c r="IV30">
        <v>25.2943</v>
      </c>
      <c r="IW30">
        <v>0</v>
      </c>
      <c r="IX30">
        <v>19.2212</v>
      </c>
      <c r="IY30">
        <v>8.6050500000000003</v>
      </c>
      <c r="IZ30">
        <v>25</v>
      </c>
      <c r="JA30">
        <v>0</v>
      </c>
      <c r="JB30">
        <v>22.305900000000001</v>
      </c>
      <c r="JC30">
        <v>101.251</v>
      </c>
      <c r="JD30">
        <v>101.179</v>
      </c>
    </row>
    <row r="31" spans="1:264" x14ac:dyDescent="0.2">
      <c r="A31">
        <v>15</v>
      </c>
      <c r="B31">
        <v>1657095071.5</v>
      </c>
      <c r="C31">
        <v>1206.900000095367</v>
      </c>
      <c r="D31" t="s">
        <v>443</v>
      </c>
      <c r="E31" t="s">
        <v>444</v>
      </c>
      <c r="F31" t="s">
        <v>392</v>
      </c>
      <c r="G31" t="s">
        <v>431</v>
      </c>
      <c r="H31" t="s">
        <v>432</v>
      </c>
      <c r="I31">
        <v>1657095071.5</v>
      </c>
      <c r="J31">
        <f t="shared" si="0"/>
        <v>2.2455144609807051E-3</v>
      </c>
      <c r="K31">
        <f t="shared" si="1"/>
        <v>2.2455144609807052</v>
      </c>
      <c r="L31">
        <f t="shared" si="2"/>
        <v>16.463688633404928</v>
      </c>
      <c r="M31">
        <f t="shared" si="3"/>
        <v>382.899</v>
      </c>
      <c r="N31">
        <f t="shared" si="4"/>
        <v>223.26547712571943</v>
      </c>
      <c r="O31">
        <f t="shared" si="5"/>
        <v>22.501584319043967</v>
      </c>
      <c r="P31">
        <f t="shared" si="6"/>
        <v>38.590086766195796</v>
      </c>
      <c r="Q31">
        <f t="shared" si="7"/>
        <v>0.17950447115777432</v>
      </c>
      <c r="R31">
        <f t="shared" si="8"/>
        <v>1.9068550622302998</v>
      </c>
      <c r="S31">
        <f t="shared" si="9"/>
        <v>0.17061735756415228</v>
      </c>
      <c r="T31">
        <f t="shared" si="10"/>
        <v>0.10739764351668293</v>
      </c>
      <c r="U31">
        <f t="shared" si="11"/>
        <v>241.75280507487707</v>
      </c>
      <c r="V31">
        <f t="shared" si="12"/>
        <v>27.893944016083534</v>
      </c>
      <c r="W31">
        <f t="shared" si="13"/>
        <v>27.893944016083534</v>
      </c>
      <c r="X31">
        <f t="shared" si="14"/>
        <v>3.7714405088131224</v>
      </c>
      <c r="Y31">
        <f t="shared" si="15"/>
        <v>70.922985103781414</v>
      </c>
      <c r="Z31">
        <f t="shared" si="16"/>
        <v>2.4861897142377001</v>
      </c>
      <c r="AA31">
        <f t="shared" si="17"/>
        <v>3.5054781050172457</v>
      </c>
      <c r="AB31">
        <f t="shared" si="18"/>
        <v>1.2852507945754224</v>
      </c>
      <c r="AC31">
        <f t="shared" si="19"/>
        <v>-99.027187729249093</v>
      </c>
      <c r="AD31">
        <f t="shared" si="20"/>
        <v>-128.26076191313447</v>
      </c>
      <c r="AE31">
        <f t="shared" si="21"/>
        <v>-14.555447928921218</v>
      </c>
      <c r="AF31">
        <f t="shared" si="22"/>
        <v>-9.0592496427717606E-2</v>
      </c>
      <c r="AG31">
        <v>0</v>
      </c>
      <c r="AH31">
        <v>0</v>
      </c>
      <c r="AI31">
        <f t="shared" si="23"/>
        <v>1</v>
      </c>
      <c r="AJ31">
        <f t="shared" si="24"/>
        <v>0</v>
      </c>
      <c r="AK31">
        <f t="shared" si="25"/>
        <v>25620.029514139653</v>
      </c>
      <c r="AL31" t="s">
        <v>393</v>
      </c>
      <c r="AM31" t="s">
        <v>393</v>
      </c>
      <c r="AN31">
        <v>0</v>
      </c>
      <c r="AO31">
        <v>0</v>
      </c>
      <c r="AP31" t="e">
        <f t="shared" si="26"/>
        <v>#DIV/0!</v>
      </c>
      <c r="AQ31">
        <v>0</v>
      </c>
      <c r="AR31" t="s">
        <v>393</v>
      </c>
      <c r="AS31" t="s">
        <v>393</v>
      </c>
      <c r="AT31">
        <v>0</v>
      </c>
      <c r="AU31">
        <v>0</v>
      </c>
      <c r="AV31" t="e">
        <f t="shared" si="27"/>
        <v>#DIV/0!</v>
      </c>
      <c r="AW31">
        <v>0.5</v>
      </c>
      <c r="AX31">
        <f t="shared" si="28"/>
        <v>1261.294800556931</v>
      </c>
      <c r="AY31">
        <f t="shared" si="29"/>
        <v>16.463688633404928</v>
      </c>
      <c r="AZ31" t="e">
        <f t="shared" si="30"/>
        <v>#DIV/0!</v>
      </c>
      <c r="BA31">
        <f t="shared" si="31"/>
        <v>1.3053006026929869E-2</v>
      </c>
      <c r="BB31" t="e">
        <f t="shared" si="32"/>
        <v>#DIV/0!</v>
      </c>
      <c r="BC31" t="e">
        <f t="shared" si="33"/>
        <v>#DIV/0!</v>
      </c>
      <c r="BD31" t="s">
        <v>393</v>
      </c>
      <c r="BE31">
        <v>0</v>
      </c>
      <c r="BF31" t="e">
        <f t="shared" si="34"/>
        <v>#DIV/0!</v>
      </c>
      <c r="BG31" t="e">
        <f t="shared" si="35"/>
        <v>#DIV/0!</v>
      </c>
      <c r="BH31" t="e">
        <f t="shared" si="36"/>
        <v>#DIV/0!</v>
      </c>
      <c r="BI31" t="e">
        <f t="shared" si="37"/>
        <v>#DIV/0!</v>
      </c>
      <c r="BJ31" t="e">
        <f t="shared" si="38"/>
        <v>#DIV/0!</v>
      </c>
      <c r="BK31" t="e">
        <f t="shared" si="39"/>
        <v>#DIV/0!</v>
      </c>
      <c r="BL31" t="e">
        <f t="shared" si="40"/>
        <v>#DIV/0!</v>
      </c>
      <c r="BM31" t="e">
        <f t="shared" si="41"/>
        <v>#DIV/0!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f t="shared" si="42"/>
        <v>1500.1</v>
      </c>
      <c r="CG31">
        <f t="shared" si="43"/>
        <v>1261.294800556931</v>
      </c>
      <c r="CH31">
        <f t="shared" si="44"/>
        <v>0.84080714656151667</v>
      </c>
      <c r="CI31">
        <f t="shared" si="45"/>
        <v>0.16115779286372714</v>
      </c>
      <c r="CJ31">
        <v>6</v>
      </c>
      <c r="CK31">
        <v>0.5</v>
      </c>
      <c r="CL31" t="s">
        <v>394</v>
      </c>
      <c r="CM31">
        <v>2</v>
      </c>
      <c r="CN31">
        <v>1657095071.5</v>
      </c>
      <c r="CO31">
        <v>382.899</v>
      </c>
      <c r="CP31">
        <v>400.21600000000001</v>
      </c>
      <c r="CQ31">
        <v>24.668500000000002</v>
      </c>
      <c r="CR31">
        <v>22.479199999999999</v>
      </c>
      <c r="CS31">
        <v>382.53399999999999</v>
      </c>
      <c r="CT31">
        <v>24.426400000000001</v>
      </c>
      <c r="CU31">
        <v>600.22500000000002</v>
      </c>
      <c r="CV31">
        <v>100.684</v>
      </c>
      <c r="CW31">
        <v>9.9984199999999995E-2</v>
      </c>
      <c r="CX31">
        <v>26.6463</v>
      </c>
      <c r="CY31">
        <v>27.2041</v>
      </c>
      <c r="CZ31">
        <v>999.9</v>
      </c>
      <c r="DA31">
        <v>0</v>
      </c>
      <c r="DB31">
        <v>0</v>
      </c>
      <c r="DC31">
        <v>4981.88</v>
      </c>
      <c r="DD31">
        <v>0</v>
      </c>
      <c r="DE31">
        <v>143.50800000000001</v>
      </c>
      <c r="DF31">
        <v>-17.130600000000001</v>
      </c>
      <c r="DG31">
        <v>392.77499999999998</v>
      </c>
      <c r="DH31">
        <v>409.41899999999998</v>
      </c>
      <c r="DI31">
        <v>2.18927</v>
      </c>
      <c r="DJ31">
        <v>400.21600000000001</v>
      </c>
      <c r="DK31">
        <v>22.479199999999999</v>
      </c>
      <c r="DL31">
        <v>2.4837099999999999</v>
      </c>
      <c r="DM31">
        <v>2.26329</v>
      </c>
      <c r="DN31">
        <v>20.920200000000001</v>
      </c>
      <c r="DO31">
        <v>19.4175</v>
      </c>
      <c r="DP31">
        <v>1500.1</v>
      </c>
      <c r="DQ31">
        <v>0.97300600000000004</v>
      </c>
      <c r="DR31">
        <v>2.6994000000000001E-2</v>
      </c>
      <c r="DS31">
        <v>0</v>
      </c>
      <c r="DT31">
        <v>808.47400000000005</v>
      </c>
      <c r="DU31">
        <v>4.9993100000000004</v>
      </c>
      <c r="DV31">
        <v>14068.7</v>
      </c>
      <c r="DW31">
        <v>13260.2</v>
      </c>
      <c r="DX31">
        <v>37.375</v>
      </c>
      <c r="DY31">
        <v>38.936999999999998</v>
      </c>
      <c r="DZ31">
        <v>37.811999999999998</v>
      </c>
      <c r="EA31">
        <v>38.5</v>
      </c>
      <c r="EB31">
        <v>39</v>
      </c>
      <c r="EC31">
        <v>1454.74</v>
      </c>
      <c r="ED31">
        <v>40.36</v>
      </c>
      <c r="EE31">
        <v>0</v>
      </c>
      <c r="EF31">
        <v>1657095070.2</v>
      </c>
      <c r="EG31">
        <v>0</v>
      </c>
      <c r="EH31">
        <v>814.79134615384589</v>
      </c>
      <c r="EI31">
        <v>-56.096512853946471</v>
      </c>
      <c r="EJ31">
        <v>-626.72478704812897</v>
      </c>
      <c r="EK31">
        <v>14177.634615384621</v>
      </c>
      <c r="EL31">
        <v>15</v>
      </c>
      <c r="EM31">
        <v>1657095098.5</v>
      </c>
      <c r="EN31" t="s">
        <v>445</v>
      </c>
      <c r="EO31">
        <v>1657095098.5</v>
      </c>
      <c r="EP31">
        <v>1657094854</v>
      </c>
      <c r="EQ31">
        <v>27</v>
      </c>
      <c r="ER31">
        <v>-0.17799999999999999</v>
      </c>
      <c r="ES31">
        <v>8.9999999999999993E-3</v>
      </c>
      <c r="ET31">
        <v>0.36499999999999999</v>
      </c>
      <c r="EU31">
        <v>0.192</v>
      </c>
      <c r="EV31">
        <v>401</v>
      </c>
      <c r="EW31">
        <v>23</v>
      </c>
      <c r="EX31">
        <v>0.14000000000000001</v>
      </c>
      <c r="EY31">
        <v>0.04</v>
      </c>
      <c r="EZ31">
        <v>-13.56851170731707</v>
      </c>
      <c r="FA31">
        <v>-32.522322020905939</v>
      </c>
      <c r="FB31">
        <v>3.4195361380369982</v>
      </c>
      <c r="FC31">
        <v>0</v>
      </c>
      <c r="FD31">
        <v>2.1367495121951219</v>
      </c>
      <c r="FE31">
        <v>0.15782801393728171</v>
      </c>
      <c r="FF31">
        <v>1.9973248322256769E-2</v>
      </c>
      <c r="FG31">
        <v>1</v>
      </c>
      <c r="FH31">
        <v>1</v>
      </c>
      <c r="FI31">
        <v>2</v>
      </c>
      <c r="FJ31" t="s">
        <v>403</v>
      </c>
      <c r="FK31">
        <v>3.1804000000000001</v>
      </c>
      <c r="FL31">
        <v>2.76437</v>
      </c>
      <c r="FM31">
        <v>9.7855399999999995E-2</v>
      </c>
      <c r="FN31">
        <v>0.10181900000000001</v>
      </c>
      <c r="FO31">
        <v>0.12266100000000001</v>
      </c>
      <c r="FP31">
        <v>0.11577900000000001</v>
      </c>
      <c r="FQ31">
        <v>28868.5</v>
      </c>
      <c r="FR31">
        <v>22386.7</v>
      </c>
      <c r="FS31">
        <v>30030.9</v>
      </c>
      <c r="FT31">
        <v>24364.6</v>
      </c>
      <c r="FU31">
        <v>35025.5</v>
      </c>
      <c r="FV31">
        <v>31469.1</v>
      </c>
      <c r="FW31">
        <v>43911.9</v>
      </c>
      <c r="FX31">
        <v>39780.400000000001</v>
      </c>
      <c r="FY31">
        <v>2.1985999999999999</v>
      </c>
      <c r="FZ31">
        <v>1.89158</v>
      </c>
      <c r="GA31">
        <v>0.18424499999999999</v>
      </c>
      <c r="GB31">
        <v>0</v>
      </c>
      <c r="GC31">
        <v>24.1845</v>
      </c>
      <c r="GD31">
        <v>999.9</v>
      </c>
      <c r="GE31">
        <v>57.5</v>
      </c>
      <c r="GF31">
        <v>31.8</v>
      </c>
      <c r="GG31">
        <v>26.9621</v>
      </c>
      <c r="GH31">
        <v>30.482700000000001</v>
      </c>
      <c r="GI31">
        <v>39.847799999999999</v>
      </c>
      <c r="GJ31">
        <v>1</v>
      </c>
      <c r="GK31">
        <v>-0.15461900000000001</v>
      </c>
      <c r="GL31">
        <v>-0.26814300000000002</v>
      </c>
      <c r="GM31">
        <v>20.270800000000001</v>
      </c>
      <c r="GN31">
        <v>5.2268699999999999</v>
      </c>
      <c r="GO31">
        <v>11.902100000000001</v>
      </c>
      <c r="GP31">
        <v>4.9640000000000004</v>
      </c>
      <c r="GQ31">
        <v>3.2919999999999998</v>
      </c>
      <c r="GR31">
        <v>9999</v>
      </c>
      <c r="GS31">
        <v>9999</v>
      </c>
      <c r="GT31">
        <v>2347</v>
      </c>
      <c r="GU31">
        <v>974.5</v>
      </c>
      <c r="GV31">
        <v>1.87714</v>
      </c>
      <c r="GW31">
        <v>1.8754599999999999</v>
      </c>
      <c r="GX31">
        <v>1.8741099999999999</v>
      </c>
      <c r="GY31">
        <v>1.8733200000000001</v>
      </c>
      <c r="GZ31">
        <v>1.8748499999999999</v>
      </c>
      <c r="HA31">
        <v>1.86981</v>
      </c>
      <c r="HB31">
        <v>1.8739399999999999</v>
      </c>
      <c r="HC31">
        <v>1.8790800000000001</v>
      </c>
      <c r="HD31">
        <v>0</v>
      </c>
      <c r="HE31">
        <v>0</v>
      </c>
      <c r="HF31">
        <v>0</v>
      </c>
      <c r="HG31">
        <v>0</v>
      </c>
      <c r="HH31" t="s">
        <v>397</v>
      </c>
      <c r="HI31" t="s">
        <v>398</v>
      </c>
      <c r="HJ31" t="s">
        <v>399</v>
      </c>
      <c r="HK31" t="s">
        <v>399</v>
      </c>
      <c r="HL31" t="s">
        <v>399</v>
      </c>
      <c r="HM31" t="s">
        <v>399</v>
      </c>
      <c r="HN31">
        <v>0</v>
      </c>
      <c r="HO31">
        <v>100</v>
      </c>
      <c r="HP31">
        <v>100</v>
      </c>
      <c r="HQ31">
        <v>0.36499999999999999</v>
      </c>
      <c r="HR31">
        <v>0.24210000000000001</v>
      </c>
      <c r="HS31">
        <v>0.43521159820477973</v>
      </c>
      <c r="HT31">
        <v>1.140037666733786E-3</v>
      </c>
      <c r="HU31">
        <v>-2.4578255111644662E-6</v>
      </c>
      <c r="HV31">
        <v>7.1320242250994061E-10</v>
      </c>
      <c r="HW31">
        <v>-8.9514386114603203E-2</v>
      </c>
      <c r="HX31">
        <v>-1.0636868026391509E-2</v>
      </c>
      <c r="HY31">
        <v>1.414134553709482E-3</v>
      </c>
      <c r="HZ31">
        <v>-1.731360607638623E-5</v>
      </c>
      <c r="IA31">
        <v>5</v>
      </c>
      <c r="IB31">
        <v>2009</v>
      </c>
      <c r="IC31">
        <v>1</v>
      </c>
      <c r="ID31">
        <v>26</v>
      </c>
      <c r="IE31">
        <v>1</v>
      </c>
      <c r="IF31">
        <v>3.6</v>
      </c>
      <c r="IG31">
        <v>1.0461400000000001</v>
      </c>
      <c r="IH31">
        <v>2.4536099999999998</v>
      </c>
      <c r="II31">
        <v>1.42578</v>
      </c>
      <c r="IJ31">
        <v>2.2900399999999999</v>
      </c>
      <c r="IK31">
        <v>1.5478499999999999</v>
      </c>
      <c r="IL31">
        <v>2.3034699999999999</v>
      </c>
      <c r="IM31">
        <v>34.099800000000002</v>
      </c>
      <c r="IN31">
        <v>12.844900000000001</v>
      </c>
      <c r="IO31">
        <v>18</v>
      </c>
      <c r="IP31">
        <v>630.47799999999995</v>
      </c>
      <c r="IQ31">
        <v>420.19499999999999</v>
      </c>
      <c r="IR31">
        <v>24.998899999999999</v>
      </c>
      <c r="IS31">
        <v>25.351199999999999</v>
      </c>
      <c r="IT31">
        <v>30.0001</v>
      </c>
      <c r="IU31">
        <v>25.331800000000001</v>
      </c>
      <c r="IV31">
        <v>25.280899999999999</v>
      </c>
      <c r="IW31">
        <v>20.9621</v>
      </c>
      <c r="IX31">
        <v>18.492999999999999</v>
      </c>
      <c r="IY31">
        <v>8.8495200000000001</v>
      </c>
      <c r="IZ31">
        <v>25</v>
      </c>
      <c r="JA31">
        <v>400</v>
      </c>
      <c r="JB31">
        <v>22.409500000000001</v>
      </c>
      <c r="JC31">
        <v>101.255</v>
      </c>
      <c r="JD31">
        <v>101.181</v>
      </c>
    </row>
    <row r="32" spans="1:264" x14ac:dyDescent="0.2">
      <c r="A32">
        <v>16</v>
      </c>
      <c r="B32">
        <v>1657095159.5</v>
      </c>
      <c r="C32">
        <v>1294.900000095367</v>
      </c>
      <c r="D32" t="s">
        <v>446</v>
      </c>
      <c r="E32" t="s">
        <v>447</v>
      </c>
      <c r="F32" t="s">
        <v>392</v>
      </c>
      <c r="G32" t="s">
        <v>431</v>
      </c>
      <c r="H32" t="s">
        <v>432</v>
      </c>
      <c r="I32">
        <v>1657095159.5</v>
      </c>
      <c r="J32">
        <f t="shared" si="0"/>
        <v>2.2284588714083435E-3</v>
      </c>
      <c r="K32">
        <f t="shared" si="1"/>
        <v>2.2284588714083435</v>
      </c>
      <c r="L32">
        <f t="shared" si="2"/>
        <v>16.902566765071068</v>
      </c>
      <c r="M32">
        <f t="shared" si="3"/>
        <v>382.327</v>
      </c>
      <c r="N32">
        <f t="shared" si="4"/>
        <v>216.50028657127825</v>
      </c>
      <c r="O32">
        <f t="shared" si="5"/>
        <v>21.819570897542942</v>
      </c>
      <c r="P32">
        <f t="shared" si="6"/>
        <v>38.532101803008004</v>
      </c>
      <c r="Q32">
        <f t="shared" si="7"/>
        <v>0.1769993433313555</v>
      </c>
      <c r="R32">
        <f t="shared" si="8"/>
        <v>1.9029951313863593</v>
      </c>
      <c r="S32">
        <f t="shared" si="9"/>
        <v>0.16833551635221633</v>
      </c>
      <c r="T32">
        <f t="shared" si="10"/>
        <v>0.10595275870448807</v>
      </c>
      <c r="U32">
        <f t="shared" si="11"/>
        <v>241.72306007527965</v>
      </c>
      <c r="V32">
        <f t="shared" si="12"/>
        <v>27.984838947445322</v>
      </c>
      <c r="W32">
        <f t="shared" si="13"/>
        <v>27.984838947445322</v>
      </c>
      <c r="X32">
        <f t="shared" si="14"/>
        <v>3.7914869515545799</v>
      </c>
      <c r="Y32">
        <f t="shared" si="15"/>
        <v>70.941666052869806</v>
      </c>
      <c r="Z32">
        <f t="shared" si="16"/>
        <v>2.4989372203008</v>
      </c>
      <c r="AA32">
        <f t="shared" si="17"/>
        <v>3.5225240106969693</v>
      </c>
      <c r="AB32">
        <f t="shared" si="18"/>
        <v>1.2925497312537799</v>
      </c>
      <c r="AC32">
        <f t="shared" si="19"/>
        <v>-98.275036229107954</v>
      </c>
      <c r="AD32">
        <f t="shared" si="20"/>
        <v>-128.87266275747731</v>
      </c>
      <c r="AE32">
        <f t="shared" si="21"/>
        <v>-14.667243610127295</v>
      </c>
      <c r="AF32">
        <f t="shared" si="22"/>
        <v>-9.1882521432921749E-2</v>
      </c>
      <c r="AG32">
        <v>0</v>
      </c>
      <c r="AH32">
        <v>0</v>
      </c>
      <c r="AI32">
        <f t="shared" si="23"/>
        <v>1</v>
      </c>
      <c r="AJ32">
        <f t="shared" si="24"/>
        <v>0</v>
      </c>
      <c r="AK32">
        <f t="shared" si="25"/>
        <v>25515.95011822008</v>
      </c>
      <c r="AL32" t="s">
        <v>393</v>
      </c>
      <c r="AM32" t="s">
        <v>393</v>
      </c>
      <c r="AN32">
        <v>0</v>
      </c>
      <c r="AO32">
        <v>0</v>
      </c>
      <c r="AP32" t="e">
        <f t="shared" si="26"/>
        <v>#DIV/0!</v>
      </c>
      <c r="AQ32">
        <v>0</v>
      </c>
      <c r="AR32" t="s">
        <v>393</v>
      </c>
      <c r="AS32" t="s">
        <v>393</v>
      </c>
      <c r="AT32">
        <v>0</v>
      </c>
      <c r="AU32">
        <v>0</v>
      </c>
      <c r="AV32" t="e">
        <f t="shared" si="27"/>
        <v>#DIV/0!</v>
      </c>
      <c r="AW32">
        <v>0.5</v>
      </c>
      <c r="AX32">
        <f t="shared" si="28"/>
        <v>1261.1355005571399</v>
      </c>
      <c r="AY32">
        <f t="shared" si="29"/>
        <v>16.902566765071068</v>
      </c>
      <c r="AZ32" t="e">
        <f t="shared" si="30"/>
        <v>#DIV/0!</v>
      </c>
      <c r="BA32">
        <f t="shared" si="31"/>
        <v>1.3402657174906196E-2</v>
      </c>
      <c r="BB32" t="e">
        <f t="shared" si="32"/>
        <v>#DIV/0!</v>
      </c>
      <c r="BC32" t="e">
        <f t="shared" si="33"/>
        <v>#DIV/0!</v>
      </c>
      <c r="BD32" t="s">
        <v>393</v>
      </c>
      <c r="BE32">
        <v>0</v>
      </c>
      <c r="BF32" t="e">
        <f t="shared" si="34"/>
        <v>#DIV/0!</v>
      </c>
      <c r="BG32" t="e">
        <f t="shared" si="35"/>
        <v>#DIV/0!</v>
      </c>
      <c r="BH32" t="e">
        <f t="shared" si="36"/>
        <v>#DIV/0!</v>
      </c>
      <c r="BI32" t="e">
        <f t="shared" si="37"/>
        <v>#DIV/0!</v>
      </c>
      <c r="BJ32" t="e">
        <f t="shared" si="38"/>
        <v>#DIV/0!</v>
      </c>
      <c r="BK32" t="e">
        <f t="shared" si="39"/>
        <v>#DIV/0!</v>
      </c>
      <c r="BL32" t="e">
        <f t="shared" si="40"/>
        <v>#DIV/0!</v>
      </c>
      <c r="BM32" t="e">
        <f t="shared" si="41"/>
        <v>#DIV/0!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f t="shared" si="42"/>
        <v>1499.91</v>
      </c>
      <c r="CG32">
        <f t="shared" si="43"/>
        <v>1261.1355005571399</v>
      </c>
      <c r="CH32">
        <f t="shared" si="44"/>
        <v>0.84080744881835567</v>
      </c>
      <c r="CI32">
        <f t="shared" si="45"/>
        <v>0.16115837621942625</v>
      </c>
      <c r="CJ32">
        <v>6</v>
      </c>
      <c r="CK32">
        <v>0.5</v>
      </c>
      <c r="CL32" t="s">
        <v>394</v>
      </c>
      <c r="CM32">
        <v>2</v>
      </c>
      <c r="CN32">
        <v>1657095159.5</v>
      </c>
      <c r="CO32">
        <v>382.327</v>
      </c>
      <c r="CP32">
        <v>400.07499999999999</v>
      </c>
      <c r="CQ32">
        <v>24.795200000000001</v>
      </c>
      <c r="CR32">
        <v>22.622800000000002</v>
      </c>
      <c r="CS32">
        <v>381.95299999999997</v>
      </c>
      <c r="CT32">
        <v>24.549800000000001</v>
      </c>
      <c r="CU32">
        <v>600.22199999999998</v>
      </c>
      <c r="CV32">
        <v>100.68300000000001</v>
      </c>
      <c r="CW32">
        <v>0.100104</v>
      </c>
      <c r="CX32">
        <v>26.7287</v>
      </c>
      <c r="CY32">
        <v>27.348600000000001</v>
      </c>
      <c r="CZ32">
        <v>999.9</v>
      </c>
      <c r="DA32">
        <v>0</v>
      </c>
      <c r="DB32">
        <v>0</v>
      </c>
      <c r="DC32">
        <v>4965.62</v>
      </c>
      <c r="DD32">
        <v>0</v>
      </c>
      <c r="DE32">
        <v>115.541</v>
      </c>
      <c r="DF32">
        <v>-17.748000000000001</v>
      </c>
      <c r="DG32">
        <v>392.048</v>
      </c>
      <c r="DH32">
        <v>409.33600000000001</v>
      </c>
      <c r="DI32">
        <v>2.17245</v>
      </c>
      <c r="DJ32">
        <v>400.07499999999999</v>
      </c>
      <c r="DK32">
        <v>22.622800000000002</v>
      </c>
      <c r="DL32">
        <v>2.4964599999999999</v>
      </c>
      <c r="DM32">
        <v>2.27773</v>
      </c>
      <c r="DN32">
        <v>21.003399999999999</v>
      </c>
      <c r="DO32">
        <v>19.5198</v>
      </c>
      <c r="DP32">
        <v>1499.91</v>
      </c>
      <c r="DQ32">
        <v>0.97299599999999997</v>
      </c>
      <c r="DR32">
        <v>2.70041E-2</v>
      </c>
      <c r="DS32">
        <v>0</v>
      </c>
      <c r="DT32">
        <v>802.38499999999999</v>
      </c>
      <c r="DU32">
        <v>4.9993100000000004</v>
      </c>
      <c r="DV32">
        <v>13743</v>
      </c>
      <c r="DW32">
        <v>13258.4</v>
      </c>
      <c r="DX32">
        <v>38.936999999999998</v>
      </c>
      <c r="DY32">
        <v>40.625</v>
      </c>
      <c r="DZ32">
        <v>39.25</v>
      </c>
      <c r="EA32">
        <v>41</v>
      </c>
      <c r="EB32">
        <v>40.561999999999998</v>
      </c>
      <c r="EC32">
        <v>1454.54</v>
      </c>
      <c r="ED32">
        <v>40.369999999999997</v>
      </c>
      <c r="EE32">
        <v>0</v>
      </c>
      <c r="EF32">
        <v>1657095158.4000001</v>
      </c>
      <c r="EG32">
        <v>0</v>
      </c>
      <c r="EH32">
        <v>803.08468000000005</v>
      </c>
      <c r="EI32">
        <v>-5.1229230877480232</v>
      </c>
      <c r="EJ32">
        <v>150.27692221107981</v>
      </c>
      <c r="EK32">
        <v>13783.388000000001</v>
      </c>
      <c r="EL32">
        <v>15</v>
      </c>
      <c r="EM32">
        <v>1657095098.5</v>
      </c>
      <c r="EN32" t="s">
        <v>445</v>
      </c>
      <c r="EO32">
        <v>1657095098.5</v>
      </c>
      <c r="EP32">
        <v>1657094854</v>
      </c>
      <c r="EQ32">
        <v>27</v>
      </c>
      <c r="ER32">
        <v>-0.17799999999999999</v>
      </c>
      <c r="ES32">
        <v>8.9999999999999993E-3</v>
      </c>
      <c r="ET32">
        <v>0.36499999999999999</v>
      </c>
      <c r="EU32">
        <v>0.192</v>
      </c>
      <c r="EV32">
        <v>401</v>
      </c>
      <c r="EW32">
        <v>23</v>
      </c>
      <c r="EX32">
        <v>0.14000000000000001</v>
      </c>
      <c r="EY32">
        <v>0.04</v>
      </c>
      <c r="EZ32">
        <v>-17.732215</v>
      </c>
      <c r="FA32">
        <v>-0.13590168855533849</v>
      </c>
      <c r="FB32">
        <v>3.2600211272321773E-2</v>
      </c>
      <c r="FC32">
        <v>0</v>
      </c>
      <c r="FD32">
        <v>2.1614870000000002</v>
      </c>
      <c r="FE32">
        <v>0.1640224390243866</v>
      </c>
      <c r="FF32">
        <v>3.1413790220220138E-2</v>
      </c>
      <c r="FG32">
        <v>1</v>
      </c>
      <c r="FH32">
        <v>1</v>
      </c>
      <c r="FI32">
        <v>2</v>
      </c>
      <c r="FJ32" t="s">
        <v>403</v>
      </c>
      <c r="FK32">
        <v>3.1804000000000001</v>
      </c>
      <c r="FL32">
        <v>2.7644199999999999</v>
      </c>
      <c r="FM32">
        <v>9.7741300000000003E-2</v>
      </c>
      <c r="FN32">
        <v>0.10179199999999999</v>
      </c>
      <c r="FO32">
        <v>0.12309100000000001</v>
      </c>
      <c r="FP32">
        <v>0.116289</v>
      </c>
      <c r="FQ32">
        <v>28869.5</v>
      </c>
      <c r="FR32">
        <v>22386</v>
      </c>
      <c r="FS32">
        <v>30028.1</v>
      </c>
      <c r="FT32">
        <v>24363.1</v>
      </c>
      <c r="FU32">
        <v>35004.5</v>
      </c>
      <c r="FV32">
        <v>31448.799999999999</v>
      </c>
      <c r="FW32">
        <v>43907.7</v>
      </c>
      <c r="FX32">
        <v>39778.199999999997</v>
      </c>
      <c r="FY32">
        <v>2.1987000000000001</v>
      </c>
      <c r="FZ32">
        <v>1.89205</v>
      </c>
      <c r="GA32">
        <v>0.19391600000000001</v>
      </c>
      <c r="GB32">
        <v>0</v>
      </c>
      <c r="GC32">
        <v>24.1708</v>
      </c>
      <c r="GD32">
        <v>999.9</v>
      </c>
      <c r="GE32">
        <v>57.4</v>
      </c>
      <c r="GF32">
        <v>31.8</v>
      </c>
      <c r="GG32">
        <v>26.917899999999999</v>
      </c>
      <c r="GH32">
        <v>30.642700000000001</v>
      </c>
      <c r="GI32">
        <v>40.424700000000001</v>
      </c>
      <c r="GJ32">
        <v>1</v>
      </c>
      <c r="GK32">
        <v>-0.15291199999999999</v>
      </c>
      <c r="GL32">
        <v>-0.27415299999999998</v>
      </c>
      <c r="GM32">
        <v>20.270600000000002</v>
      </c>
      <c r="GN32">
        <v>5.2268699999999999</v>
      </c>
      <c r="GO32">
        <v>11.902100000000001</v>
      </c>
      <c r="GP32">
        <v>4.96495</v>
      </c>
      <c r="GQ32">
        <v>3.2919999999999998</v>
      </c>
      <c r="GR32">
        <v>9999</v>
      </c>
      <c r="GS32">
        <v>9999</v>
      </c>
      <c r="GT32">
        <v>2352.1</v>
      </c>
      <c r="GU32">
        <v>974.5</v>
      </c>
      <c r="GV32">
        <v>1.87714</v>
      </c>
      <c r="GW32">
        <v>1.87544</v>
      </c>
      <c r="GX32">
        <v>1.87408</v>
      </c>
      <c r="GY32">
        <v>1.87331</v>
      </c>
      <c r="GZ32">
        <v>1.8748499999999999</v>
      </c>
      <c r="HA32">
        <v>1.86981</v>
      </c>
      <c r="HB32">
        <v>1.8739399999999999</v>
      </c>
      <c r="HC32">
        <v>1.87903</v>
      </c>
      <c r="HD32">
        <v>0</v>
      </c>
      <c r="HE32">
        <v>0</v>
      </c>
      <c r="HF32">
        <v>0</v>
      </c>
      <c r="HG32">
        <v>0</v>
      </c>
      <c r="HH32" t="s">
        <v>397</v>
      </c>
      <c r="HI32" t="s">
        <v>398</v>
      </c>
      <c r="HJ32" t="s">
        <v>399</v>
      </c>
      <c r="HK32" t="s">
        <v>399</v>
      </c>
      <c r="HL32" t="s">
        <v>399</v>
      </c>
      <c r="HM32" t="s">
        <v>399</v>
      </c>
      <c r="HN32">
        <v>0</v>
      </c>
      <c r="HO32">
        <v>100</v>
      </c>
      <c r="HP32">
        <v>100</v>
      </c>
      <c r="HQ32">
        <v>0.374</v>
      </c>
      <c r="HR32">
        <v>0.24540000000000001</v>
      </c>
      <c r="HS32">
        <v>0.25717372272299849</v>
      </c>
      <c r="HT32">
        <v>1.140037666733786E-3</v>
      </c>
      <c r="HU32">
        <v>-2.4578255111644662E-6</v>
      </c>
      <c r="HV32">
        <v>7.1320242250994061E-10</v>
      </c>
      <c r="HW32">
        <v>-8.9514386114603203E-2</v>
      </c>
      <c r="HX32">
        <v>-1.0636868026391509E-2</v>
      </c>
      <c r="HY32">
        <v>1.414134553709482E-3</v>
      </c>
      <c r="HZ32">
        <v>-1.731360607638623E-5</v>
      </c>
      <c r="IA32">
        <v>5</v>
      </c>
      <c r="IB32">
        <v>2009</v>
      </c>
      <c r="IC32">
        <v>1</v>
      </c>
      <c r="ID32">
        <v>26</v>
      </c>
      <c r="IE32">
        <v>1</v>
      </c>
      <c r="IF32">
        <v>5.0999999999999996</v>
      </c>
      <c r="IG32">
        <v>1.0437000000000001</v>
      </c>
      <c r="IH32">
        <v>2.4597199999999999</v>
      </c>
      <c r="II32">
        <v>1.42578</v>
      </c>
      <c r="IJ32">
        <v>2.2900399999999999</v>
      </c>
      <c r="IK32">
        <v>1.5478499999999999</v>
      </c>
      <c r="IL32">
        <v>2.2729499999999998</v>
      </c>
      <c r="IM32">
        <v>34.054499999999997</v>
      </c>
      <c r="IN32">
        <v>12.7661</v>
      </c>
      <c r="IO32">
        <v>18</v>
      </c>
      <c r="IP32">
        <v>630.53899999999999</v>
      </c>
      <c r="IQ32">
        <v>420.46100000000001</v>
      </c>
      <c r="IR32">
        <v>24.999400000000001</v>
      </c>
      <c r="IS32">
        <v>25.351199999999999</v>
      </c>
      <c r="IT32">
        <v>30.0001</v>
      </c>
      <c r="IU32">
        <v>25.330500000000001</v>
      </c>
      <c r="IV32">
        <v>25.280899999999999</v>
      </c>
      <c r="IW32">
        <v>20.8996</v>
      </c>
      <c r="IX32">
        <v>17.6584</v>
      </c>
      <c r="IY32">
        <v>9.9344400000000004</v>
      </c>
      <c r="IZ32">
        <v>25</v>
      </c>
      <c r="JA32">
        <v>400</v>
      </c>
      <c r="JB32">
        <v>22.621500000000001</v>
      </c>
      <c r="JC32">
        <v>101.245</v>
      </c>
      <c r="JD32">
        <v>101.175</v>
      </c>
    </row>
    <row r="33" spans="1:264" x14ac:dyDescent="0.2">
      <c r="A33">
        <v>17</v>
      </c>
      <c r="B33">
        <v>1657095220</v>
      </c>
      <c r="C33">
        <v>1355.400000095367</v>
      </c>
      <c r="D33" t="s">
        <v>448</v>
      </c>
      <c r="E33" t="s">
        <v>449</v>
      </c>
      <c r="F33" t="s">
        <v>392</v>
      </c>
      <c r="G33" t="s">
        <v>431</v>
      </c>
      <c r="H33" t="s">
        <v>432</v>
      </c>
      <c r="I33">
        <v>1657095220</v>
      </c>
      <c r="J33">
        <f t="shared" si="0"/>
        <v>1.9587102532586851E-3</v>
      </c>
      <c r="K33">
        <f t="shared" si="1"/>
        <v>1.9587102532586851</v>
      </c>
      <c r="L33">
        <f t="shared" si="2"/>
        <v>28.423761976880886</v>
      </c>
      <c r="M33">
        <f t="shared" si="3"/>
        <v>770.07899999999995</v>
      </c>
      <c r="N33">
        <f t="shared" si="4"/>
        <v>444.03496420668534</v>
      </c>
      <c r="O33">
        <f t="shared" si="5"/>
        <v>44.752116707731524</v>
      </c>
      <c r="P33">
        <f t="shared" si="6"/>
        <v>77.61250365440101</v>
      </c>
      <c r="Q33">
        <f t="shared" si="7"/>
        <v>0.15075377619931854</v>
      </c>
      <c r="R33">
        <f t="shared" si="8"/>
        <v>1.9120377288533033</v>
      </c>
      <c r="S33">
        <f t="shared" si="9"/>
        <v>0.14444800848961345</v>
      </c>
      <c r="T33">
        <f t="shared" si="10"/>
        <v>9.0824574171358544E-2</v>
      </c>
      <c r="U33">
        <f t="shared" si="11"/>
        <v>241.75440107486989</v>
      </c>
      <c r="V33">
        <f t="shared" si="12"/>
        <v>28.102473328349408</v>
      </c>
      <c r="W33">
        <f t="shared" si="13"/>
        <v>28.102473328349408</v>
      </c>
      <c r="X33">
        <f t="shared" si="14"/>
        <v>3.8175686190807627</v>
      </c>
      <c r="Y33">
        <f t="shared" si="15"/>
        <v>70.714335681855346</v>
      </c>
      <c r="Z33">
        <f t="shared" si="16"/>
        <v>2.4937161209051002</v>
      </c>
      <c r="AA33">
        <f t="shared" si="17"/>
        <v>3.5264647498413324</v>
      </c>
      <c r="AB33">
        <f t="shared" si="18"/>
        <v>1.3238524981756625</v>
      </c>
      <c r="AC33">
        <f t="shared" si="19"/>
        <v>-86.379122168708008</v>
      </c>
      <c r="AD33">
        <f t="shared" si="20"/>
        <v>-139.65244352463409</v>
      </c>
      <c r="AE33">
        <f t="shared" si="21"/>
        <v>-15.829750963036759</v>
      </c>
      <c r="AF33">
        <f t="shared" si="22"/>
        <v>-0.1069155815089573</v>
      </c>
      <c r="AG33">
        <v>0</v>
      </c>
      <c r="AH33">
        <v>0</v>
      </c>
      <c r="AI33">
        <f t="shared" si="23"/>
        <v>1</v>
      </c>
      <c r="AJ33">
        <f t="shared" si="24"/>
        <v>0</v>
      </c>
      <c r="AK33">
        <f t="shared" si="25"/>
        <v>25741.706352715479</v>
      </c>
      <c r="AL33" t="s">
        <v>393</v>
      </c>
      <c r="AM33" t="s">
        <v>393</v>
      </c>
      <c r="AN33">
        <v>0</v>
      </c>
      <c r="AO33">
        <v>0</v>
      </c>
      <c r="AP33" t="e">
        <f t="shared" si="26"/>
        <v>#DIV/0!</v>
      </c>
      <c r="AQ33">
        <v>0</v>
      </c>
      <c r="AR33" t="s">
        <v>393</v>
      </c>
      <c r="AS33" t="s">
        <v>393</v>
      </c>
      <c r="AT33">
        <v>0</v>
      </c>
      <c r="AU33">
        <v>0</v>
      </c>
      <c r="AV33" t="e">
        <f t="shared" si="27"/>
        <v>#DIV/0!</v>
      </c>
      <c r="AW33">
        <v>0.5</v>
      </c>
      <c r="AX33">
        <f t="shared" si="28"/>
        <v>1261.3032005569273</v>
      </c>
      <c r="AY33">
        <f t="shared" si="29"/>
        <v>28.423761976880886</v>
      </c>
      <c r="AZ33" t="e">
        <f t="shared" si="30"/>
        <v>#DIV/0!</v>
      </c>
      <c r="BA33">
        <f t="shared" si="31"/>
        <v>2.2535233371587735E-2</v>
      </c>
      <c r="BB33" t="e">
        <f t="shared" si="32"/>
        <v>#DIV/0!</v>
      </c>
      <c r="BC33" t="e">
        <f t="shared" si="33"/>
        <v>#DIV/0!</v>
      </c>
      <c r="BD33" t="s">
        <v>393</v>
      </c>
      <c r="BE33">
        <v>0</v>
      </c>
      <c r="BF33" t="e">
        <f t="shared" si="34"/>
        <v>#DIV/0!</v>
      </c>
      <c r="BG33" t="e">
        <f t="shared" si="35"/>
        <v>#DIV/0!</v>
      </c>
      <c r="BH33" t="e">
        <f t="shared" si="36"/>
        <v>#DIV/0!</v>
      </c>
      <c r="BI33" t="e">
        <f t="shared" si="37"/>
        <v>#DIV/0!</v>
      </c>
      <c r="BJ33" t="e">
        <f t="shared" si="38"/>
        <v>#DIV/0!</v>
      </c>
      <c r="BK33" t="e">
        <f t="shared" si="39"/>
        <v>#DIV/0!</v>
      </c>
      <c r="BL33" t="e">
        <f t="shared" si="40"/>
        <v>#DIV/0!</v>
      </c>
      <c r="BM33" t="e">
        <f t="shared" si="41"/>
        <v>#DIV/0!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f t="shared" si="42"/>
        <v>1500.11</v>
      </c>
      <c r="CG33">
        <f t="shared" si="43"/>
        <v>1261.3032005569273</v>
      </c>
      <c r="CH33">
        <f t="shared" si="44"/>
        <v>0.84080714118093169</v>
      </c>
      <c r="CI33">
        <f t="shared" si="45"/>
        <v>0.16115778247919813</v>
      </c>
      <c r="CJ33">
        <v>6</v>
      </c>
      <c r="CK33">
        <v>0.5</v>
      </c>
      <c r="CL33" t="s">
        <v>394</v>
      </c>
      <c r="CM33">
        <v>2</v>
      </c>
      <c r="CN33">
        <v>1657095220</v>
      </c>
      <c r="CO33">
        <v>770.07899999999995</v>
      </c>
      <c r="CP33">
        <v>800.00099999999998</v>
      </c>
      <c r="CQ33">
        <v>24.742899999999999</v>
      </c>
      <c r="CR33">
        <v>22.833300000000001</v>
      </c>
      <c r="CS33">
        <v>769.697</v>
      </c>
      <c r="CT33">
        <v>24.498799999999999</v>
      </c>
      <c r="CU33">
        <v>600.20299999999997</v>
      </c>
      <c r="CV33">
        <v>100.685</v>
      </c>
      <c r="CW33">
        <v>0.100119</v>
      </c>
      <c r="CX33">
        <v>26.747699999999998</v>
      </c>
      <c r="CY33">
        <v>27.410499999999999</v>
      </c>
      <c r="CZ33">
        <v>999.9</v>
      </c>
      <c r="DA33">
        <v>0</v>
      </c>
      <c r="DB33">
        <v>0</v>
      </c>
      <c r="DC33">
        <v>5003.75</v>
      </c>
      <c r="DD33">
        <v>0</v>
      </c>
      <c r="DE33">
        <v>103.627</v>
      </c>
      <c r="DF33">
        <v>-30.3003</v>
      </c>
      <c r="DG33">
        <v>789.22799999999995</v>
      </c>
      <c r="DH33">
        <v>818.69399999999996</v>
      </c>
      <c r="DI33">
        <v>1.90954</v>
      </c>
      <c r="DJ33">
        <v>800.00099999999998</v>
      </c>
      <c r="DK33">
        <v>22.833300000000001</v>
      </c>
      <c r="DL33">
        <v>2.4912399999999999</v>
      </c>
      <c r="DM33">
        <v>2.2989799999999998</v>
      </c>
      <c r="DN33">
        <v>20.9694</v>
      </c>
      <c r="DO33">
        <v>19.6692</v>
      </c>
      <c r="DP33">
        <v>1500.11</v>
      </c>
      <c r="DQ33">
        <v>0.97300600000000004</v>
      </c>
      <c r="DR33">
        <v>2.6994000000000001E-2</v>
      </c>
      <c r="DS33">
        <v>0</v>
      </c>
      <c r="DT33">
        <v>877.28899999999999</v>
      </c>
      <c r="DU33">
        <v>4.9993100000000004</v>
      </c>
      <c r="DV33">
        <v>14667.4</v>
      </c>
      <c r="DW33">
        <v>13260.2</v>
      </c>
      <c r="DX33">
        <v>39.561999999999998</v>
      </c>
      <c r="DY33">
        <v>40.875</v>
      </c>
      <c r="DZ33">
        <v>39.875</v>
      </c>
      <c r="EA33">
        <v>41.311999999999998</v>
      </c>
      <c r="EB33">
        <v>40.936999999999998</v>
      </c>
      <c r="EC33">
        <v>1454.75</v>
      </c>
      <c r="ED33">
        <v>40.36</v>
      </c>
      <c r="EE33">
        <v>0</v>
      </c>
      <c r="EF33">
        <v>1657095219</v>
      </c>
      <c r="EG33">
        <v>0</v>
      </c>
      <c r="EH33">
        <v>888.09784615384604</v>
      </c>
      <c r="EI33">
        <v>-81.507213559824294</v>
      </c>
      <c r="EJ33">
        <v>-1503.2991431626881</v>
      </c>
      <c r="EK33">
        <v>14828.38846153846</v>
      </c>
      <c r="EL33">
        <v>15</v>
      </c>
      <c r="EM33">
        <v>1657095241</v>
      </c>
      <c r="EN33" t="s">
        <v>450</v>
      </c>
      <c r="EO33">
        <v>1657095241</v>
      </c>
      <c r="EP33">
        <v>1657094854</v>
      </c>
      <c r="EQ33">
        <v>28</v>
      </c>
      <c r="ER33">
        <v>0.42099999999999999</v>
      </c>
      <c r="ES33">
        <v>8.9999999999999993E-3</v>
      </c>
      <c r="ET33">
        <v>0.38200000000000001</v>
      </c>
      <c r="EU33">
        <v>0.192</v>
      </c>
      <c r="EV33">
        <v>800</v>
      </c>
      <c r="EW33">
        <v>23</v>
      </c>
      <c r="EX33">
        <v>0.11</v>
      </c>
      <c r="EY33">
        <v>0.04</v>
      </c>
      <c r="EZ33">
        <v>-31.823672500000001</v>
      </c>
      <c r="FA33">
        <v>12.038108442776871</v>
      </c>
      <c r="FB33">
        <v>1.185631726968265</v>
      </c>
      <c r="FC33">
        <v>0</v>
      </c>
      <c r="FD33">
        <v>1.9695385000000001</v>
      </c>
      <c r="FE33">
        <v>-0.59121906191369711</v>
      </c>
      <c r="FF33">
        <v>6.0670194063889377E-2</v>
      </c>
      <c r="FG33">
        <v>0</v>
      </c>
      <c r="FH33">
        <v>0</v>
      </c>
      <c r="FI33">
        <v>2</v>
      </c>
      <c r="FJ33" t="s">
        <v>433</v>
      </c>
      <c r="FK33">
        <v>3.18038</v>
      </c>
      <c r="FL33">
        <v>2.7646000000000002</v>
      </c>
      <c r="FM33">
        <v>0.161721</v>
      </c>
      <c r="FN33">
        <v>0.166684</v>
      </c>
      <c r="FO33">
        <v>0.122917</v>
      </c>
      <c r="FP33">
        <v>0.11704000000000001</v>
      </c>
      <c r="FQ33">
        <v>26824.2</v>
      </c>
      <c r="FR33">
        <v>20769.900000000001</v>
      </c>
      <c r="FS33">
        <v>30028.7</v>
      </c>
      <c r="FT33">
        <v>24363.4</v>
      </c>
      <c r="FU33">
        <v>35015.300000000003</v>
      </c>
      <c r="FV33">
        <v>31424.1</v>
      </c>
      <c r="FW33">
        <v>43909</v>
      </c>
      <c r="FX33">
        <v>39778.5</v>
      </c>
      <c r="FY33">
        <v>2.1996000000000002</v>
      </c>
      <c r="FZ33">
        <v>1.89405</v>
      </c>
      <c r="GA33">
        <v>0.201102</v>
      </c>
      <c r="GB33">
        <v>0</v>
      </c>
      <c r="GC33">
        <v>24.114899999999999</v>
      </c>
      <c r="GD33">
        <v>999.9</v>
      </c>
      <c r="GE33">
        <v>57.4</v>
      </c>
      <c r="GF33">
        <v>31.8</v>
      </c>
      <c r="GG33">
        <v>26.917400000000001</v>
      </c>
      <c r="GH33">
        <v>30.682700000000001</v>
      </c>
      <c r="GI33">
        <v>39.523200000000003</v>
      </c>
      <c r="GJ33">
        <v>1</v>
      </c>
      <c r="GK33">
        <v>-0.15343499999999999</v>
      </c>
      <c r="GL33">
        <v>-0.28057700000000002</v>
      </c>
      <c r="GM33">
        <v>20.268599999999999</v>
      </c>
      <c r="GN33">
        <v>5.2276199999999999</v>
      </c>
      <c r="GO33">
        <v>11.902100000000001</v>
      </c>
      <c r="GP33">
        <v>4.9652500000000002</v>
      </c>
      <c r="GQ33">
        <v>3.2919999999999998</v>
      </c>
      <c r="GR33">
        <v>9999</v>
      </c>
      <c r="GS33">
        <v>9999</v>
      </c>
      <c r="GT33">
        <v>2356.4</v>
      </c>
      <c r="GU33">
        <v>974.5</v>
      </c>
      <c r="GV33">
        <v>1.87714</v>
      </c>
      <c r="GW33">
        <v>1.8754</v>
      </c>
      <c r="GX33">
        <v>1.8741099999999999</v>
      </c>
      <c r="GY33">
        <v>1.87331</v>
      </c>
      <c r="GZ33">
        <v>1.8748499999999999</v>
      </c>
      <c r="HA33">
        <v>1.86981</v>
      </c>
      <c r="HB33">
        <v>1.8739300000000001</v>
      </c>
      <c r="HC33">
        <v>1.8790500000000001</v>
      </c>
      <c r="HD33">
        <v>0</v>
      </c>
      <c r="HE33">
        <v>0</v>
      </c>
      <c r="HF33">
        <v>0</v>
      </c>
      <c r="HG33">
        <v>0</v>
      </c>
      <c r="HH33" t="s">
        <v>397</v>
      </c>
      <c r="HI33" t="s">
        <v>398</v>
      </c>
      <c r="HJ33" t="s">
        <v>399</v>
      </c>
      <c r="HK33" t="s">
        <v>399</v>
      </c>
      <c r="HL33" t="s">
        <v>399</v>
      </c>
      <c r="HM33" t="s">
        <v>399</v>
      </c>
      <c r="HN33">
        <v>0</v>
      </c>
      <c r="HO33">
        <v>100</v>
      </c>
      <c r="HP33">
        <v>100</v>
      </c>
      <c r="HQ33">
        <v>0.38200000000000001</v>
      </c>
      <c r="HR33">
        <v>0.24410000000000001</v>
      </c>
      <c r="HS33">
        <v>0.25717372272299849</v>
      </c>
      <c r="HT33">
        <v>1.140037666733786E-3</v>
      </c>
      <c r="HU33">
        <v>-2.4578255111644662E-6</v>
      </c>
      <c r="HV33">
        <v>7.1320242250994061E-10</v>
      </c>
      <c r="HW33">
        <v>-8.9514386114603203E-2</v>
      </c>
      <c r="HX33">
        <v>-1.0636868026391509E-2</v>
      </c>
      <c r="HY33">
        <v>1.414134553709482E-3</v>
      </c>
      <c r="HZ33">
        <v>-1.731360607638623E-5</v>
      </c>
      <c r="IA33">
        <v>5</v>
      </c>
      <c r="IB33">
        <v>2009</v>
      </c>
      <c r="IC33">
        <v>1</v>
      </c>
      <c r="ID33">
        <v>26</v>
      </c>
      <c r="IE33">
        <v>2</v>
      </c>
      <c r="IF33">
        <v>6.1</v>
      </c>
      <c r="IG33">
        <v>1.8334999999999999</v>
      </c>
      <c r="IH33">
        <v>2.4401899999999999</v>
      </c>
      <c r="II33">
        <v>1.42578</v>
      </c>
      <c r="IJ33">
        <v>2.2900399999999999</v>
      </c>
      <c r="IK33">
        <v>1.5478499999999999</v>
      </c>
      <c r="IL33">
        <v>2.3779300000000001</v>
      </c>
      <c r="IM33">
        <v>34.031799999999997</v>
      </c>
      <c r="IN33">
        <v>12.722300000000001</v>
      </c>
      <c r="IO33">
        <v>18</v>
      </c>
      <c r="IP33">
        <v>631.14800000000002</v>
      </c>
      <c r="IQ33">
        <v>421.53199999999998</v>
      </c>
      <c r="IR33">
        <v>24.999700000000001</v>
      </c>
      <c r="IS33">
        <v>25.346900000000002</v>
      </c>
      <c r="IT33">
        <v>30.0001</v>
      </c>
      <c r="IU33">
        <v>25.3262</v>
      </c>
      <c r="IV33">
        <v>25.275300000000001</v>
      </c>
      <c r="IW33">
        <v>36.716000000000001</v>
      </c>
      <c r="IX33">
        <v>16.2652</v>
      </c>
      <c r="IY33">
        <v>10.314299999999999</v>
      </c>
      <c r="IZ33">
        <v>25</v>
      </c>
      <c r="JA33">
        <v>800</v>
      </c>
      <c r="JB33">
        <v>22.9254</v>
      </c>
      <c r="JC33">
        <v>101.248</v>
      </c>
      <c r="JD33">
        <v>101.176</v>
      </c>
    </row>
    <row r="34" spans="1:264" x14ac:dyDescent="0.2">
      <c r="A34">
        <v>18</v>
      </c>
      <c r="B34">
        <v>1657095302</v>
      </c>
      <c r="C34">
        <v>1437.400000095367</v>
      </c>
      <c r="D34" t="s">
        <v>451</v>
      </c>
      <c r="E34" t="s">
        <v>452</v>
      </c>
      <c r="F34" t="s">
        <v>392</v>
      </c>
      <c r="G34" t="s">
        <v>431</v>
      </c>
      <c r="H34" t="s">
        <v>432</v>
      </c>
      <c r="I34">
        <v>1657095302</v>
      </c>
      <c r="J34">
        <f t="shared" si="0"/>
        <v>2.3662307569419778E-3</v>
      </c>
      <c r="K34">
        <f t="shared" si="1"/>
        <v>2.3662307569419778</v>
      </c>
      <c r="L34">
        <f t="shared" si="2"/>
        <v>28.412882632057585</v>
      </c>
      <c r="M34">
        <f t="shared" si="3"/>
        <v>1168.97</v>
      </c>
      <c r="N34">
        <f t="shared" si="4"/>
        <v>897.72107111352932</v>
      </c>
      <c r="O34">
        <f t="shared" si="5"/>
        <v>90.480537410574669</v>
      </c>
      <c r="P34">
        <f t="shared" si="6"/>
        <v>117.81948449270999</v>
      </c>
      <c r="Q34">
        <f t="shared" si="7"/>
        <v>0.19063747399527603</v>
      </c>
      <c r="R34">
        <f t="shared" si="8"/>
        <v>1.9085386106625053</v>
      </c>
      <c r="S34">
        <f t="shared" si="9"/>
        <v>0.1806550734510233</v>
      </c>
      <c r="T34">
        <f t="shared" si="10"/>
        <v>0.11376272248343541</v>
      </c>
      <c r="U34">
        <f t="shared" si="11"/>
        <v>241.73800307548137</v>
      </c>
      <c r="V34">
        <f t="shared" si="12"/>
        <v>27.904854750172511</v>
      </c>
      <c r="W34">
        <f t="shared" si="13"/>
        <v>27.904854750172511</v>
      </c>
      <c r="X34">
        <f t="shared" si="14"/>
        <v>3.7738419246217494</v>
      </c>
      <c r="Y34">
        <f t="shared" si="15"/>
        <v>70.922159707932735</v>
      </c>
      <c r="Z34">
        <f t="shared" si="16"/>
        <v>2.4947530253645995</v>
      </c>
      <c r="AA34">
        <f t="shared" si="17"/>
        <v>3.5175931410413019</v>
      </c>
      <c r="AB34">
        <f t="shared" si="18"/>
        <v>1.2790888992571499</v>
      </c>
      <c r="AC34">
        <f t="shared" si="19"/>
        <v>-104.35077638114122</v>
      </c>
      <c r="AD34">
        <f t="shared" si="20"/>
        <v>-123.46710439710034</v>
      </c>
      <c r="AE34">
        <f t="shared" si="21"/>
        <v>-14.00394548326028</v>
      </c>
      <c r="AF34">
        <f t="shared" si="22"/>
        <v>-8.3823186020467233E-2</v>
      </c>
      <c r="AG34">
        <v>0</v>
      </c>
      <c r="AH34">
        <v>0</v>
      </c>
      <c r="AI34">
        <f t="shared" si="23"/>
        <v>1</v>
      </c>
      <c r="AJ34">
        <f t="shared" si="24"/>
        <v>0</v>
      </c>
      <c r="AK34">
        <f t="shared" si="25"/>
        <v>25657.174126825059</v>
      </c>
      <c r="AL34" t="s">
        <v>393</v>
      </c>
      <c r="AM34" t="s">
        <v>393</v>
      </c>
      <c r="AN34">
        <v>0</v>
      </c>
      <c r="AO34">
        <v>0</v>
      </c>
      <c r="AP34" t="e">
        <f t="shared" si="26"/>
        <v>#DIV/0!</v>
      </c>
      <c r="AQ34">
        <v>0</v>
      </c>
      <c r="AR34" t="s">
        <v>393</v>
      </c>
      <c r="AS34" t="s">
        <v>393</v>
      </c>
      <c r="AT34">
        <v>0</v>
      </c>
      <c r="AU34">
        <v>0</v>
      </c>
      <c r="AV34" t="e">
        <f t="shared" si="27"/>
        <v>#DIV/0!</v>
      </c>
      <c r="AW34">
        <v>0.5</v>
      </c>
      <c r="AX34">
        <f t="shared" si="28"/>
        <v>1261.2114005572441</v>
      </c>
      <c r="AY34">
        <f t="shared" si="29"/>
        <v>28.412882632057585</v>
      </c>
      <c r="AZ34" t="e">
        <f t="shared" si="30"/>
        <v>#DIV/0!</v>
      </c>
      <c r="BA34">
        <f t="shared" si="31"/>
        <v>2.2528247540026875E-2</v>
      </c>
      <c r="BB34" t="e">
        <f t="shared" si="32"/>
        <v>#DIV/0!</v>
      </c>
      <c r="BC34" t="e">
        <f t="shared" si="33"/>
        <v>#DIV/0!</v>
      </c>
      <c r="BD34" t="s">
        <v>393</v>
      </c>
      <c r="BE34">
        <v>0</v>
      </c>
      <c r="BF34" t="e">
        <f t="shared" si="34"/>
        <v>#DIV/0!</v>
      </c>
      <c r="BG34" t="e">
        <f t="shared" si="35"/>
        <v>#DIV/0!</v>
      </c>
      <c r="BH34" t="e">
        <f t="shared" si="36"/>
        <v>#DIV/0!</v>
      </c>
      <c r="BI34" t="e">
        <f t="shared" si="37"/>
        <v>#DIV/0!</v>
      </c>
      <c r="BJ34" t="e">
        <f t="shared" si="38"/>
        <v>#DIV/0!</v>
      </c>
      <c r="BK34" t="e">
        <f t="shared" si="39"/>
        <v>#DIV/0!</v>
      </c>
      <c r="BL34" t="e">
        <f t="shared" si="40"/>
        <v>#DIV/0!</v>
      </c>
      <c r="BM34" t="e">
        <f t="shared" si="41"/>
        <v>#DIV/0!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f t="shared" si="42"/>
        <v>1500</v>
      </c>
      <c r="CG34">
        <f t="shared" si="43"/>
        <v>1261.2114005572441</v>
      </c>
      <c r="CH34">
        <f t="shared" si="44"/>
        <v>0.84080760037149616</v>
      </c>
      <c r="CI34">
        <f t="shared" si="45"/>
        <v>0.16115866871698759</v>
      </c>
      <c r="CJ34">
        <v>6</v>
      </c>
      <c r="CK34">
        <v>0.5</v>
      </c>
      <c r="CL34" t="s">
        <v>394</v>
      </c>
      <c r="CM34">
        <v>2</v>
      </c>
      <c r="CN34">
        <v>1657095302</v>
      </c>
      <c r="CO34">
        <v>1168.97</v>
      </c>
      <c r="CP34">
        <v>1200.1400000000001</v>
      </c>
      <c r="CQ34">
        <v>24.752199999999998</v>
      </c>
      <c r="CR34">
        <v>22.4452</v>
      </c>
      <c r="CS34">
        <v>1169.1400000000001</v>
      </c>
      <c r="CT34">
        <v>24.507899999999999</v>
      </c>
      <c r="CU34">
        <v>600.17200000000003</v>
      </c>
      <c r="CV34">
        <v>100.68899999999999</v>
      </c>
      <c r="CW34">
        <v>0.100143</v>
      </c>
      <c r="CX34">
        <v>26.704899999999999</v>
      </c>
      <c r="CY34">
        <v>27.087800000000001</v>
      </c>
      <c r="CZ34">
        <v>999.9</v>
      </c>
      <c r="DA34">
        <v>0</v>
      </c>
      <c r="DB34">
        <v>0</v>
      </c>
      <c r="DC34">
        <v>4988.75</v>
      </c>
      <c r="DD34">
        <v>0</v>
      </c>
      <c r="DE34">
        <v>113.64400000000001</v>
      </c>
      <c r="DF34">
        <v>-31.2135</v>
      </c>
      <c r="DG34">
        <v>1198.5999999999999</v>
      </c>
      <c r="DH34">
        <v>1227.7</v>
      </c>
      <c r="DI34">
        <v>2.3070300000000001</v>
      </c>
      <c r="DJ34">
        <v>1200.1400000000001</v>
      </c>
      <c r="DK34">
        <v>22.4452</v>
      </c>
      <c r="DL34">
        <v>2.49227</v>
      </c>
      <c r="DM34">
        <v>2.2599800000000001</v>
      </c>
      <c r="DN34">
        <v>20.976099999999999</v>
      </c>
      <c r="DO34">
        <v>19.393999999999998</v>
      </c>
      <c r="DP34">
        <v>1500</v>
      </c>
      <c r="DQ34">
        <v>0.97299100000000005</v>
      </c>
      <c r="DR34">
        <v>2.7009100000000001E-2</v>
      </c>
      <c r="DS34">
        <v>0</v>
      </c>
      <c r="DT34">
        <v>857.226</v>
      </c>
      <c r="DU34">
        <v>4.9993100000000004</v>
      </c>
      <c r="DV34">
        <v>14149.2</v>
      </c>
      <c r="DW34">
        <v>13259.2</v>
      </c>
      <c r="DX34">
        <v>38.25</v>
      </c>
      <c r="DY34">
        <v>39.311999999999998</v>
      </c>
      <c r="DZ34">
        <v>38.686999999999998</v>
      </c>
      <c r="EA34">
        <v>38.561999999999998</v>
      </c>
      <c r="EB34">
        <v>39.561999999999998</v>
      </c>
      <c r="EC34">
        <v>1454.62</v>
      </c>
      <c r="ED34">
        <v>40.380000000000003</v>
      </c>
      <c r="EE34">
        <v>0</v>
      </c>
      <c r="EF34">
        <v>1657095301.2</v>
      </c>
      <c r="EG34">
        <v>0</v>
      </c>
      <c r="EH34">
        <v>853.87499999999989</v>
      </c>
      <c r="EI34">
        <v>-14.911384608256469</v>
      </c>
      <c r="EJ34">
        <v>-768.66153920306908</v>
      </c>
      <c r="EK34">
        <v>14181.796</v>
      </c>
      <c r="EL34">
        <v>15</v>
      </c>
      <c r="EM34">
        <v>1657095325</v>
      </c>
      <c r="EN34" t="s">
        <v>453</v>
      </c>
      <c r="EO34">
        <v>1657095325</v>
      </c>
      <c r="EP34">
        <v>1657094854</v>
      </c>
      <c r="EQ34">
        <v>29</v>
      </c>
      <c r="ER34">
        <v>9.1999999999999998E-2</v>
      </c>
      <c r="ES34">
        <v>8.9999999999999993E-3</v>
      </c>
      <c r="ET34">
        <v>-0.17</v>
      </c>
      <c r="EU34">
        <v>0.192</v>
      </c>
      <c r="EV34">
        <v>1200</v>
      </c>
      <c r="EW34">
        <v>23</v>
      </c>
      <c r="EX34">
        <v>0.14000000000000001</v>
      </c>
      <c r="EY34">
        <v>0.04</v>
      </c>
      <c r="EZ34">
        <v>-28.420280487804881</v>
      </c>
      <c r="FA34">
        <v>-14.37165783972125</v>
      </c>
      <c r="FB34">
        <v>1.470274038040646</v>
      </c>
      <c r="FC34">
        <v>0</v>
      </c>
      <c r="FD34">
        <v>2.355460487804879</v>
      </c>
      <c r="FE34">
        <v>0.41121867595818501</v>
      </c>
      <c r="FF34">
        <v>7.0141509193609231E-2</v>
      </c>
      <c r="FG34">
        <v>1</v>
      </c>
      <c r="FH34">
        <v>1</v>
      </c>
      <c r="FI34">
        <v>2</v>
      </c>
      <c r="FJ34" t="s">
        <v>403</v>
      </c>
      <c r="FK34">
        <v>3.18031</v>
      </c>
      <c r="FL34">
        <v>2.7645599999999999</v>
      </c>
      <c r="FM34">
        <v>0.212117</v>
      </c>
      <c r="FN34">
        <v>0.21650800000000001</v>
      </c>
      <c r="FO34">
        <v>0.12296</v>
      </c>
      <c r="FP34">
        <v>0.115671</v>
      </c>
      <c r="FQ34">
        <v>25214.799999999999</v>
      </c>
      <c r="FR34">
        <v>19530.8</v>
      </c>
      <c r="FS34">
        <v>30030.3</v>
      </c>
      <c r="FT34">
        <v>24364.799999999999</v>
      </c>
      <c r="FU34">
        <v>35017.300000000003</v>
      </c>
      <c r="FV34">
        <v>31476.799999999999</v>
      </c>
      <c r="FW34">
        <v>43911.1</v>
      </c>
      <c r="FX34">
        <v>39780.1</v>
      </c>
      <c r="FY34">
        <v>2.1991999999999998</v>
      </c>
      <c r="FZ34">
        <v>1.89622</v>
      </c>
      <c r="GA34">
        <v>0.18795999999999999</v>
      </c>
      <c r="GB34">
        <v>0</v>
      </c>
      <c r="GC34">
        <v>24.006599999999999</v>
      </c>
      <c r="GD34">
        <v>999.9</v>
      </c>
      <c r="GE34">
        <v>57.4</v>
      </c>
      <c r="GF34">
        <v>31.7</v>
      </c>
      <c r="GG34">
        <v>26.765499999999999</v>
      </c>
      <c r="GH34">
        <v>30.932700000000001</v>
      </c>
      <c r="GI34">
        <v>40.288499999999999</v>
      </c>
      <c r="GJ34">
        <v>1</v>
      </c>
      <c r="GK34">
        <v>-0.15487000000000001</v>
      </c>
      <c r="GL34">
        <v>-0.34694399999999997</v>
      </c>
      <c r="GM34">
        <v>20.268599999999999</v>
      </c>
      <c r="GN34">
        <v>5.2289700000000003</v>
      </c>
      <c r="GO34">
        <v>11.902100000000001</v>
      </c>
      <c r="GP34">
        <v>4.9638499999999999</v>
      </c>
      <c r="GQ34">
        <v>3.2919999999999998</v>
      </c>
      <c r="GR34">
        <v>9999</v>
      </c>
      <c r="GS34">
        <v>9999</v>
      </c>
      <c r="GT34">
        <v>2363.4</v>
      </c>
      <c r="GU34">
        <v>974.6</v>
      </c>
      <c r="GV34">
        <v>1.87714</v>
      </c>
      <c r="GW34">
        <v>1.87541</v>
      </c>
      <c r="GX34">
        <v>1.87412</v>
      </c>
      <c r="GY34">
        <v>1.8733200000000001</v>
      </c>
      <c r="GZ34">
        <v>1.8748199999999999</v>
      </c>
      <c r="HA34">
        <v>1.8697999999999999</v>
      </c>
      <c r="HB34">
        <v>1.8739300000000001</v>
      </c>
      <c r="HC34">
        <v>1.87904</v>
      </c>
      <c r="HD34">
        <v>0</v>
      </c>
      <c r="HE34">
        <v>0</v>
      </c>
      <c r="HF34">
        <v>0</v>
      </c>
      <c r="HG34">
        <v>0</v>
      </c>
      <c r="HH34" t="s">
        <v>397</v>
      </c>
      <c r="HI34" t="s">
        <v>398</v>
      </c>
      <c r="HJ34" t="s">
        <v>399</v>
      </c>
      <c r="HK34" t="s">
        <v>399</v>
      </c>
      <c r="HL34" t="s">
        <v>399</v>
      </c>
      <c r="HM34" t="s">
        <v>399</v>
      </c>
      <c r="HN34">
        <v>0</v>
      </c>
      <c r="HO34">
        <v>100</v>
      </c>
      <c r="HP34">
        <v>100</v>
      </c>
      <c r="HQ34">
        <v>-0.17</v>
      </c>
      <c r="HR34">
        <v>0.24429999999999999</v>
      </c>
      <c r="HS34">
        <v>0.67791952774997988</v>
      </c>
      <c r="HT34">
        <v>1.140037666733786E-3</v>
      </c>
      <c r="HU34">
        <v>-2.4578255111644662E-6</v>
      </c>
      <c r="HV34">
        <v>7.1320242250994061E-10</v>
      </c>
      <c r="HW34">
        <v>-8.9514386114603203E-2</v>
      </c>
      <c r="HX34">
        <v>-1.0636868026391509E-2</v>
      </c>
      <c r="HY34">
        <v>1.414134553709482E-3</v>
      </c>
      <c r="HZ34">
        <v>-1.731360607638623E-5</v>
      </c>
      <c r="IA34">
        <v>5</v>
      </c>
      <c r="IB34">
        <v>2009</v>
      </c>
      <c r="IC34">
        <v>1</v>
      </c>
      <c r="ID34">
        <v>26</v>
      </c>
      <c r="IE34">
        <v>1</v>
      </c>
      <c r="IF34">
        <v>7.5</v>
      </c>
      <c r="IG34">
        <v>2.5598100000000001</v>
      </c>
      <c r="IH34">
        <v>2.4438499999999999</v>
      </c>
      <c r="II34">
        <v>1.42578</v>
      </c>
      <c r="IJ34">
        <v>2.2888199999999999</v>
      </c>
      <c r="IK34">
        <v>1.5478499999999999</v>
      </c>
      <c r="IL34">
        <v>2.2839399999999999</v>
      </c>
      <c r="IM34">
        <v>33.941299999999998</v>
      </c>
      <c r="IN34">
        <v>12.6348</v>
      </c>
      <c r="IO34">
        <v>18</v>
      </c>
      <c r="IP34">
        <v>630.60699999999997</v>
      </c>
      <c r="IQ34">
        <v>422.59</v>
      </c>
      <c r="IR34">
        <v>24.999099999999999</v>
      </c>
      <c r="IS34">
        <v>25.325600000000001</v>
      </c>
      <c r="IT34">
        <v>29.9999</v>
      </c>
      <c r="IU34">
        <v>25.303899999999999</v>
      </c>
      <c r="IV34">
        <v>25.2547</v>
      </c>
      <c r="IW34">
        <v>51.252699999999997</v>
      </c>
      <c r="IX34">
        <v>18.574300000000001</v>
      </c>
      <c r="IY34">
        <v>12.958299999999999</v>
      </c>
      <c r="IZ34">
        <v>25</v>
      </c>
      <c r="JA34">
        <v>1200</v>
      </c>
      <c r="JB34">
        <v>22.393999999999998</v>
      </c>
      <c r="JC34">
        <v>101.253</v>
      </c>
      <c r="JD34">
        <v>101.181</v>
      </c>
    </row>
    <row r="35" spans="1:264" x14ac:dyDescent="0.2">
      <c r="A35">
        <v>19</v>
      </c>
      <c r="B35">
        <v>1657095386</v>
      </c>
      <c r="C35">
        <v>1521.400000095367</v>
      </c>
      <c r="D35" t="s">
        <v>454</v>
      </c>
      <c r="E35" t="s">
        <v>455</v>
      </c>
      <c r="F35" t="s">
        <v>392</v>
      </c>
      <c r="G35" t="s">
        <v>431</v>
      </c>
      <c r="H35" t="s">
        <v>432</v>
      </c>
      <c r="I35">
        <v>1657095386</v>
      </c>
      <c r="J35">
        <f t="shared" si="0"/>
        <v>1.9069078448516784E-3</v>
      </c>
      <c r="K35">
        <f t="shared" si="1"/>
        <v>1.9069078448516785</v>
      </c>
      <c r="L35">
        <f t="shared" si="2"/>
        <v>29.364547945636343</v>
      </c>
      <c r="M35">
        <f t="shared" si="3"/>
        <v>1467.854</v>
      </c>
      <c r="N35">
        <f t="shared" si="4"/>
        <v>1117.9274688508121</v>
      </c>
      <c r="O35">
        <f t="shared" si="5"/>
        <v>112.676892020133</v>
      </c>
      <c r="P35">
        <f t="shared" si="6"/>
        <v>147.94629461009521</v>
      </c>
      <c r="Q35">
        <f t="shared" si="7"/>
        <v>0.15098648460399544</v>
      </c>
      <c r="R35">
        <f t="shared" si="8"/>
        <v>1.9132896342996204</v>
      </c>
      <c r="S35">
        <f t="shared" si="9"/>
        <v>0.14466562555393245</v>
      </c>
      <c r="T35">
        <f t="shared" si="10"/>
        <v>9.0961869410461416E-2</v>
      </c>
      <c r="U35">
        <f t="shared" si="11"/>
        <v>241.75555907540249</v>
      </c>
      <c r="V35">
        <f t="shared" si="12"/>
        <v>28.052190793481127</v>
      </c>
      <c r="W35">
        <f t="shared" si="13"/>
        <v>28.052190793481127</v>
      </c>
      <c r="X35">
        <f t="shared" si="14"/>
        <v>3.8064009819394693</v>
      </c>
      <c r="Y35">
        <f t="shared" si="15"/>
        <v>71.738916925016113</v>
      </c>
      <c r="Z35">
        <f t="shared" si="16"/>
        <v>2.5195199928029997</v>
      </c>
      <c r="AA35">
        <f t="shared" si="17"/>
        <v>3.5120686243932075</v>
      </c>
      <c r="AB35">
        <f t="shared" si="18"/>
        <v>1.2868809891364696</v>
      </c>
      <c r="AC35">
        <f t="shared" si="19"/>
        <v>-84.094635957959014</v>
      </c>
      <c r="AD35">
        <f t="shared" si="20"/>
        <v>-141.72614838452418</v>
      </c>
      <c r="AE35">
        <f t="shared" si="21"/>
        <v>-16.044698805893471</v>
      </c>
      <c r="AF35">
        <f t="shared" si="22"/>
        <v>-0.10992407297416662</v>
      </c>
      <c r="AG35">
        <v>2</v>
      </c>
      <c r="AH35">
        <v>0</v>
      </c>
      <c r="AI35">
        <f t="shared" si="23"/>
        <v>1</v>
      </c>
      <c r="AJ35">
        <f t="shared" si="24"/>
        <v>0</v>
      </c>
      <c r="AK35">
        <f t="shared" si="25"/>
        <v>25778.9481885778</v>
      </c>
      <c r="AL35" t="s">
        <v>393</v>
      </c>
      <c r="AM35" t="s">
        <v>393</v>
      </c>
      <c r="AN35">
        <v>0</v>
      </c>
      <c r="AO35">
        <v>0</v>
      </c>
      <c r="AP35" t="e">
        <f t="shared" si="26"/>
        <v>#DIV/0!</v>
      </c>
      <c r="AQ35">
        <v>0</v>
      </c>
      <c r="AR35" t="s">
        <v>393</v>
      </c>
      <c r="AS35" t="s">
        <v>393</v>
      </c>
      <c r="AT35">
        <v>0</v>
      </c>
      <c r="AU35">
        <v>0</v>
      </c>
      <c r="AV35" t="e">
        <f t="shared" si="27"/>
        <v>#DIV/0!</v>
      </c>
      <c r="AW35">
        <v>0.5</v>
      </c>
      <c r="AX35">
        <f t="shared" si="28"/>
        <v>1261.3038005572032</v>
      </c>
      <c r="AY35">
        <f t="shared" si="29"/>
        <v>29.364547945636343</v>
      </c>
      <c r="AZ35" t="e">
        <f t="shared" si="30"/>
        <v>#DIV/0!</v>
      </c>
      <c r="BA35">
        <f t="shared" si="31"/>
        <v>2.3281106369983217E-2</v>
      </c>
      <c r="BB35" t="e">
        <f t="shared" si="32"/>
        <v>#DIV/0!</v>
      </c>
      <c r="BC35" t="e">
        <f t="shared" si="33"/>
        <v>#DIV/0!</v>
      </c>
      <c r="BD35" t="s">
        <v>393</v>
      </c>
      <c r="BE35">
        <v>0</v>
      </c>
      <c r="BF35" t="e">
        <f t="shared" si="34"/>
        <v>#DIV/0!</v>
      </c>
      <c r="BG35" t="e">
        <f t="shared" si="35"/>
        <v>#DIV/0!</v>
      </c>
      <c r="BH35" t="e">
        <f t="shared" si="36"/>
        <v>#DIV/0!</v>
      </c>
      <c r="BI35" t="e">
        <f t="shared" si="37"/>
        <v>#DIV/0!</v>
      </c>
      <c r="BJ35" t="e">
        <f t="shared" si="38"/>
        <v>#DIV/0!</v>
      </c>
      <c r="BK35" t="e">
        <f t="shared" si="39"/>
        <v>#DIV/0!</v>
      </c>
      <c r="BL35" t="e">
        <f t="shared" si="40"/>
        <v>#DIV/0!</v>
      </c>
      <c r="BM35" t="e">
        <f t="shared" si="41"/>
        <v>#DIV/0!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f t="shared" si="42"/>
        <v>1500.11</v>
      </c>
      <c r="CG35">
        <f t="shared" si="43"/>
        <v>1261.3038005572032</v>
      </c>
      <c r="CH35">
        <f t="shared" si="44"/>
        <v>0.84080754115178435</v>
      </c>
      <c r="CI35">
        <f t="shared" si="45"/>
        <v>0.16115855442294399</v>
      </c>
      <c r="CJ35">
        <v>6</v>
      </c>
      <c r="CK35">
        <v>0.5</v>
      </c>
      <c r="CL35" t="s">
        <v>394</v>
      </c>
      <c r="CM35">
        <v>2</v>
      </c>
      <c r="CN35">
        <v>1657095386</v>
      </c>
      <c r="CO35">
        <v>1467.854</v>
      </c>
      <c r="CP35">
        <v>1500.01</v>
      </c>
      <c r="CQ35">
        <v>24.997499999999999</v>
      </c>
      <c r="CR35">
        <v>23.1387</v>
      </c>
      <c r="CS35">
        <v>1468.65</v>
      </c>
      <c r="CT35">
        <v>24.746600000000001</v>
      </c>
      <c r="CU35">
        <v>600.14200000000005</v>
      </c>
      <c r="CV35">
        <v>100.691</v>
      </c>
      <c r="CW35">
        <v>9.9878800000000004E-2</v>
      </c>
      <c r="CX35">
        <v>26.6782</v>
      </c>
      <c r="CY35">
        <v>27.086200000000002</v>
      </c>
      <c r="CZ35">
        <v>999.9</v>
      </c>
      <c r="DA35">
        <v>0</v>
      </c>
      <c r="DB35">
        <v>0</v>
      </c>
      <c r="DC35">
        <v>5008.75</v>
      </c>
      <c r="DD35">
        <v>0</v>
      </c>
      <c r="DE35">
        <v>112.685</v>
      </c>
      <c r="DF35">
        <v>-31.952500000000001</v>
      </c>
      <c r="DG35">
        <v>1505.7</v>
      </c>
      <c r="DH35">
        <v>1535.54</v>
      </c>
      <c r="DI35">
        <v>1.85883</v>
      </c>
      <c r="DJ35">
        <v>1500.01</v>
      </c>
      <c r="DK35">
        <v>23.1387</v>
      </c>
      <c r="DL35">
        <v>2.51701</v>
      </c>
      <c r="DM35">
        <v>2.32985</v>
      </c>
      <c r="DN35">
        <v>21.136900000000001</v>
      </c>
      <c r="DO35">
        <v>19.8843</v>
      </c>
      <c r="DP35">
        <v>1500.11</v>
      </c>
      <c r="DQ35">
        <v>0.97299100000000005</v>
      </c>
      <c r="DR35">
        <v>2.7009100000000001E-2</v>
      </c>
      <c r="DS35">
        <v>0</v>
      </c>
      <c r="DT35">
        <v>842.00099999999998</v>
      </c>
      <c r="DU35">
        <v>4.9993100000000004</v>
      </c>
      <c r="DV35">
        <v>13804.1</v>
      </c>
      <c r="DW35">
        <v>13260.1</v>
      </c>
      <c r="DX35">
        <v>37.375</v>
      </c>
      <c r="DY35">
        <v>38.436999999999998</v>
      </c>
      <c r="DZ35">
        <v>37.811999999999998</v>
      </c>
      <c r="EA35">
        <v>37.625</v>
      </c>
      <c r="EB35">
        <v>38.625</v>
      </c>
      <c r="EC35">
        <v>1454.73</v>
      </c>
      <c r="ED35">
        <v>40.380000000000003</v>
      </c>
      <c r="EE35">
        <v>0</v>
      </c>
      <c r="EF35">
        <v>1657095385.2</v>
      </c>
      <c r="EG35">
        <v>0</v>
      </c>
      <c r="EH35">
        <v>839.60267999999996</v>
      </c>
      <c r="EI35">
        <v>32.236846170854193</v>
      </c>
      <c r="EJ35">
        <v>37.746153608350014</v>
      </c>
      <c r="EK35">
        <v>13816.755999999999</v>
      </c>
      <c r="EL35">
        <v>15</v>
      </c>
      <c r="EM35">
        <v>1657095422.5</v>
      </c>
      <c r="EN35" t="s">
        <v>456</v>
      </c>
      <c r="EO35">
        <v>1657095422.5</v>
      </c>
      <c r="EP35">
        <v>1657094854</v>
      </c>
      <c r="EQ35">
        <v>30</v>
      </c>
      <c r="ER35">
        <v>-0.15</v>
      </c>
      <c r="ES35">
        <v>8.9999999999999993E-3</v>
      </c>
      <c r="ET35">
        <v>-0.79600000000000004</v>
      </c>
      <c r="EU35">
        <v>0.192</v>
      </c>
      <c r="EV35">
        <v>1500</v>
      </c>
      <c r="EW35">
        <v>23</v>
      </c>
      <c r="EX35">
        <v>0.11</v>
      </c>
      <c r="EY35">
        <v>0.04</v>
      </c>
      <c r="EZ35">
        <v>-31.865129268292691</v>
      </c>
      <c r="FA35">
        <v>-2.115309407665519</v>
      </c>
      <c r="FB35">
        <v>0.26338636115206859</v>
      </c>
      <c r="FC35">
        <v>0</v>
      </c>
      <c r="FD35">
        <v>1.855754146341464</v>
      </c>
      <c r="FE35">
        <v>4.351986062717686E-2</v>
      </c>
      <c r="FF35">
        <v>5.3749972095782864E-3</v>
      </c>
      <c r="FG35">
        <v>1</v>
      </c>
      <c r="FH35">
        <v>1</v>
      </c>
      <c r="FI35">
        <v>2</v>
      </c>
      <c r="FJ35" t="s">
        <v>403</v>
      </c>
      <c r="FK35">
        <v>3.1802999999999999</v>
      </c>
      <c r="FL35">
        <v>2.7643800000000001</v>
      </c>
      <c r="FM35">
        <v>0.244254</v>
      </c>
      <c r="FN35">
        <v>0.24837999999999999</v>
      </c>
      <c r="FO35">
        <v>0.12379999999999999</v>
      </c>
      <c r="FP35">
        <v>0.11813800000000001</v>
      </c>
      <c r="FQ35">
        <v>24188.1</v>
      </c>
      <c r="FR35">
        <v>18737.900000000001</v>
      </c>
      <c r="FS35">
        <v>30030.3</v>
      </c>
      <c r="FT35">
        <v>24365.200000000001</v>
      </c>
      <c r="FU35">
        <v>34984.699999999997</v>
      </c>
      <c r="FV35">
        <v>31389.5</v>
      </c>
      <c r="FW35">
        <v>43912.2</v>
      </c>
      <c r="FX35">
        <v>39781.800000000003</v>
      </c>
      <c r="FY35">
        <v>2.1956199999999999</v>
      </c>
      <c r="FZ35">
        <v>1.89995</v>
      </c>
      <c r="GA35">
        <v>0.18893599999999999</v>
      </c>
      <c r="GB35">
        <v>0</v>
      </c>
      <c r="GC35">
        <v>23.988900000000001</v>
      </c>
      <c r="GD35">
        <v>999.9</v>
      </c>
      <c r="GE35">
        <v>57.3</v>
      </c>
      <c r="GF35">
        <v>31.7</v>
      </c>
      <c r="GG35">
        <v>26.7148</v>
      </c>
      <c r="GH35">
        <v>30.692699999999999</v>
      </c>
      <c r="GI35">
        <v>40.304499999999997</v>
      </c>
      <c r="GJ35">
        <v>1</v>
      </c>
      <c r="GK35">
        <v>-0.157914</v>
      </c>
      <c r="GL35">
        <v>-0.35421000000000002</v>
      </c>
      <c r="GM35">
        <v>20.268699999999999</v>
      </c>
      <c r="GN35">
        <v>5.22912</v>
      </c>
      <c r="GO35">
        <v>11.902100000000001</v>
      </c>
      <c r="GP35">
        <v>4.9654499999999997</v>
      </c>
      <c r="GQ35">
        <v>3.2919999999999998</v>
      </c>
      <c r="GR35">
        <v>9999</v>
      </c>
      <c r="GS35">
        <v>9999</v>
      </c>
      <c r="GT35">
        <v>2371</v>
      </c>
      <c r="GU35">
        <v>974.6</v>
      </c>
      <c r="GV35">
        <v>1.87714</v>
      </c>
      <c r="GW35">
        <v>1.8754200000000001</v>
      </c>
      <c r="GX35">
        <v>1.87409</v>
      </c>
      <c r="GY35">
        <v>1.87331</v>
      </c>
      <c r="GZ35">
        <v>1.8748</v>
      </c>
      <c r="HA35">
        <v>1.86978</v>
      </c>
      <c r="HB35">
        <v>1.8739399999999999</v>
      </c>
      <c r="HC35">
        <v>1.879</v>
      </c>
      <c r="HD35">
        <v>0</v>
      </c>
      <c r="HE35">
        <v>0</v>
      </c>
      <c r="HF35">
        <v>0</v>
      </c>
      <c r="HG35">
        <v>0</v>
      </c>
      <c r="HH35" t="s">
        <v>397</v>
      </c>
      <c r="HI35" t="s">
        <v>398</v>
      </c>
      <c r="HJ35" t="s">
        <v>399</v>
      </c>
      <c r="HK35" t="s">
        <v>399</v>
      </c>
      <c r="HL35" t="s">
        <v>399</v>
      </c>
      <c r="HM35" t="s">
        <v>399</v>
      </c>
      <c r="HN35">
        <v>0</v>
      </c>
      <c r="HO35">
        <v>100</v>
      </c>
      <c r="HP35">
        <v>100</v>
      </c>
      <c r="HQ35">
        <v>-0.79600000000000004</v>
      </c>
      <c r="HR35">
        <v>0.25090000000000001</v>
      </c>
      <c r="HS35">
        <v>0.76997997712815813</v>
      </c>
      <c r="HT35">
        <v>1.140037666733786E-3</v>
      </c>
      <c r="HU35">
        <v>-2.4578255111644662E-6</v>
      </c>
      <c r="HV35">
        <v>7.1320242250994061E-10</v>
      </c>
      <c r="HW35">
        <v>-8.9514386114603203E-2</v>
      </c>
      <c r="HX35">
        <v>-1.0636868026391509E-2</v>
      </c>
      <c r="HY35">
        <v>1.414134553709482E-3</v>
      </c>
      <c r="HZ35">
        <v>-1.731360607638623E-5</v>
      </c>
      <c r="IA35">
        <v>5</v>
      </c>
      <c r="IB35">
        <v>2009</v>
      </c>
      <c r="IC35">
        <v>1</v>
      </c>
      <c r="ID35">
        <v>26</v>
      </c>
      <c r="IE35">
        <v>1</v>
      </c>
      <c r="IF35">
        <v>8.9</v>
      </c>
      <c r="IG35">
        <v>3.0786099999999998</v>
      </c>
      <c r="IH35">
        <v>2.4316399999999998</v>
      </c>
      <c r="II35">
        <v>1.42578</v>
      </c>
      <c r="IJ35">
        <v>2.2900399999999999</v>
      </c>
      <c r="IK35">
        <v>1.5478499999999999</v>
      </c>
      <c r="IL35">
        <v>2.2949199999999998</v>
      </c>
      <c r="IM35">
        <v>33.8735</v>
      </c>
      <c r="IN35">
        <v>12.5647</v>
      </c>
      <c r="IO35">
        <v>18</v>
      </c>
      <c r="IP35">
        <v>627.74400000000003</v>
      </c>
      <c r="IQ35">
        <v>424.47500000000002</v>
      </c>
      <c r="IR35">
        <v>24.999500000000001</v>
      </c>
      <c r="IS35">
        <v>25.291599999999999</v>
      </c>
      <c r="IT35">
        <v>29.9999</v>
      </c>
      <c r="IU35">
        <v>25.281700000000001</v>
      </c>
      <c r="IV35">
        <v>25.228400000000001</v>
      </c>
      <c r="IW35">
        <v>61.636099999999999</v>
      </c>
      <c r="IX35">
        <v>14.6488</v>
      </c>
      <c r="IY35">
        <v>15.7759</v>
      </c>
      <c r="IZ35">
        <v>25</v>
      </c>
      <c r="JA35">
        <v>1500</v>
      </c>
      <c r="JB35">
        <v>23.133700000000001</v>
      </c>
      <c r="JC35">
        <v>101.254</v>
      </c>
      <c r="JD35">
        <v>101.184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2022-07-06T08:17:53Z</dcterms:created>
  <dcterms:modified xsi:type="dcterms:W3CDTF">2022-07-06T00:21:17Z</dcterms:modified>
</cp:coreProperties>
</file>