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ey/Google Drive/G_Living Carbon/LC_June2022/Li6800_data/6800_raw/"/>
    </mc:Choice>
  </mc:AlternateContent>
  <xr:revisionPtr revIDLastSave="0" documentId="13_ncr:1_{CF4BD016-B29E-1246-B617-8B9CBCF5FC18}" xr6:coauthVersionLast="47" xr6:coauthVersionMax="47" xr10:uidLastSave="{00000000-0000-0000-0000-000000000000}"/>
  <bookViews>
    <workbookView xWindow="240" yWindow="500" windowWidth="23080" windowHeight="135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2" i="1" l="1"/>
  <c r="W32" i="1"/>
  <c r="AA32" i="1"/>
  <c r="AB32" i="1"/>
  <c r="AC32" i="1"/>
  <c r="AK32" i="1"/>
  <c r="AM32" i="1"/>
  <c r="AR32" i="1"/>
  <c r="BE32" i="1" s="1"/>
  <c r="BH32" i="1" s="1"/>
  <c r="AX32" i="1"/>
  <c r="BB32" i="1" s="1"/>
  <c r="BD32" i="1"/>
  <c r="BI32" i="1"/>
  <c r="BL32" i="1"/>
  <c r="BM32" i="1"/>
  <c r="CH32" i="1"/>
  <c r="CI32" i="1"/>
  <c r="AZ32" i="1" s="1"/>
  <c r="CJ32" i="1"/>
  <c r="CK32" i="1"/>
  <c r="T33" i="1"/>
  <c r="AB33" i="1"/>
  <c r="AC33" i="1"/>
  <c r="AM33" i="1"/>
  <c r="AK33" i="1" s="1"/>
  <c r="AR33" i="1"/>
  <c r="AX33" i="1"/>
  <c r="BD33" i="1"/>
  <c r="BE33" i="1"/>
  <c r="BH33" i="1" s="1"/>
  <c r="BK33" i="1"/>
  <c r="BL33" i="1"/>
  <c r="BM33" i="1"/>
  <c r="CH33" i="1"/>
  <c r="W33" i="1" s="1"/>
  <c r="CJ33" i="1"/>
  <c r="CK33" i="1"/>
  <c r="T34" i="1"/>
  <c r="W34" i="1"/>
  <c r="AA34" i="1"/>
  <c r="AB34" i="1"/>
  <c r="AC34" i="1"/>
  <c r="AK34" i="1"/>
  <c r="AM34" i="1"/>
  <c r="AR34" i="1"/>
  <c r="BE34" i="1" s="1"/>
  <c r="BH34" i="1" s="1"/>
  <c r="AX34" i="1"/>
  <c r="BD34" i="1"/>
  <c r="BI34" i="1"/>
  <c r="BL34" i="1"/>
  <c r="BM34" i="1"/>
  <c r="CH34" i="1"/>
  <c r="CI34" i="1"/>
  <c r="AZ34" i="1" s="1"/>
  <c r="CJ34" i="1"/>
  <c r="CK34" i="1"/>
  <c r="T35" i="1"/>
  <c r="AB35" i="1"/>
  <c r="AA35" i="1" s="1"/>
  <c r="AC35" i="1"/>
  <c r="AM35" i="1"/>
  <c r="AK35" i="1" s="1"/>
  <c r="AR35" i="1"/>
  <c r="AX35" i="1"/>
  <c r="BD35" i="1"/>
  <c r="BE35" i="1"/>
  <c r="BH35" i="1" s="1"/>
  <c r="BK35" i="1" s="1"/>
  <c r="BL35" i="1"/>
  <c r="BM35" i="1"/>
  <c r="CH35" i="1"/>
  <c r="CJ35" i="1"/>
  <c r="CK35" i="1"/>
  <c r="T36" i="1"/>
  <c r="W36" i="1"/>
  <c r="AA36" i="1"/>
  <c r="AB36" i="1"/>
  <c r="AC36" i="1"/>
  <c r="AK36" i="1"/>
  <c r="AM36" i="1"/>
  <c r="AR36" i="1"/>
  <c r="BE36" i="1" s="1"/>
  <c r="BH36" i="1" s="1"/>
  <c r="AX36" i="1"/>
  <c r="BB36" i="1" s="1"/>
  <c r="BD36" i="1"/>
  <c r="BI36" i="1"/>
  <c r="BL36" i="1"/>
  <c r="BM36" i="1"/>
  <c r="CH36" i="1"/>
  <c r="CI36" i="1"/>
  <c r="AZ36" i="1" s="1"/>
  <c r="CJ36" i="1"/>
  <c r="CK36" i="1"/>
  <c r="T37" i="1"/>
  <c r="AB37" i="1"/>
  <c r="AC37" i="1"/>
  <c r="AM37" i="1"/>
  <c r="AK37" i="1" s="1"/>
  <c r="AR37" i="1"/>
  <c r="AX37" i="1"/>
  <c r="BD37" i="1"/>
  <c r="BE37" i="1"/>
  <c r="BH37" i="1" s="1"/>
  <c r="BK37" i="1"/>
  <c r="BL37" i="1"/>
  <c r="BM37" i="1"/>
  <c r="CH37" i="1"/>
  <c r="W37" i="1" s="1"/>
  <c r="CJ37" i="1"/>
  <c r="CK37" i="1"/>
  <c r="O38" i="1"/>
  <c r="T38" i="1"/>
  <c r="AA38" i="1"/>
  <c r="AB38" i="1"/>
  <c r="AC38" i="1"/>
  <c r="AK38" i="1"/>
  <c r="N38" i="1" s="1"/>
  <c r="BA38" i="1" s="1"/>
  <c r="AM38" i="1"/>
  <c r="AR38" i="1"/>
  <c r="BE38" i="1" s="1"/>
  <c r="AX38" i="1"/>
  <c r="BD38" i="1"/>
  <c r="BH38" i="1"/>
  <c r="BL38" i="1"/>
  <c r="BM38" i="1"/>
  <c r="CH38" i="1"/>
  <c r="W38" i="1" s="1"/>
  <c r="CJ38" i="1"/>
  <c r="CK38" i="1"/>
  <c r="L39" i="1"/>
  <c r="AE39" i="1" s="1"/>
  <c r="M39" i="1"/>
  <c r="R39" i="1"/>
  <c r="T39" i="1"/>
  <c r="AB39" i="1"/>
  <c r="AA39" i="1" s="1"/>
  <c r="AC39" i="1"/>
  <c r="AL39" i="1"/>
  <c r="AM39" i="1"/>
  <c r="AK39" i="1" s="1"/>
  <c r="O39" i="1" s="1"/>
  <c r="AR39" i="1"/>
  <c r="BE39" i="1" s="1"/>
  <c r="BH39" i="1" s="1"/>
  <c r="AX39" i="1"/>
  <c r="BD39" i="1"/>
  <c r="BL39" i="1"/>
  <c r="BM39" i="1"/>
  <c r="CH39" i="1"/>
  <c r="CJ39" i="1"/>
  <c r="CK39" i="1"/>
  <c r="L40" i="1"/>
  <c r="R40" i="1"/>
  <c r="T40" i="1"/>
  <c r="W40" i="1"/>
  <c r="X40" i="1" s="1"/>
  <c r="Y40" i="1" s="1"/>
  <c r="AA40" i="1"/>
  <c r="AB40" i="1"/>
  <c r="AC40" i="1"/>
  <c r="AE40" i="1"/>
  <c r="AK40" i="1"/>
  <c r="M40" i="1" s="1"/>
  <c r="AL40" i="1"/>
  <c r="AM40" i="1"/>
  <c r="AR40" i="1"/>
  <c r="BE40" i="1" s="1"/>
  <c r="AX40" i="1"/>
  <c r="BD40" i="1"/>
  <c r="BH40" i="1"/>
  <c r="BK40" i="1" s="1"/>
  <c r="BL40" i="1"/>
  <c r="BM40" i="1"/>
  <c r="CH40" i="1"/>
  <c r="CJ40" i="1"/>
  <c r="CI40" i="1" s="1"/>
  <c r="AZ40" i="1" s="1"/>
  <c r="BB40" i="1" s="1"/>
  <c r="CK40" i="1"/>
  <c r="N41" i="1"/>
  <c r="BA41" i="1" s="1"/>
  <c r="T41" i="1"/>
  <c r="AB41" i="1"/>
  <c r="AC41" i="1"/>
  <c r="AK41" i="1"/>
  <c r="O41" i="1" s="1"/>
  <c r="AM41" i="1"/>
  <c r="AR41" i="1"/>
  <c r="BE41" i="1" s="1"/>
  <c r="BH41" i="1" s="1"/>
  <c r="AX41" i="1"/>
  <c r="BD41" i="1"/>
  <c r="BL41" i="1"/>
  <c r="BM41" i="1"/>
  <c r="CH41" i="1"/>
  <c r="W41" i="1" s="1"/>
  <c r="CJ41" i="1"/>
  <c r="CK41" i="1"/>
  <c r="CK71" i="1"/>
  <c r="W71" i="1" s="1"/>
  <c r="CJ71" i="1"/>
  <c r="CH71" i="1"/>
  <c r="BM71" i="1"/>
  <c r="BL71" i="1"/>
  <c r="BD71" i="1"/>
  <c r="AX71" i="1"/>
  <c r="AR71" i="1"/>
  <c r="BE71" i="1" s="1"/>
  <c r="BH71" i="1" s="1"/>
  <c r="AM71" i="1"/>
  <c r="AK71" i="1" s="1"/>
  <c r="AC71" i="1"/>
  <c r="AA71" i="1" s="1"/>
  <c r="AB71" i="1"/>
  <c r="T71" i="1"/>
  <c r="CK70" i="1"/>
  <c r="CJ70" i="1"/>
  <c r="CH70" i="1"/>
  <c r="BM70" i="1"/>
  <c r="BL70" i="1"/>
  <c r="BD70" i="1"/>
  <c r="AX70" i="1"/>
  <c r="AR70" i="1"/>
  <c r="BE70" i="1" s="1"/>
  <c r="BH70" i="1" s="1"/>
  <c r="AM70" i="1"/>
  <c r="AK70" i="1" s="1"/>
  <c r="N70" i="1" s="1"/>
  <c r="BA70" i="1" s="1"/>
  <c r="AC70" i="1"/>
  <c r="AB70" i="1"/>
  <c r="T70" i="1"/>
  <c r="R70" i="1"/>
  <c r="CK69" i="1"/>
  <c r="CJ69" i="1"/>
  <c r="CH69" i="1"/>
  <c r="BM69" i="1"/>
  <c r="BL69" i="1"/>
  <c r="BD69" i="1"/>
  <c r="AX69" i="1"/>
  <c r="AR69" i="1"/>
  <c r="BE69" i="1" s="1"/>
  <c r="BH69" i="1" s="1"/>
  <c r="AM69" i="1"/>
  <c r="AK69" i="1" s="1"/>
  <c r="AC69" i="1"/>
  <c r="AB69" i="1"/>
  <c r="T69" i="1"/>
  <c r="CK68" i="1"/>
  <c r="CJ68" i="1"/>
  <c r="CH68" i="1"/>
  <c r="BM68" i="1"/>
  <c r="BL68" i="1"/>
  <c r="BH68" i="1"/>
  <c r="BD68" i="1"/>
  <c r="AX68" i="1"/>
  <c r="AR68" i="1"/>
  <c r="BE68" i="1" s="1"/>
  <c r="AM68" i="1"/>
  <c r="AK68" i="1" s="1"/>
  <c r="AL68" i="1" s="1"/>
  <c r="AC68" i="1"/>
  <c r="AB68" i="1"/>
  <c r="T68" i="1"/>
  <c r="N68" i="1"/>
  <c r="BA68" i="1" s="1"/>
  <c r="CK67" i="1"/>
  <c r="CJ67" i="1"/>
  <c r="CH67" i="1"/>
  <c r="BM67" i="1"/>
  <c r="BL67" i="1"/>
  <c r="BD67" i="1"/>
  <c r="AX67" i="1"/>
  <c r="AR67" i="1"/>
  <c r="BE67" i="1" s="1"/>
  <c r="BH67" i="1" s="1"/>
  <c r="AM67" i="1"/>
  <c r="AK67" i="1"/>
  <c r="M67" i="1" s="1"/>
  <c r="L67" i="1" s="1"/>
  <c r="AC67" i="1"/>
  <c r="AB67" i="1"/>
  <c r="T67" i="1"/>
  <c r="R67" i="1"/>
  <c r="CK66" i="1"/>
  <c r="CJ66" i="1"/>
  <c r="CH66" i="1"/>
  <c r="BM66" i="1"/>
  <c r="BL66" i="1"/>
  <c r="BD66" i="1"/>
  <c r="AX66" i="1"/>
  <c r="AR66" i="1"/>
  <c r="BE66" i="1" s="1"/>
  <c r="BH66" i="1" s="1"/>
  <c r="AM66" i="1"/>
  <c r="AK66" i="1" s="1"/>
  <c r="AC66" i="1"/>
  <c r="AB66" i="1"/>
  <c r="T66" i="1"/>
  <c r="CK65" i="1"/>
  <c r="CJ65" i="1"/>
  <c r="CH65" i="1"/>
  <c r="BM65" i="1"/>
  <c r="BL65" i="1"/>
  <c r="BD65" i="1"/>
  <c r="AX65" i="1"/>
  <c r="AR65" i="1"/>
  <c r="BE65" i="1" s="1"/>
  <c r="BH65" i="1" s="1"/>
  <c r="AM65" i="1"/>
  <c r="AK65" i="1" s="1"/>
  <c r="AC65" i="1"/>
  <c r="AB65" i="1"/>
  <c r="T65" i="1"/>
  <c r="CK64" i="1"/>
  <c r="CJ64" i="1"/>
  <c r="CH64" i="1"/>
  <c r="BM64" i="1"/>
  <c r="BL64" i="1"/>
  <c r="BD64" i="1"/>
  <c r="AX64" i="1"/>
  <c r="AR64" i="1"/>
  <c r="BE64" i="1" s="1"/>
  <c r="BH64" i="1" s="1"/>
  <c r="AM64" i="1"/>
  <c r="AK64" i="1" s="1"/>
  <c r="O64" i="1" s="1"/>
  <c r="AC64" i="1"/>
  <c r="AB64" i="1"/>
  <c r="T64" i="1"/>
  <c r="N64" i="1"/>
  <c r="BA64" i="1" s="1"/>
  <c r="CK63" i="1"/>
  <c r="CJ63" i="1"/>
  <c r="CH63" i="1"/>
  <c r="W63" i="1" s="1"/>
  <c r="BM63" i="1"/>
  <c r="BL63" i="1"/>
  <c r="BD63" i="1"/>
  <c r="AX63" i="1"/>
  <c r="AR63" i="1"/>
  <c r="BE63" i="1" s="1"/>
  <c r="BH63" i="1" s="1"/>
  <c r="AM63" i="1"/>
  <c r="AK63" i="1" s="1"/>
  <c r="AC63" i="1"/>
  <c r="AB63" i="1"/>
  <c r="T63" i="1"/>
  <c r="CK62" i="1"/>
  <c r="CJ62" i="1"/>
  <c r="CH62" i="1"/>
  <c r="BM62" i="1"/>
  <c r="BL62" i="1"/>
  <c r="BD62" i="1"/>
  <c r="AX62" i="1"/>
  <c r="AR62" i="1"/>
  <c r="BE62" i="1" s="1"/>
  <c r="BH62" i="1" s="1"/>
  <c r="AM62" i="1"/>
  <c r="AK62" i="1" s="1"/>
  <c r="M62" i="1" s="1"/>
  <c r="L62" i="1" s="1"/>
  <c r="AC62" i="1"/>
  <c r="AB62" i="1"/>
  <c r="T62" i="1"/>
  <c r="CK61" i="1"/>
  <c r="CJ61" i="1"/>
  <c r="CH61" i="1"/>
  <c r="BM61" i="1"/>
  <c r="BL61" i="1"/>
  <c r="BD61" i="1"/>
  <c r="AX61" i="1"/>
  <c r="AR61" i="1"/>
  <c r="BE61" i="1" s="1"/>
  <c r="BH61" i="1" s="1"/>
  <c r="AM61" i="1"/>
  <c r="AK61" i="1" s="1"/>
  <c r="AC61" i="1"/>
  <c r="AB61" i="1"/>
  <c r="AA61" i="1" s="1"/>
  <c r="T61" i="1"/>
  <c r="CK60" i="1"/>
  <c r="CJ60" i="1"/>
  <c r="CH60" i="1"/>
  <c r="BM60" i="1"/>
  <c r="BL60" i="1"/>
  <c r="BD60" i="1"/>
  <c r="AX60" i="1"/>
  <c r="AR60" i="1"/>
  <c r="BE60" i="1" s="1"/>
  <c r="BH60" i="1" s="1"/>
  <c r="AM60" i="1"/>
  <c r="AK60" i="1" s="1"/>
  <c r="O60" i="1" s="1"/>
  <c r="AC60" i="1"/>
  <c r="AB60" i="1"/>
  <c r="T60" i="1"/>
  <c r="CK59" i="1"/>
  <c r="CJ59" i="1"/>
  <c r="CH59" i="1"/>
  <c r="BM59" i="1"/>
  <c r="BL59" i="1"/>
  <c r="BD59" i="1"/>
  <c r="AX59" i="1"/>
  <c r="AR59" i="1"/>
  <c r="BE59" i="1" s="1"/>
  <c r="BH59" i="1" s="1"/>
  <c r="BK59" i="1" s="1"/>
  <c r="AM59" i="1"/>
  <c r="AK59" i="1" s="1"/>
  <c r="AC59" i="1"/>
  <c r="AB59" i="1"/>
  <c r="T59" i="1"/>
  <c r="CK58" i="1"/>
  <c r="CJ58" i="1"/>
  <c r="CH58" i="1"/>
  <c r="BM58" i="1"/>
  <c r="BL58" i="1"/>
  <c r="BD58" i="1"/>
  <c r="AX58" i="1"/>
  <c r="AR58" i="1"/>
  <c r="BE58" i="1" s="1"/>
  <c r="BH58" i="1" s="1"/>
  <c r="AM58" i="1"/>
  <c r="AK58" i="1" s="1"/>
  <c r="O58" i="1" s="1"/>
  <c r="AL58" i="1"/>
  <c r="AC58" i="1"/>
  <c r="AB58" i="1"/>
  <c r="T58" i="1"/>
  <c r="N58" i="1"/>
  <c r="BA58" i="1" s="1"/>
  <c r="CK57" i="1"/>
  <c r="CJ57" i="1"/>
  <c r="CH57" i="1"/>
  <c r="BM57" i="1"/>
  <c r="BL57" i="1"/>
  <c r="BD57" i="1"/>
  <c r="AX57" i="1"/>
  <c r="AR57" i="1"/>
  <c r="BE57" i="1" s="1"/>
  <c r="BH57" i="1" s="1"/>
  <c r="AM57" i="1"/>
  <c r="AK57" i="1" s="1"/>
  <c r="R57" i="1" s="1"/>
  <c r="AC57" i="1"/>
  <c r="AB57" i="1"/>
  <c r="W57" i="1"/>
  <c r="T57" i="1"/>
  <c r="CK56" i="1"/>
  <c r="CJ56" i="1"/>
  <c r="CH56" i="1"/>
  <c r="BM56" i="1"/>
  <c r="BL56" i="1"/>
  <c r="BD56" i="1"/>
  <c r="AX56" i="1"/>
  <c r="AR56" i="1"/>
  <c r="BE56" i="1" s="1"/>
  <c r="BH56" i="1" s="1"/>
  <c r="AM56" i="1"/>
  <c r="AK56" i="1" s="1"/>
  <c r="AC56" i="1"/>
  <c r="AA56" i="1" s="1"/>
  <c r="AB56" i="1"/>
  <c r="W56" i="1"/>
  <c r="T56" i="1"/>
  <c r="CK55" i="1"/>
  <c r="W55" i="1" s="1"/>
  <c r="CJ55" i="1"/>
  <c r="CH55" i="1"/>
  <c r="CI55" i="1" s="1"/>
  <c r="AZ55" i="1" s="1"/>
  <c r="BM55" i="1"/>
  <c r="BL55" i="1"/>
  <c r="BE55" i="1"/>
  <c r="BH55" i="1" s="1"/>
  <c r="BD55" i="1"/>
  <c r="AX55" i="1"/>
  <c r="AR55" i="1"/>
  <c r="AM55" i="1"/>
  <c r="AK55" i="1" s="1"/>
  <c r="AC55" i="1"/>
  <c r="AB55" i="1"/>
  <c r="T55" i="1"/>
  <c r="CK54" i="1"/>
  <c r="CJ54" i="1"/>
  <c r="CH54" i="1"/>
  <c r="W54" i="1" s="1"/>
  <c r="BM54" i="1"/>
  <c r="BL54" i="1"/>
  <c r="BD54" i="1"/>
  <c r="AX54" i="1"/>
  <c r="AR54" i="1"/>
  <c r="BE54" i="1" s="1"/>
  <c r="BH54" i="1" s="1"/>
  <c r="AM54" i="1"/>
  <c r="AK54" i="1" s="1"/>
  <c r="AC54" i="1"/>
  <c r="AB54" i="1"/>
  <c r="T54" i="1"/>
  <c r="M54" i="1"/>
  <c r="L54" i="1" s="1"/>
  <c r="AE54" i="1" s="1"/>
  <c r="CK53" i="1"/>
  <c r="CJ53" i="1"/>
  <c r="CH53" i="1"/>
  <c r="W53" i="1" s="1"/>
  <c r="BM53" i="1"/>
  <c r="BL53" i="1"/>
  <c r="BE53" i="1"/>
  <c r="BH53" i="1" s="1"/>
  <c r="BJ53" i="1" s="1"/>
  <c r="BN53" i="1" s="1"/>
  <c r="BO53" i="1" s="1"/>
  <c r="BD53" i="1"/>
  <c r="AX53" i="1"/>
  <c r="AR53" i="1"/>
  <c r="AM53" i="1"/>
  <c r="AK53" i="1" s="1"/>
  <c r="AC53" i="1"/>
  <c r="AB53" i="1"/>
  <c r="T53" i="1"/>
  <c r="CK52" i="1"/>
  <c r="W52" i="1" s="1"/>
  <c r="CJ52" i="1"/>
  <c r="CH52" i="1"/>
  <c r="CI52" i="1" s="1"/>
  <c r="AZ52" i="1" s="1"/>
  <c r="BM52" i="1"/>
  <c r="BL52" i="1"/>
  <c r="BD52" i="1"/>
  <c r="AX52" i="1"/>
  <c r="AR52" i="1"/>
  <c r="BE52" i="1" s="1"/>
  <c r="BH52" i="1" s="1"/>
  <c r="AM52" i="1"/>
  <c r="AK52" i="1" s="1"/>
  <c r="O52" i="1" s="1"/>
  <c r="AC52" i="1"/>
  <c r="AB52" i="1"/>
  <c r="T52" i="1"/>
  <c r="CK51" i="1"/>
  <c r="CJ51" i="1"/>
  <c r="CH51" i="1"/>
  <c r="W51" i="1" s="1"/>
  <c r="BM51" i="1"/>
  <c r="BL51" i="1"/>
  <c r="BD51" i="1"/>
  <c r="AX51" i="1"/>
  <c r="AR51" i="1"/>
  <c r="BE51" i="1" s="1"/>
  <c r="BH51" i="1" s="1"/>
  <c r="BJ51" i="1" s="1"/>
  <c r="BN51" i="1" s="1"/>
  <c r="BO51" i="1" s="1"/>
  <c r="AM51" i="1"/>
  <c r="AK51" i="1"/>
  <c r="AL51" i="1" s="1"/>
  <c r="AC51" i="1"/>
  <c r="AB51" i="1"/>
  <c r="T51" i="1"/>
  <c r="CK50" i="1"/>
  <c r="CJ50" i="1"/>
  <c r="CH50" i="1"/>
  <c r="BM50" i="1"/>
  <c r="BL50" i="1"/>
  <c r="BD50" i="1"/>
  <c r="AX50" i="1"/>
  <c r="AR50" i="1"/>
  <c r="BE50" i="1" s="1"/>
  <c r="BH50" i="1" s="1"/>
  <c r="AM50" i="1"/>
  <c r="AK50" i="1" s="1"/>
  <c r="AC50" i="1"/>
  <c r="AB50" i="1"/>
  <c r="T50" i="1"/>
  <c r="CK49" i="1"/>
  <c r="CJ49" i="1"/>
  <c r="CH49" i="1"/>
  <c r="BM49" i="1"/>
  <c r="BL49" i="1"/>
  <c r="BD49" i="1"/>
  <c r="AX49" i="1"/>
  <c r="AR49" i="1"/>
  <c r="BE49" i="1" s="1"/>
  <c r="BH49" i="1" s="1"/>
  <c r="AM49" i="1"/>
  <c r="AK49" i="1" s="1"/>
  <c r="AL49" i="1" s="1"/>
  <c r="AC49" i="1"/>
  <c r="AB49" i="1"/>
  <c r="T49" i="1"/>
  <c r="CK48" i="1"/>
  <c r="CJ48" i="1"/>
  <c r="CH48" i="1"/>
  <c r="BM48" i="1"/>
  <c r="BL48" i="1"/>
  <c r="BD48" i="1"/>
  <c r="AX48" i="1"/>
  <c r="AR48" i="1"/>
  <c r="BE48" i="1" s="1"/>
  <c r="BH48" i="1" s="1"/>
  <c r="AM48" i="1"/>
  <c r="AK48" i="1" s="1"/>
  <c r="AC48" i="1"/>
  <c r="AB48" i="1"/>
  <c r="T48" i="1"/>
  <c r="CK47" i="1"/>
  <c r="CJ47" i="1"/>
  <c r="CH47" i="1"/>
  <c r="BM47" i="1"/>
  <c r="BL47" i="1"/>
  <c r="BD47" i="1"/>
  <c r="AX47" i="1"/>
  <c r="AR47" i="1"/>
  <c r="BE47" i="1" s="1"/>
  <c r="BH47" i="1" s="1"/>
  <c r="AM47" i="1"/>
  <c r="AK47" i="1" s="1"/>
  <c r="AL47" i="1" s="1"/>
  <c r="AC47" i="1"/>
  <c r="AB47" i="1"/>
  <c r="T47" i="1"/>
  <c r="CK46" i="1"/>
  <c r="CJ46" i="1"/>
  <c r="CH46" i="1"/>
  <c r="BM46" i="1"/>
  <c r="BL46" i="1"/>
  <c r="BD46" i="1"/>
  <c r="AX46" i="1"/>
  <c r="AR46" i="1"/>
  <c r="BE46" i="1" s="1"/>
  <c r="BH46" i="1" s="1"/>
  <c r="AM46" i="1"/>
  <c r="AK46" i="1" s="1"/>
  <c r="AC46" i="1"/>
  <c r="AB46" i="1"/>
  <c r="T46" i="1"/>
  <c r="CK45" i="1"/>
  <c r="CJ45" i="1"/>
  <c r="CH45" i="1"/>
  <c r="BM45" i="1"/>
  <c r="BL45" i="1"/>
  <c r="BD45" i="1"/>
  <c r="AX45" i="1"/>
  <c r="AR45" i="1"/>
  <c r="BE45" i="1" s="1"/>
  <c r="BH45" i="1" s="1"/>
  <c r="AM45" i="1"/>
  <c r="AK45" i="1" s="1"/>
  <c r="AL45" i="1" s="1"/>
  <c r="AC45" i="1"/>
  <c r="AB45" i="1"/>
  <c r="AA45" i="1" s="1"/>
  <c r="T45" i="1"/>
  <c r="CK44" i="1"/>
  <c r="CJ44" i="1"/>
  <c r="CH44" i="1"/>
  <c r="BM44" i="1"/>
  <c r="BL44" i="1"/>
  <c r="BD44" i="1"/>
  <c r="AX44" i="1"/>
  <c r="AR44" i="1"/>
  <c r="BE44" i="1" s="1"/>
  <c r="BH44" i="1" s="1"/>
  <c r="AM44" i="1"/>
  <c r="AK44" i="1" s="1"/>
  <c r="N44" i="1" s="1"/>
  <c r="BA44" i="1" s="1"/>
  <c r="AC44" i="1"/>
  <c r="AB44" i="1"/>
  <c r="AA44" i="1" s="1"/>
  <c r="T44" i="1"/>
  <c r="R44" i="1"/>
  <c r="CK43" i="1"/>
  <c r="CJ43" i="1"/>
  <c r="CH43" i="1"/>
  <c r="BM43" i="1"/>
  <c r="BL43" i="1"/>
  <c r="BD43" i="1"/>
  <c r="AX43" i="1"/>
  <c r="AR43" i="1"/>
  <c r="BE43" i="1" s="1"/>
  <c r="BH43" i="1" s="1"/>
  <c r="AM43" i="1"/>
  <c r="AK43" i="1" s="1"/>
  <c r="AL43" i="1" s="1"/>
  <c r="AC43" i="1"/>
  <c r="AB43" i="1"/>
  <c r="AA43" i="1" s="1"/>
  <c r="T43" i="1"/>
  <c r="CK42" i="1"/>
  <c r="CJ42" i="1"/>
  <c r="CH42" i="1"/>
  <c r="BM42" i="1"/>
  <c r="BL42" i="1"/>
  <c r="BD42" i="1"/>
  <c r="AX42" i="1"/>
  <c r="AR42" i="1"/>
  <c r="BE42" i="1" s="1"/>
  <c r="BH42" i="1" s="1"/>
  <c r="AM42" i="1"/>
  <c r="AK42" i="1" s="1"/>
  <c r="R42" i="1" s="1"/>
  <c r="AC42" i="1"/>
  <c r="AB42" i="1"/>
  <c r="AA42" i="1" s="1"/>
  <c r="T42" i="1"/>
  <c r="CK31" i="1"/>
  <c r="CJ31" i="1"/>
  <c r="CI31" i="1"/>
  <c r="AZ31" i="1" s="1"/>
  <c r="CH31" i="1"/>
  <c r="BM31" i="1"/>
  <c r="BL31" i="1"/>
  <c r="BE31" i="1"/>
  <c r="BH31" i="1" s="1"/>
  <c r="BD31" i="1"/>
  <c r="AX31" i="1"/>
  <c r="AR31" i="1"/>
  <c r="AM31" i="1"/>
  <c r="AK31" i="1" s="1"/>
  <c r="M31" i="1" s="1"/>
  <c r="L31" i="1" s="1"/>
  <c r="AE31" i="1" s="1"/>
  <c r="AC31" i="1"/>
  <c r="AB31" i="1"/>
  <c r="T31" i="1"/>
  <c r="CK30" i="1"/>
  <c r="CJ30" i="1"/>
  <c r="CH30" i="1"/>
  <c r="BM30" i="1"/>
  <c r="BL30" i="1"/>
  <c r="BD30" i="1"/>
  <c r="AX30" i="1"/>
  <c r="AR30" i="1"/>
  <c r="BE30" i="1" s="1"/>
  <c r="BH30" i="1" s="1"/>
  <c r="BI30" i="1" s="1"/>
  <c r="AM30" i="1"/>
  <c r="AK30" i="1" s="1"/>
  <c r="O30" i="1" s="1"/>
  <c r="AC30" i="1"/>
  <c r="AB30" i="1"/>
  <c r="T30" i="1"/>
  <c r="CK29" i="1"/>
  <c r="CJ29" i="1"/>
  <c r="CH29" i="1"/>
  <c r="CI29" i="1" s="1"/>
  <c r="AZ29" i="1" s="1"/>
  <c r="BM29" i="1"/>
  <c r="BL29" i="1"/>
  <c r="BD29" i="1"/>
  <c r="AX29" i="1"/>
  <c r="AR29" i="1"/>
  <c r="BE29" i="1" s="1"/>
  <c r="BH29" i="1" s="1"/>
  <c r="AM29" i="1"/>
  <c r="AK29" i="1" s="1"/>
  <c r="M29" i="1" s="1"/>
  <c r="L29" i="1" s="1"/>
  <c r="AE29" i="1" s="1"/>
  <c r="AC29" i="1"/>
  <c r="AB29" i="1"/>
  <c r="T29" i="1"/>
  <c r="CK28" i="1"/>
  <c r="CJ28" i="1"/>
  <c r="CH28" i="1"/>
  <c r="BM28" i="1"/>
  <c r="BL28" i="1"/>
  <c r="BE28" i="1"/>
  <c r="BH28" i="1" s="1"/>
  <c r="BI28" i="1" s="1"/>
  <c r="BD28" i="1"/>
  <c r="AX28" i="1"/>
  <c r="AR28" i="1"/>
  <c r="AM28" i="1"/>
  <c r="AK28" i="1" s="1"/>
  <c r="O28" i="1" s="1"/>
  <c r="AC28" i="1"/>
  <c r="AA28" i="1" s="1"/>
  <c r="AB28" i="1"/>
  <c r="T28" i="1"/>
  <c r="CK27" i="1"/>
  <c r="CJ27" i="1"/>
  <c r="CH27" i="1"/>
  <c r="CI27" i="1" s="1"/>
  <c r="AZ27" i="1" s="1"/>
  <c r="BM27" i="1"/>
  <c r="BL27" i="1"/>
  <c r="BD27" i="1"/>
  <c r="AX27" i="1"/>
  <c r="AR27" i="1"/>
  <c r="BE27" i="1" s="1"/>
  <c r="BH27" i="1" s="1"/>
  <c r="AM27" i="1"/>
  <c r="AK27" i="1" s="1"/>
  <c r="M27" i="1" s="1"/>
  <c r="L27" i="1" s="1"/>
  <c r="AE27" i="1" s="1"/>
  <c r="AC27" i="1"/>
  <c r="AB27" i="1"/>
  <c r="T27" i="1"/>
  <c r="CK26" i="1"/>
  <c r="CJ26" i="1"/>
  <c r="CH26" i="1"/>
  <c r="BM26" i="1"/>
  <c r="BL26" i="1"/>
  <c r="BD26" i="1"/>
  <c r="AX26" i="1"/>
  <c r="AR26" i="1"/>
  <c r="BE26" i="1" s="1"/>
  <c r="BH26" i="1" s="1"/>
  <c r="BJ26" i="1" s="1"/>
  <c r="BN26" i="1" s="1"/>
  <c r="BO26" i="1" s="1"/>
  <c r="AM26" i="1"/>
  <c r="AK26" i="1" s="1"/>
  <c r="AC26" i="1"/>
  <c r="AB26" i="1"/>
  <c r="AA26" i="1" s="1"/>
  <c r="T26" i="1"/>
  <c r="CK25" i="1"/>
  <c r="CJ25" i="1"/>
  <c r="CH25" i="1"/>
  <c r="BM25" i="1"/>
  <c r="BL25" i="1"/>
  <c r="BD25" i="1"/>
  <c r="AX25" i="1"/>
  <c r="AR25" i="1"/>
  <c r="BE25" i="1" s="1"/>
  <c r="BH25" i="1" s="1"/>
  <c r="BJ25" i="1" s="1"/>
  <c r="BN25" i="1" s="1"/>
  <c r="BO25" i="1" s="1"/>
  <c r="AM25" i="1"/>
  <c r="AK25" i="1" s="1"/>
  <c r="O25" i="1" s="1"/>
  <c r="AC25" i="1"/>
  <c r="AB25" i="1"/>
  <c r="T25" i="1"/>
  <c r="CK24" i="1"/>
  <c r="CJ24" i="1"/>
  <c r="CH24" i="1"/>
  <c r="W24" i="1" s="1"/>
  <c r="BM24" i="1"/>
  <c r="BL24" i="1"/>
  <c r="BD24" i="1"/>
  <c r="AX24" i="1"/>
  <c r="AR24" i="1"/>
  <c r="BE24" i="1" s="1"/>
  <c r="BH24" i="1" s="1"/>
  <c r="BJ24" i="1" s="1"/>
  <c r="BN24" i="1" s="1"/>
  <c r="BO24" i="1" s="1"/>
  <c r="AM24" i="1"/>
  <c r="AK24" i="1" s="1"/>
  <c r="AC24" i="1"/>
  <c r="AB24" i="1"/>
  <c r="T24" i="1"/>
  <c r="CK23" i="1"/>
  <c r="W23" i="1" s="1"/>
  <c r="CJ23" i="1"/>
  <c r="CH23" i="1"/>
  <c r="CI23" i="1" s="1"/>
  <c r="AZ23" i="1" s="1"/>
  <c r="BM23" i="1"/>
  <c r="BL23" i="1"/>
  <c r="BD23" i="1"/>
  <c r="AX23" i="1"/>
  <c r="AR23" i="1"/>
  <c r="BE23" i="1" s="1"/>
  <c r="BH23" i="1" s="1"/>
  <c r="AM23" i="1"/>
  <c r="AK23" i="1" s="1"/>
  <c r="O23" i="1" s="1"/>
  <c r="AC23" i="1"/>
  <c r="AB23" i="1"/>
  <c r="T23" i="1"/>
  <c r="CK22" i="1"/>
  <c r="CJ22" i="1"/>
  <c r="CH22" i="1"/>
  <c r="W22" i="1" s="1"/>
  <c r="BM22" i="1"/>
  <c r="BL22" i="1"/>
  <c r="BD22" i="1"/>
  <c r="AX22" i="1"/>
  <c r="AR22" i="1"/>
  <c r="BE22" i="1" s="1"/>
  <c r="BH22" i="1" s="1"/>
  <c r="AM22" i="1"/>
  <c r="AK22" i="1" s="1"/>
  <c r="AC22" i="1"/>
  <c r="AB22" i="1"/>
  <c r="T22" i="1"/>
  <c r="CK21" i="1"/>
  <c r="CJ21" i="1"/>
  <c r="CH21" i="1"/>
  <c r="CI21" i="1" s="1"/>
  <c r="AZ21" i="1" s="1"/>
  <c r="BM21" i="1"/>
  <c r="BL21" i="1"/>
  <c r="BD21" i="1"/>
  <c r="AX21" i="1"/>
  <c r="AR21" i="1"/>
  <c r="BE21" i="1" s="1"/>
  <c r="BH21" i="1" s="1"/>
  <c r="AM21" i="1"/>
  <c r="AK21" i="1"/>
  <c r="R21" i="1" s="1"/>
  <c r="AC21" i="1"/>
  <c r="AB21" i="1"/>
  <c r="T21" i="1"/>
  <c r="O21" i="1"/>
  <c r="CK20" i="1"/>
  <c r="CJ20" i="1"/>
  <c r="CH20" i="1"/>
  <c r="BM20" i="1"/>
  <c r="BL20" i="1"/>
  <c r="BD20" i="1"/>
  <c r="AX20" i="1"/>
  <c r="AR20" i="1"/>
  <c r="BE20" i="1" s="1"/>
  <c r="BH20" i="1" s="1"/>
  <c r="AM20" i="1"/>
  <c r="AK20" i="1" s="1"/>
  <c r="AC20" i="1"/>
  <c r="AB20" i="1"/>
  <c r="T20" i="1"/>
  <c r="CK19" i="1"/>
  <c r="CJ19" i="1"/>
  <c r="CH19" i="1"/>
  <c r="CI19" i="1" s="1"/>
  <c r="AZ19" i="1" s="1"/>
  <c r="BM19" i="1"/>
  <c r="BL19" i="1"/>
  <c r="BD19" i="1"/>
  <c r="AX19" i="1"/>
  <c r="AR19" i="1"/>
  <c r="BE19" i="1" s="1"/>
  <c r="BH19" i="1" s="1"/>
  <c r="AM19" i="1"/>
  <c r="AK19" i="1" s="1"/>
  <c r="R19" i="1" s="1"/>
  <c r="AC19" i="1"/>
  <c r="AB19" i="1"/>
  <c r="AA19" i="1" s="1"/>
  <c r="T19" i="1"/>
  <c r="CK18" i="1"/>
  <c r="CJ18" i="1"/>
  <c r="CH18" i="1"/>
  <c r="BM18" i="1"/>
  <c r="BL18" i="1"/>
  <c r="BD18" i="1"/>
  <c r="AX18" i="1"/>
  <c r="AR18" i="1"/>
  <c r="BE18" i="1" s="1"/>
  <c r="BH18" i="1" s="1"/>
  <c r="AM18" i="1"/>
  <c r="AK18" i="1" s="1"/>
  <c r="AC18" i="1"/>
  <c r="AB18" i="1"/>
  <c r="AA18" i="1" s="1"/>
  <c r="T18" i="1"/>
  <c r="CK17" i="1"/>
  <c r="CJ17" i="1"/>
  <c r="CH17" i="1"/>
  <c r="CI17" i="1" s="1"/>
  <c r="AZ17" i="1" s="1"/>
  <c r="BM17" i="1"/>
  <c r="BL17" i="1"/>
  <c r="BD17" i="1"/>
  <c r="AX17" i="1"/>
  <c r="AR17" i="1"/>
  <c r="BE17" i="1" s="1"/>
  <c r="BH17" i="1" s="1"/>
  <c r="AM17" i="1"/>
  <c r="AK17" i="1" s="1"/>
  <c r="AC17" i="1"/>
  <c r="AB17" i="1"/>
  <c r="AA17" i="1" s="1"/>
  <c r="T17" i="1"/>
  <c r="AG40" i="1" l="1"/>
  <c r="AF40" i="1"/>
  <c r="Z40" i="1"/>
  <c r="AD40" i="1" s="1"/>
  <c r="BI41" i="1"/>
  <c r="BJ41" i="1"/>
  <c r="BN41" i="1" s="1"/>
  <c r="BO41" i="1" s="1"/>
  <c r="BK41" i="1"/>
  <c r="R17" i="1"/>
  <c r="O17" i="1"/>
  <c r="N46" i="1"/>
  <c r="BA46" i="1" s="1"/>
  <c r="AL46" i="1"/>
  <c r="R46" i="1"/>
  <c r="O46" i="1"/>
  <c r="M46" i="1"/>
  <c r="L46" i="1" s="1"/>
  <c r="M50" i="1"/>
  <c r="L50" i="1" s="1"/>
  <c r="R50" i="1"/>
  <c r="BI39" i="1"/>
  <c r="BK39" i="1"/>
  <c r="BJ39" i="1"/>
  <c r="BN39" i="1" s="1"/>
  <c r="BO39" i="1" s="1"/>
  <c r="BJ38" i="1"/>
  <c r="BN38" i="1" s="1"/>
  <c r="BO38" i="1" s="1"/>
  <c r="BK38" i="1"/>
  <c r="N35" i="1"/>
  <c r="BA35" i="1" s="1"/>
  <c r="R35" i="1"/>
  <c r="O35" i="1"/>
  <c r="AL35" i="1"/>
  <c r="M35" i="1"/>
  <c r="L35" i="1" s="1"/>
  <c r="W19" i="1"/>
  <c r="AA20" i="1"/>
  <c r="CI24" i="1"/>
  <c r="AZ24" i="1" s="1"/>
  <c r="AA54" i="1"/>
  <c r="AA63" i="1"/>
  <c r="R41" i="1"/>
  <c r="M41" i="1"/>
  <c r="L41" i="1" s="1"/>
  <c r="X41" i="1" s="1"/>
  <c r="Y41" i="1" s="1"/>
  <c r="O40" i="1"/>
  <c r="BI37" i="1"/>
  <c r="BJ37" i="1"/>
  <c r="BN37" i="1" s="1"/>
  <c r="BO37" i="1" s="1"/>
  <c r="AA37" i="1"/>
  <c r="BJ36" i="1"/>
  <c r="BN36" i="1" s="1"/>
  <c r="BO36" i="1" s="1"/>
  <c r="BK36" i="1"/>
  <c r="AL34" i="1"/>
  <c r="M34" i="1"/>
  <c r="L34" i="1" s="1"/>
  <c r="N34" i="1"/>
  <c r="BA34" i="1" s="1"/>
  <c r="BC34" i="1" s="1"/>
  <c r="R34" i="1"/>
  <c r="O34" i="1"/>
  <c r="BI33" i="1"/>
  <c r="BJ33" i="1"/>
  <c r="BN33" i="1" s="1"/>
  <c r="BO33" i="1" s="1"/>
  <c r="AA33" i="1"/>
  <c r="BJ32" i="1"/>
  <c r="BN32" i="1" s="1"/>
  <c r="BO32" i="1" s="1"/>
  <c r="BK32" i="1"/>
  <c r="CI20" i="1"/>
  <c r="AZ20" i="1" s="1"/>
  <c r="AA25" i="1"/>
  <c r="CI25" i="1"/>
  <c r="AZ25" i="1" s="1"/>
  <c r="AA30" i="1"/>
  <c r="W30" i="1"/>
  <c r="BB31" i="1"/>
  <c r="W31" i="1"/>
  <c r="CI47" i="1"/>
  <c r="AZ47" i="1" s="1"/>
  <c r="AA51" i="1"/>
  <c r="AA53" i="1"/>
  <c r="AA58" i="1"/>
  <c r="AL41" i="1"/>
  <c r="AA41" i="1"/>
  <c r="BJ40" i="1"/>
  <c r="BN40" i="1" s="1"/>
  <c r="BO40" i="1" s="1"/>
  <c r="AH40" i="1"/>
  <c r="N40" i="1"/>
  <c r="BA40" i="1" s="1"/>
  <c r="BC40" i="1" s="1"/>
  <c r="W39" i="1"/>
  <c r="CI39" i="1"/>
  <c r="AZ39" i="1" s="1"/>
  <c r="BB39" i="1" s="1"/>
  <c r="N39" i="1"/>
  <c r="BA39" i="1" s="1"/>
  <c r="BC39" i="1" s="1"/>
  <c r="N37" i="1"/>
  <c r="BA37" i="1" s="1"/>
  <c r="R37" i="1"/>
  <c r="O37" i="1"/>
  <c r="AL37" i="1"/>
  <c r="M37" i="1"/>
  <c r="L37" i="1" s="1"/>
  <c r="X37" i="1" s="1"/>
  <c r="Y37" i="1" s="1"/>
  <c r="W35" i="1"/>
  <c r="BB34" i="1"/>
  <c r="X34" i="1"/>
  <c r="Y34" i="1" s="1"/>
  <c r="N33" i="1"/>
  <c r="BA33" i="1" s="1"/>
  <c r="R33" i="1"/>
  <c r="O33" i="1"/>
  <c r="AL33" i="1"/>
  <c r="M33" i="1"/>
  <c r="L33" i="1" s="1"/>
  <c r="X33" i="1" s="1"/>
  <c r="Y33" i="1" s="1"/>
  <c r="AA21" i="1"/>
  <c r="AA24" i="1"/>
  <c r="CI26" i="1"/>
  <c r="AZ26" i="1" s="1"/>
  <c r="BB27" i="1"/>
  <c r="W27" i="1"/>
  <c r="CI28" i="1"/>
  <c r="AZ28" i="1" s="1"/>
  <c r="W29" i="1"/>
  <c r="AA50" i="1"/>
  <c r="M51" i="1"/>
  <c r="L51" i="1" s="1"/>
  <c r="CI51" i="1"/>
  <c r="AZ51" i="1" s="1"/>
  <c r="CI56" i="1"/>
  <c r="AZ56" i="1" s="1"/>
  <c r="AA59" i="1"/>
  <c r="CI59" i="1"/>
  <c r="AZ59" i="1" s="1"/>
  <c r="BB59" i="1" s="1"/>
  <c r="AA67" i="1"/>
  <c r="CI41" i="1"/>
  <c r="AZ41" i="1" s="1"/>
  <c r="BB41" i="1" s="1"/>
  <c r="BI40" i="1"/>
  <c r="U40" i="1"/>
  <c r="S40" i="1" s="1"/>
  <c r="V40" i="1" s="1"/>
  <c r="P40" i="1" s="1"/>
  <c r="Q40" i="1" s="1"/>
  <c r="CI38" i="1"/>
  <c r="AZ38" i="1" s="1"/>
  <c r="BC38" i="1" s="1"/>
  <c r="BI38" i="1"/>
  <c r="AL38" i="1"/>
  <c r="M38" i="1"/>
  <c r="L38" i="1" s="1"/>
  <c r="R38" i="1"/>
  <c r="AL36" i="1"/>
  <c r="M36" i="1"/>
  <c r="L36" i="1" s="1"/>
  <c r="X36" i="1" s="1"/>
  <c r="Y36" i="1" s="1"/>
  <c r="N36" i="1"/>
  <c r="BA36" i="1" s="1"/>
  <c r="BC36" i="1" s="1"/>
  <c r="R36" i="1"/>
  <c r="O36" i="1"/>
  <c r="BI35" i="1"/>
  <c r="BJ35" i="1"/>
  <c r="BN35" i="1" s="1"/>
  <c r="BO35" i="1" s="1"/>
  <c r="BJ34" i="1"/>
  <c r="BN34" i="1" s="1"/>
  <c r="BO34" i="1" s="1"/>
  <c r="BK34" i="1"/>
  <c r="AL32" i="1"/>
  <c r="M32" i="1"/>
  <c r="L32" i="1" s="1"/>
  <c r="N32" i="1"/>
  <c r="BA32" i="1" s="1"/>
  <c r="BC32" i="1" s="1"/>
  <c r="R32" i="1"/>
  <c r="O32" i="1"/>
  <c r="CI37" i="1"/>
  <c r="AZ37" i="1" s="1"/>
  <c r="BB37" i="1" s="1"/>
  <c r="CI35" i="1"/>
  <c r="AZ35" i="1" s="1"/>
  <c r="BB35" i="1" s="1"/>
  <c r="CI33" i="1"/>
  <c r="AZ33" i="1" s="1"/>
  <c r="BB33" i="1" s="1"/>
  <c r="M61" i="1"/>
  <c r="L61" i="1" s="1"/>
  <c r="AE61" i="1" s="1"/>
  <c r="R61" i="1"/>
  <c r="AL61" i="1"/>
  <c r="O61" i="1"/>
  <c r="N61" i="1"/>
  <c r="BA61" i="1" s="1"/>
  <c r="X51" i="1"/>
  <c r="Y51" i="1" s="1"/>
  <c r="Z51" i="1" s="1"/>
  <c r="AD51" i="1" s="1"/>
  <c r="M59" i="1"/>
  <c r="L59" i="1" s="1"/>
  <c r="AE59" i="1" s="1"/>
  <c r="R59" i="1"/>
  <c r="AL59" i="1"/>
  <c r="O59" i="1"/>
  <c r="N59" i="1"/>
  <c r="BA59" i="1" s="1"/>
  <c r="M69" i="1"/>
  <c r="L69" i="1" s="1"/>
  <c r="O69" i="1"/>
  <c r="N69" i="1"/>
  <c r="BA69" i="1" s="1"/>
  <c r="AL69" i="1"/>
  <c r="R69" i="1"/>
  <c r="M63" i="1"/>
  <c r="L63" i="1" s="1"/>
  <c r="AE63" i="1" s="1"/>
  <c r="AL63" i="1"/>
  <c r="O63" i="1"/>
  <c r="BJ23" i="1"/>
  <c r="BN23" i="1" s="1"/>
  <c r="BO23" i="1" s="1"/>
  <c r="BK23" i="1"/>
  <c r="BI23" i="1"/>
  <c r="M48" i="1"/>
  <c r="L48" i="1" s="1"/>
  <c r="O48" i="1"/>
  <c r="N48" i="1"/>
  <c r="BA48" i="1" s="1"/>
  <c r="AL48" i="1"/>
  <c r="R48" i="1"/>
  <c r="BJ52" i="1"/>
  <c r="BN52" i="1" s="1"/>
  <c r="BO52" i="1" s="1"/>
  <c r="BI52" i="1"/>
  <c r="BK52" i="1"/>
  <c r="O53" i="1"/>
  <c r="M53" i="1"/>
  <c r="L53" i="1" s="1"/>
  <c r="AE53" i="1" s="1"/>
  <c r="BK57" i="1"/>
  <c r="BJ57" i="1"/>
  <c r="BN57" i="1" s="1"/>
  <c r="BO57" i="1" s="1"/>
  <c r="M65" i="1"/>
  <c r="L65" i="1" s="1"/>
  <c r="O65" i="1"/>
  <c r="N65" i="1"/>
  <c r="BA65" i="1" s="1"/>
  <c r="AL65" i="1"/>
  <c r="R65" i="1"/>
  <c r="M71" i="1"/>
  <c r="L71" i="1" s="1"/>
  <c r="O71" i="1"/>
  <c r="N71" i="1"/>
  <c r="BA71" i="1" s="1"/>
  <c r="R71" i="1"/>
  <c r="W17" i="1"/>
  <c r="W21" i="1"/>
  <c r="BB28" i="1"/>
  <c r="BB29" i="1"/>
  <c r="CI18" i="1"/>
  <c r="AZ18" i="1" s="1"/>
  <c r="BB18" i="1" s="1"/>
  <c r="BB19" i="1"/>
  <c r="AA22" i="1"/>
  <c r="AA23" i="1"/>
  <c r="BB23" i="1"/>
  <c r="W26" i="1"/>
  <c r="W28" i="1"/>
  <c r="AA29" i="1"/>
  <c r="CI30" i="1"/>
  <c r="AZ30" i="1" s="1"/>
  <c r="AA46" i="1"/>
  <c r="AA49" i="1"/>
  <c r="O50" i="1"/>
  <c r="AA52" i="1"/>
  <c r="BB52" i="1"/>
  <c r="AA55" i="1"/>
  <c r="O57" i="1"/>
  <c r="AA57" i="1"/>
  <c r="N60" i="1"/>
  <c r="BA60" i="1" s="1"/>
  <c r="AL60" i="1"/>
  <c r="W61" i="1"/>
  <c r="AA62" i="1"/>
  <c r="M64" i="1"/>
  <c r="L64" i="1" s="1"/>
  <c r="AA66" i="1"/>
  <c r="O67" i="1"/>
  <c r="AA68" i="1"/>
  <c r="BB30" i="1"/>
  <c r="CI71" i="1"/>
  <c r="AZ71" i="1" s="1"/>
  <c r="BB71" i="1" s="1"/>
  <c r="BB20" i="1"/>
  <c r="CI22" i="1"/>
  <c r="AZ22" i="1" s="1"/>
  <c r="BB22" i="1" s="1"/>
  <c r="BI25" i="1"/>
  <c r="W25" i="1"/>
  <c r="AA27" i="1"/>
  <c r="AA31" i="1"/>
  <c r="N42" i="1"/>
  <c r="BA42" i="1" s="1"/>
  <c r="AA47" i="1"/>
  <c r="AA48" i="1"/>
  <c r="AL50" i="1"/>
  <c r="N51" i="1"/>
  <c r="BA51" i="1" s="1"/>
  <c r="BI53" i="1"/>
  <c r="CI53" i="1"/>
  <c r="AZ53" i="1" s="1"/>
  <c r="CI54" i="1"/>
  <c r="AZ54" i="1" s="1"/>
  <c r="BB54" i="1" s="1"/>
  <c r="CI57" i="1"/>
  <c r="AZ57" i="1" s="1"/>
  <c r="BB57" i="1" s="1"/>
  <c r="AA60" i="1"/>
  <c r="CI63" i="1"/>
  <c r="AZ63" i="1" s="1"/>
  <c r="R64" i="1"/>
  <c r="AL64" i="1"/>
  <c r="AA65" i="1"/>
  <c r="AL67" i="1"/>
  <c r="R68" i="1"/>
  <c r="AA69" i="1"/>
  <c r="AA70" i="1"/>
  <c r="O19" i="1"/>
  <c r="BB25" i="1"/>
  <c r="BK25" i="1"/>
  <c r="BB47" i="1"/>
  <c r="N50" i="1"/>
  <c r="BA50" i="1" s="1"/>
  <c r="R51" i="1"/>
  <c r="BB55" i="1"/>
  <c r="M57" i="1"/>
  <c r="L57" i="1" s="1"/>
  <c r="W62" i="1"/>
  <c r="N67" i="1"/>
  <c r="BA67" i="1" s="1"/>
  <c r="R26" i="1"/>
  <c r="N26" i="1"/>
  <c r="BA26" i="1" s="1"/>
  <c r="BC26" i="1" s="1"/>
  <c r="AL26" i="1"/>
  <c r="O26" i="1"/>
  <c r="M26" i="1"/>
  <c r="L26" i="1" s="1"/>
  <c r="BK17" i="1"/>
  <c r="BJ17" i="1"/>
  <c r="BN17" i="1" s="1"/>
  <c r="BO17" i="1" s="1"/>
  <c r="BI17" i="1"/>
  <c r="AL18" i="1"/>
  <c r="O18" i="1"/>
  <c r="R18" i="1"/>
  <c r="N18" i="1"/>
  <c r="BA18" i="1" s="1"/>
  <c r="BC18" i="1" s="1"/>
  <c r="M18" i="1"/>
  <c r="L18" i="1" s="1"/>
  <c r="BJ18" i="1"/>
  <c r="BN18" i="1" s="1"/>
  <c r="BO18" i="1" s="1"/>
  <c r="BI18" i="1"/>
  <c r="BK18" i="1"/>
  <c r="BK21" i="1"/>
  <c r="BJ21" i="1"/>
  <c r="BN21" i="1" s="1"/>
  <c r="BO21" i="1" s="1"/>
  <c r="BI21" i="1"/>
  <c r="R24" i="1"/>
  <c r="N24" i="1"/>
  <c r="BA24" i="1" s="1"/>
  <c r="BC24" i="1" s="1"/>
  <c r="AL24" i="1"/>
  <c r="O24" i="1"/>
  <c r="M24" i="1"/>
  <c r="L24" i="1" s="1"/>
  <c r="BB17" i="1"/>
  <c r="BB21" i="1"/>
  <c r="AL22" i="1"/>
  <c r="O22" i="1"/>
  <c r="R22" i="1"/>
  <c r="N22" i="1"/>
  <c r="BA22" i="1" s="1"/>
  <c r="BC22" i="1" s="1"/>
  <c r="M22" i="1"/>
  <c r="L22" i="1" s="1"/>
  <c r="BJ22" i="1"/>
  <c r="BN22" i="1" s="1"/>
  <c r="BO22" i="1" s="1"/>
  <c r="BK22" i="1"/>
  <c r="BI22" i="1"/>
  <c r="BK19" i="1"/>
  <c r="BJ19" i="1"/>
  <c r="BN19" i="1" s="1"/>
  <c r="BO19" i="1" s="1"/>
  <c r="BI19" i="1"/>
  <c r="AL20" i="1"/>
  <c r="O20" i="1"/>
  <c r="R20" i="1"/>
  <c r="N20" i="1"/>
  <c r="BA20" i="1" s="1"/>
  <c r="BC20" i="1" s="1"/>
  <c r="M20" i="1"/>
  <c r="L20" i="1" s="1"/>
  <c r="BJ20" i="1"/>
  <c r="BN20" i="1" s="1"/>
  <c r="BO20" i="1" s="1"/>
  <c r="BI20" i="1"/>
  <c r="BK20" i="1"/>
  <c r="AL23" i="1"/>
  <c r="R23" i="1"/>
  <c r="N23" i="1"/>
  <c r="BA23" i="1" s="1"/>
  <c r="BC23" i="1" s="1"/>
  <c r="AL25" i="1"/>
  <c r="R25" i="1"/>
  <c r="N25" i="1"/>
  <c r="BA25" i="1" s="1"/>
  <c r="BC25" i="1" s="1"/>
  <c r="BJ27" i="1"/>
  <c r="BN27" i="1" s="1"/>
  <c r="BO27" i="1" s="1"/>
  <c r="BI27" i="1"/>
  <c r="X27" i="1"/>
  <c r="Y27" i="1" s="1"/>
  <c r="AF27" i="1" s="1"/>
  <c r="BJ29" i="1"/>
  <c r="BN29" i="1" s="1"/>
  <c r="BO29" i="1" s="1"/>
  <c r="BI29" i="1"/>
  <c r="X29" i="1"/>
  <c r="Y29" i="1" s="1"/>
  <c r="U29" i="1" s="1"/>
  <c r="S29" i="1" s="1"/>
  <c r="V29" i="1" s="1"/>
  <c r="BJ31" i="1"/>
  <c r="BN31" i="1" s="1"/>
  <c r="BO31" i="1" s="1"/>
  <c r="BI31" i="1"/>
  <c r="X31" i="1"/>
  <c r="Y31" i="1" s="1"/>
  <c r="AF31" i="1" s="1"/>
  <c r="BK42" i="1"/>
  <c r="BJ42" i="1"/>
  <c r="BN42" i="1" s="1"/>
  <c r="BO42" i="1" s="1"/>
  <c r="BI42" i="1"/>
  <c r="BK50" i="1"/>
  <c r="BJ50" i="1"/>
  <c r="BN50" i="1" s="1"/>
  <c r="BO50" i="1" s="1"/>
  <c r="BI50" i="1"/>
  <c r="AL17" i="1"/>
  <c r="AL19" i="1"/>
  <c r="AL21" i="1"/>
  <c r="BB24" i="1"/>
  <c r="BB26" i="1"/>
  <c r="BK27" i="1"/>
  <c r="R28" i="1"/>
  <c r="N28" i="1"/>
  <c r="BA28" i="1" s="1"/>
  <c r="BC28" i="1" s="1"/>
  <c r="M28" i="1"/>
  <c r="L28" i="1" s="1"/>
  <c r="AL28" i="1"/>
  <c r="AF29" i="1"/>
  <c r="BK29" i="1"/>
  <c r="R30" i="1"/>
  <c r="N30" i="1"/>
  <c r="BA30" i="1" s="1"/>
  <c r="BC30" i="1" s="1"/>
  <c r="M30" i="1"/>
  <c r="L30" i="1" s="1"/>
  <c r="X30" i="1" s="1"/>
  <c r="Y30" i="1" s="1"/>
  <c r="AL30" i="1"/>
  <c r="BK31" i="1"/>
  <c r="BK46" i="1"/>
  <c r="BJ46" i="1"/>
  <c r="BN46" i="1" s="1"/>
  <c r="BO46" i="1" s="1"/>
  <c r="BI46" i="1"/>
  <c r="M17" i="1"/>
  <c r="L17" i="1" s="1"/>
  <c r="X17" i="1" s="1"/>
  <c r="Y17" i="1" s="1"/>
  <c r="AF17" i="1" s="1"/>
  <c r="W18" i="1"/>
  <c r="M19" i="1"/>
  <c r="L19" i="1" s="1"/>
  <c r="X19" i="1" s="1"/>
  <c r="Y19" i="1" s="1"/>
  <c r="W20" i="1"/>
  <c r="M21" i="1"/>
  <c r="L21" i="1" s="1"/>
  <c r="X21" i="1" s="1"/>
  <c r="Y21" i="1" s="1"/>
  <c r="AF21" i="1" s="1"/>
  <c r="BI24" i="1"/>
  <c r="BI26" i="1"/>
  <c r="U31" i="1"/>
  <c r="S31" i="1" s="1"/>
  <c r="V31" i="1" s="1"/>
  <c r="BK44" i="1"/>
  <c r="BJ44" i="1"/>
  <c r="BN44" i="1" s="1"/>
  <c r="BO44" i="1" s="1"/>
  <c r="BI44" i="1"/>
  <c r="N17" i="1"/>
  <c r="BA17" i="1" s="1"/>
  <c r="BC17" i="1" s="1"/>
  <c r="N19" i="1"/>
  <c r="BA19" i="1" s="1"/>
  <c r="BC19" i="1" s="1"/>
  <c r="N21" i="1"/>
  <c r="BA21" i="1" s="1"/>
  <c r="BC21" i="1" s="1"/>
  <c r="M23" i="1"/>
  <c r="L23" i="1" s="1"/>
  <c r="X24" i="1"/>
  <c r="Y24" i="1" s="1"/>
  <c r="BK24" i="1"/>
  <c r="M25" i="1"/>
  <c r="L25" i="1" s="1"/>
  <c r="X26" i="1"/>
  <c r="Y26" i="1" s="1"/>
  <c r="BK26" i="1"/>
  <c r="AL27" i="1"/>
  <c r="O27" i="1"/>
  <c r="R27" i="1"/>
  <c r="N27" i="1"/>
  <c r="BA27" i="1" s="1"/>
  <c r="BC27" i="1" s="1"/>
  <c r="BK28" i="1"/>
  <c r="BJ28" i="1"/>
  <c r="BN28" i="1" s="1"/>
  <c r="BO28" i="1" s="1"/>
  <c r="AL29" i="1"/>
  <c r="O29" i="1"/>
  <c r="R29" i="1"/>
  <c r="N29" i="1"/>
  <c r="BA29" i="1" s="1"/>
  <c r="BC29" i="1" s="1"/>
  <c r="BK30" i="1"/>
  <c r="BJ30" i="1"/>
  <c r="BN30" i="1" s="1"/>
  <c r="BO30" i="1" s="1"/>
  <c r="AL31" i="1"/>
  <c r="O31" i="1"/>
  <c r="R31" i="1"/>
  <c r="N31" i="1"/>
  <c r="BA31" i="1" s="1"/>
  <c r="BC31" i="1" s="1"/>
  <c r="BK48" i="1"/>
  <c r="BJ48" i="1"/>
  <c r="BN48" i="1" s="1"/>
  <c r="BO48" i="1" s="1"/>
  <c r="BI48" i="1"/>
  <c r="AE48" i="1"/>
  <c r="AE51" i="1"/>
  <c r="U51" i="1"/>
  <c r="S51" i="1" s="1"/>
  <c r="V51" i="1" s="1"/>
  <c r="AL52" i="1"/>
  <c r="R52" i="1"/>
  <c r="N52" i="1"/>
  <c r="BA52" i="1" s="1"/>
  <c r="BC52" i="1" s="1"/>
  <c r="M52" i="1"/>
  <c r="L52" i="1" s="1"/>
  <c r="O43" i="1"/>
  <c r="R43" i="1"/>
  <c r="N43" i="1"/>
  <c r="BA43" i="1" s="1"/>
  <c r="M43" i="1"/>
  <c r="L43" i="1" s="1"/>
  <c r="O45" i="1"/>
  <c r="R45" i="1"/>
  <c r="N45" i="1"/>
  <c r="BA45" i="1" s="1"/>
  <c r="M45" i="1"/>
  <c r="L45" i="1" s="1"/>
  <c r="O49" i="1"/>
  <c r="R49" i="1"/>
  <c r="N49" i="1"/>
  <c r="BA49" i="1" s="1"/>
  <c r="M49" i="1"/>
  <c r="L49" i="1" s="1"/>
  <c r="CI50" i="1"/>
  <c r="AZ50" i="1" s="1"/>
  <c r="BB50" i="1" s="1"/>
  <c r="W50" i="1"/>
  <c r="AF51" i="1"/>
  <c r="M42" i="1"/>
  <c r="L42" i="1" s="1"/>
  <c r="AL42" i="1"/>
  <c r="O42" i="1"/>
  <c r="CI42" i="1"/>
  <c r="AZ42" i="1" s="1"/>
  <c r="BB42" i="1" s="1"/>
  <c r="W42" i="1"/>
  <c r="BI43" i="1"/>
  <c r="BK43" i="1"/>
  <c r="BJ43" i="1"/>
  <c r="BN43" i="1" s="1"/>
  <c r="BO43" i="1" s="1"/>
  <c r="CI43" i="1"/>
  <c r="AZ43" i="1" s="1"/>
  <c r="BB43" i="1" s="1"/>
  <c r="M44" i="1"/>
  <c r="L44" i="1" s="1"/>
  <c r="AL44" i="1"/>
  <c r="O44" i="1"/>
  <c r="CI44" i="1"/>
  <c r="AZ44" i="1" s="1"/>
  <c r="BB44" i="1" s="1"/>
  <c r="W44" i="1"/>
  <c r="BI45" i="1"/>
  <c r="BK45" i="1"/>
  <c r="BJ45" i="1"/>
  <c r="BN45" i="1" s="1"/>
  <c r="BO45" i="1" s="1"/>
  <c r="CI45" i="1"/>
  <c r="AZ45" i="1" s="1"/>
  <c r="BB45" i="1" s="1"/>
  <c r="O47" i="1"/>
  <c r="R47" i="1"/>
  <c r="N47" i="1"/>
  <c r="BA47" i="1" s="1"/>
  <c r="BC47" i="1" s="1"/>
  <c r="M47" i="1"/>
  <c r="L47" i="1" s="1"/>
  <c r="CI48" i="1"/>
  <c r="AZ48" i="1" s="1"/>
  <c r="BB48" i="1" s="1"/>
  <c r="W48" i="1"/>
  <c r="BI49" i="1"/>
  <c r="BK49" i="1"/>
  <c r="BJ49" i="1"/>
  <c r="BN49" i="1" s="1"/>
  <c r="BO49" i="1" s="1"/>
  <c r="CI49" i="1"/>
  <c r="AZ49" i="1" s="1"/>
  <c r="BB49" i="1" s="1"/>
  <c r="BC51" i="1"/>
  <c r="AG51" i="1"/>
  <c r="CI46" i="1"/>
  <c r="AZ46" i="1" s="1"/>
  <c r="BB46" i="1" s="1"/>
  <c r="W46" i="1"/>
  <c r="BI47" i="1"/>
  <c r="BK47" i="1"/>
  <c r="BJ47" i="1"/>
  <c r="BN47" i="1" s="1"/>
  <c r="BO47" i="1" s="1"/>
  <c r="AE50" i="1"/>
  <c r="AE57" i="1"/>
  <c r="BI58" i="1"/>
  <c r="BJ58" i="1"/>
  <c r="BN58" i="1" s="1"/>
  <c r="BO58" i="1" s="1"/>
  <c r="BK58" i="1"/>
  <c r="BK61" i="1"/>
  <c r="BJ61" i="1"/>
  <c r="BN61" i="1" s="1"/>
  <c r="BO61" i="1" s="1"/>
  <c r="BI61" i="1"/>
  <c r="AE46" i="1"/>
  <c r="BB51" i="1"/>
  <c r="BB53" i="1"/>
  <c r="M56" i="1"/>
  <c r="L56" i="1" s="1"/>
  <c r="X56" i="1" s="1"/>
  <c r="Y56" i="1" s="1"/>
  <c r="AL56" i="1"/>
  <c r="O56" i="1"/>
  <c r="R56" i="1"/>
  <c r="N56" i="1"/>
  <c r="BA56" i="1" s="1"/>
  <c r="BC56" i="1" s="1"/>
  <c r="BK56" i="1"/>
  <c r="BJ56" i="1"/>
  <c r="BN56" i="1" s="1"/>
  <c r="BO56" i="1" s="1"/>
  <c r="BI56" i="1"/>
  <c r="BC59" i="1"/>
  <c r="X61" i="1"/>
  <c r="Y61" i="1" s="1"/>
  <c r="AF61" i="1" s="1"/>
  <c r="BI51" i="1"/>
  <c r="R53" i="1"/>
  <c r="N53" i="1"/>
  <c r="BA53" i="1" s="1"/>
  <c r="BC53" i="1" s="1"/>
  <c r="AL53" i="1"/>
  <c r="O55" i="1"/>
  <c r="R55" i="1"/>
  <c r="N55" i="1"/>
  <c r="BA55" i="1" s="1"/>
  <c r="BC55" i="1" s="1"/>
  <c r="M55" i="1"/>
  <c r="L55" i="1" s="1"/>
  <c r="X55" i="1" s="1"/>
  <c r="Y55" i="1" s="1"/>
  <c r="AL55" i="1"/>
  <c r="BI55" i="1"/>
  <c r="BK55" i="1"/>
  <c r="BJ55" i="1"/>
  <c r="BN55" i="1" s="1"/>
  <c r="BO55" i="1" s="1"/>
  <c r="BI60" i="1"/>
  <c r="BK60" i="1"/>
  <c r="BJ60" i="1"/>
  <c r="BN60" i="1" s="1"/>
  <c r="BO60" i="1" s="1"/>
  <c r="W43" i="1"/>
  <c r="W45" i="1"/>
  <c r="W47" i="1"/>
  <c r="W49" i="1"/>
  <c r="O51" i="1"/>
  <c r="BK51" i="1"/>
  <c r="X53" i="1"/>
  <c r="Y53" i="1" s="1"/>
  <c r="U53" i="1" s="1"/>
  <c r="S53" i="1" s="1"/>
  <c r="V53" i="1" s="1"/>
  <c r="BK53" i="1"/>
  <c r="X54" i="1"/>
  <c r="Y54" i="1" s="1"/>
  <c r="AL54" i="1"/>
  <c r="O54" i="1"/>
  <c r="R54" i="1"/>
  <c r="N54" i="1"/>
  <c r="BA54" i="1" s="1"/>
  <c r="BC54" i="1" s="1"/>
  <c r="BK54" i="1"/>
  <c r="BJ54" i="1"/>
  <c r="BN54" i="1" s="1"/>
  <c r="BO54" i="1" s="1"/>
  <c r="BI54" i="1"/>
  <c r="BB56" i="1"/>
  <c r="AE62" i="1"/>
  <c r="X62" i="1"/>
  <c r="Y62" i="1" s="1"/>
  <c r="AF62" i="1" s="1"/>
  <c r="X57" i="1"/>
  <c r="Y57" i="1" s="1"/>
  <c r="U57" i="1" s="1"/>
  <c r="S57" i="1" s="1"/>
  <c r="V57" i="1" s="1"/>
  <c r="AL57" i="1"/>
  <c r="M58" i="1"/>
  <c r="L58" i="1" s="1"/>
  <c r="R58" i="1"/>
  <c r="W59" i="1"/>
  <c r="BI59" i="1"/>
  <c r="CI61" i="1"/>
  <c r="AZ61" i="1" s="1"/>
  <c r="BB61" i="1" s="1"/>
  <c r="BB63" i="1"/>
  <c r="BK67" i="1"/>
  <c r="BI67" i="1"/>
  <c r="BJ67" i="1"/>
  <c r="BN67" i="1" s="1"/>
  <c r="BO67" i="1" s="1"/>
  <c r="CI58" i="1"/>
  <c r="AZ58" i="1" s="1"/>
  <c r="BB58" i="1" s="1"/>
  <c r="W58" i="1"/>
  <c r="BJ59" i="1"/>
  <c r="BN59" i="1" s="1"/>
  <c r="BO59" i="1" s="1"/>
  <c r="BI62" i="1"/>
  <c r="BK62" i="1"/>
  <c r="AE64" i="1"/>
  <c r="O66" i="1"/>
  <c r="M66" i="1"/>
  <c r="L66" i="1" s="1"/>
  <c r="AL66" i="1"/>
  <c r="N66" i="1"/>
  <c r="BA66" i="1" s="1"/>
  <c r="R66" i="1"/>
  <c r="BI70" i="1"/>
  <c r="BK70" i="1"/>
  <c r="BJ70" i="1"/>
  <c r="BN70" i="1" s="1"/>
  <c r="BO70" i="1" s="1"/>
  <c r="N57" i="1"/>
  <c r="BA57" i="1" s="1"/>
  <c r="BC57" i="1" s="1"/>
  <c r="BI57" i="1"/>
  <c r="M60" i="1"/>
  <c r="L60" i="1" s="1"/>
  <c r="R60" i="1"/>
  <c r="U61" i="1"/>
  <c r="S61" i="1" s="1"/>
  <c r="V61" i="1" s="1"/>
  <c r="P61" i="1" s="1"/>
  <c r="Q61" i="1" s="1"/>
  <c r="BJ62" i="1"/>
  <c r="BN62" i="1" s="1"/>
  <c r="BO62" i="1" s="1"/>
  <c r="CI64" i="1"/>
  <c r="AZ64" i="1" s="1"/>
  <c r="BB64" i="1" s="1"/>
  <c r="W64" i="1"/>
  <c r="BK65" i="1"/>
  <c r="BI65" i="1"/>
  <c r="BJ65" i="1"/>
  <c r="BN65" i="1" s="1"/>
  <c r="BO65" i="1" s="1"/>
  <c r="BI66" i="1"/>
  <c r="BK66" i="1"/>
  <c r="BJ66" i="1"/>
  <c r="BN66" i="1" s="1"/>
  <c r="BO66" i="1" s="1"/>
  <c r="AE67" i="1"/>
  <c r="AE69" i="1"/>
  <c r="BK69" i="1"/>
  <c r="BI69" i="1"/>
  <c r="BJ69" i="1"/>
  <c r="BN69" i="1" s="1"/>
  <c r="BO69" i="1" s="1"/>
  <c r="CI60" i="1"/>
  <c r="AZ60" i="1" s="1"/>
  <c r="BB60" i="1" s="1"/>
  <c r="W60" i="1"/>
  <c r="AL62" i="1"/>
  <c r="O62" i="1"/>
  <c r="R62" i="1"/>
  <c r="N62" i="1"/>
  <c r="BA62" i="1" s="1"/>
  <c r="AF63" i="1"/>
  <c r="BK63" i="1"/>
  <c r="BJ63" i="1"/>
  <c r="BN63" i="1" s="1"/>
  <c r="BO63" i="1" s="1"/>
  <c r="BI63" i="1"/>
  <c r="BI64" i="1"/>
  <c r="BK64" i="1"/>
  <c r="BJ64" i="1"/>
  <c r="BN64" i="1" s="1"/>
  <c r="BO64" i="1" s="1"/>
  <c r="BI68" i="1"/>
  <c r="BK68" i="1"/>
  <c r="BJ68" i="1"/>
  <c r="BN68" i="1" s="1"/>
  <c r="BO68" i="1" s="1"/>
  <c r="AE71" i="1"/>
  <c r="BK71" i="1"/>
  <c r="BJ71" i="1"/>
  <c r="BN71" i="1" s="1"/>
  <c r="BO71" i="1" s="1"/>
  <c r="BI71" i="1"/>
  <c r="R63" i="1"/>
  <c r="CI67" i="1"/>
  <c r="AZ67" i="1" s="1"/>
  <c r="BB67" i="1" s="1"/>
  <c r="W67" i="1"/>
  <c r="CI68" i="1"/>
  <c r="AZ68" i="1" s="1"/>
  <c r="BB68" i="1" s="1"/>
  <c r="W68" i="1"/>
  <c r="O70" i="1"/>
  <c r="M70" i="1"/>
  <c r="L70" i="1" s="1"/>
  <c r="AL70" i="1"/>
  <c r="CI70" i="1"/>
  <c r="AZ70" i="1" s="1"/>
  <c r="BB70" i="1" s="1"/>
  <c r="W70" i="1"/>
  <c r="CI62" i="1"/>
  <c r="AZ62" i="1" s="1"/>
  <c r="BB62" i="1" s="1"/>
  <c r="N63" i="1"/>
  <c r="BA63" i="1" s="1"/>
  <c r="BC63" i="1" s="1"/>
  <c r="X63" i="1"/>
  <c r="Y63" i="1" s="1"/>
  <c r="U63" i="1" s="1"/>
  <c r="S63" i="1" s="1"/>
  <c r="V63" i="1" s="1"/>
  <c r="AA64" i="1"/>
  <c r="O68" i="1"/>
  <c r="M68" i="1"/>
  <c r="L68" i="1" s="1"/>
  <c r="X71" i="1"/>
  <c r="Y71" i="1" s="1"/>
  <c r="AE65" i="1"/>
  <c r="CI65" i="1"/>
  <c r="AZ65" i="1" s="1"/>
  <c r="BB65" i="1" s="1"/>
  <c r="W65" i="1"/>
  <c r="CI66" i="1"/>
  <c r="AZ66" i="1" s="1"/>
  <c r="BB66" i="1" s="1"/>
  <c r="W66" i="1"/>
  <c r="CI69" i="1"/>
  <c r="AZ69" i="1" s="1"/>
  <c r="BB69" i="1" s="1"/>
  <c r="W69" i="1"/>
  <c r="BC70" i="1"/>
  <c r="AL71" i="1"/>
  <c r="Z33" i="1" l="1"/>
  <c r="AD33" i="1" s="1"/>
  <c r="AF33" i="1"/>
  <c r="AG33" i="1"/>
  <c r="AF36" i="1"/>
  <c r="AG36" i="1"/>
  <c r="Z36" i="1"/>
  <c r="AD36" i="1" s="1"/>
  <c r="Z41" i="1"/>
  <c r="AD41" i="1" s="1"/>
  <c r="AG41" i="1"/>
  <c r="AF41" i="1"/>
  <c r="Z37" i="1"/>
  <c r="AD37" i="1" s="1"/>
  <c r="AF37" i="1"/>
  <c r="AG37" i="1"/>
  <c r="AE32" i="1"/>
  <c r="AE38" i="1"/>
  <c r="X38" i="1"/>
  <c r="Y38" i="1" s="1"/>
  <c r="U38" i="1" s="1"/>
  <c r="S38" i="1" s="1"/>
  <c r="V38" i="1" s="1"/>
  <c r="P38" i="1" s="1"/>
  <c r="Q38" i="1" s="1"/>
  <c r="U36" i="1"/>
  <c r="S36" i="1" s="1"/>
  <c r="V36" i="1" s="1"/>
  <c r="P36" i="1" s="1"/>
  <c r="Q36" i="1" s="1"/>
  <c r="AE36" i="1"/>
  <c r="AE33" i="1"/>
  <c r="U33" i="1"/>
  <c r="S33" i="1" s="1"/>
  <c r="V33" i="1" s="1"/>
  <c r="P33" i="1" s="1"/>
  <c r="Q33" i="1" s="1"/>
  <c r="BC33" i="1"/>
  <c r="X35" i="1"/>
  <c r="Y35" i="1" s="1"/>
  <c r="X39" i="1"/>
  <c r="Y39" i="1" s="1"/>
  <c r="AE37" i="1"/>
  <c r="U37" i="1"/>
  <c r="S37" i="1" s="1"/>
  <c r="V37" i="1" s="1"/>
  <c r="P37" i="1" s="1"/>
  <c r="Q37" i="1" s="1"/>
  <c r="BC37" i="1"/>
  <c r="U34" i="1"/>
  <c r="S34" i="1" s="1"/>
  <c r="V34" i="1" s="1"/>
  <c r="P34" i="1" s="1"/>
  <c r="Q34" i="1" s="1"/>
  <c r="AE34" i="1"/>
  <c r="AE35" i="1"/>
  <c r="U35" i="1"/>
  <c r="S35" i="1" s="1"/>
  <c r="V35" i="1" s="1"/>
  <c r="P35" i="1" s="1"/>
  <c r="Q35" i="1" s="1"/>
  <c r="BC35" i="1"/>
  <c r="BB38" i="1"/>
  <c r="BC41" i="1"/>
  <c r="AF53" i="1"/>
  <c r="U27" i="1"/>
  <c r="S27" i="1" s="1"/>
  <c r="V27" i="1" s="1"/>
  <c r="P27" i="1" s="1"/>
  <c r="Q27" i="1" s="1"/>
  <c r="AF34" i="1"/>
  <c r="AG34" i="1"/>
  <c r="AH34" i="1" s="1"/>
  <c r="Z34" i="1"/>
  <c r="AD34" i="1" s="1"/>
  <c r="U41" i="1"/>
  <c r="S41" i="1" s="1"/>
  <c r="V41" i="1" s="1"/>
  <c r="P41" i="1" s="1"/>
  <c r="Q41" i="1" s="1"/>
  <c r="AE41" i="1"/>
  <c r="X32" i="1"/>
  <c r="Y32" i="1" s="1"/>
  <c r="AF57" i="1"/>
  <c r="P63" i="1"/>
  <c r="Q63" i="1" s="1"/>
  <c r="AH51" i="1"/>
  <c r="BC48" i="1"/>
  <c r="P51" i="1"/>
  <c r="Q51" i="1" s="1"/>
  <c r="BC69" i="1"/>
  <c r="P29" i="1"/>
  <c r="Q29" i="1" s="1"/>
  <c r="BC44" i="1"/>
  <c r="P31" i="1"/>
  <c r="Q31" i="1" s="1"/>
  <c r="BC71" i="1"/>
  <c r="BC49" i="1"/>
  <c r="Z30" i="1"/>
  <c r="AD30" i="1" s="1"/>
  <c r="AG30" i="1"/>
  <c r="AF30" i="1"/>
  <c r="AG56" i="1"/>
  <c r="Z56" i="1"/>
  <c r="AD56" i="1" s="1"/>
  <c r="AF56" i="1"/>
  <c r="AE68" i="1"/>
  <c r="X68" i="1"/>
  <c r="Y68" i="1" s="1"/>
  <c r="BC66" i="1"/>
  <c r="AE58" i="1"/>
  <c r="Z55" i="1"/>
  <c r="AD55" i="1" s="1"/>
  <c r="AG55" i="1"/>
  <c r="AG54" i="1"/>
  <c r="Z54" i="1"/>
  <c r="AD54" i="1" s="1"/>
  <c r="U54" i="1"/>
  <c r="S54" i="1" s="1"/>
  <c r="V54" i="1" s="1"/>
  <c r="P54" i="1" s="1"/>
  <c r="Q54" i="1" s="1"/>
  <c r="X47" i="1"/>
  <c r="Y47" i="1" s="1"/>
  <c r="U47" i="1" s="1"/>
  <c r="S47" i="1" s="1"/>
  <c r="V47" i="1" s="1"/>
  <c r="P47" i="1" s="1"/>
  <c r="Q47" i="1" s="1"/>
  <c r="X46" i="1"/>
  <c r="Y46" i="1" s="1"/>
  <c r="AE47" i="1"/>
  <c r="AE45" i="1"/>
  <c r="AE52" i="1"/>
  <c r="Z24" i="1"/>
  <c r="AD24" i="1" s="1"/>
  <c r="AG24" i="1"/>
  <c r="U21" i="1"/>
  <c r="S21" i="1" s="1"/>
  <c r="V21" i="1" s="1"/>
  <c r="P21" i="1" s="1"/>
  <c r="Q21" i="1" s="1"/>
  <c r="AE21" i="1"/>
  <c r="U17" i="1"/>
  <c r="S17" i="1" s="1"/>
  <c r="V17" i="1" s="1"/>
  <c r="P17" i="1" s="1"/>
  <c r="Q17" i="1" s="1"/>
  <c r="AE17" i="1"/>
  <c r="AE20" i="1"/>
  <c r="X66" i="1"/>
  <c r="Y66" i="1" s="1"/>
  <c r="U66" i="1" s="1"/>
  <c r="S66" i="1" s="1"/>
  <c r="V66" i="1" s="1"/>
  <c r="P66" i="1" s="1"/>
  <c r="Q66" i="1" s="1"/>
  <c r="X69" i="1"/>
  <c r="Y69" i="1" s="1"/>
  <c r="X65" i="1"/>
  <c r="Y65" i="1" s="1"/>
  <c r="AG71" i="1"/>
  <c r="Z71" i="1"/>
  <c r="AD71" i="1" s="1"/>
  <c r="AF71" i="1"/>
  <c r="AE70" i="1"/>
  <c r="BC62" i="1"/>
  <c r="X60" i="1"/>
  <c r="Y60" i="1" s="1"/>
  <c r="U60" i="1" s="1"/>
  <c r="S60" i="1" s="1"/>
  <c r="V60" i="1" s="1"/>
  <c r="P60" i="1" s="1"/>
  <c r="Q60" i="1" s="1"/>
  <c r="BC64" i="1"/>
  <c r="AE60" i="1"/>
  <c r="X20" i="1"/>
  <c r="Y20" i="1" s="1"/>
  <c r="AE28" i="1"/>
  <c r="AF24" i="1"/>
  <c r="Z19" i="1"/>
  <c r="AD19" i="1" s="1"/>
  <c r="AG19" i="1"/>
  <c r="Z31" i="1"/>
  <c r="AD31" i="1" s="1"/>
  <c r="AG31" i="1"/>
  <c r="AH31" i="1" s="1"/>
  <c r="Z27" i="1"/>
  <c r="AD27" i="1" s="1"/>
  <c r="AG27" i="1"/>
  <c r="AH27" i="1" s="1"/>
  <c r="U24" i="1"/>
  <c r="S24" i="1" s="1"/>
  <c r="V24" i="1" s="1"/>
  <c r="P24" i="1" s="1"/>
  <c r="Q24" i="1" s="1"/>
  <c r="AE24" i="1"/>
  <c r="AE18" i="1"/>
  <c r="U26" i="1"/>
  <c r="S26" i="1" s="1"/>
  <c r="V26" i="1" s="1"/>
  <c r="P26" i="1" s="1"/>
  <c r="Q26" i="1" s="1"/>
  <c r="AE26" i="1"/>
  <c r="X59" i="1"/>
  <c r="Y59" i="1" s="1"/>
  <c r="X45" i="1"/>
  <c r="Y45" i="1" s="1"/>
  <c r="U45" i="1" s="1"/>
  <c r="S45" i="1" s="1"/>
  <c r="V45" i="1" s="1"/>
  <c r="P45" i="1" s="1"/>
  <c r="Q45" i="1" s="1"/>
  <c r="BC61" i="1"/>
  <c r="AF54" i="1"/>
  <c r="X48" i="1"/>
  <c r="Y48" i="1" s="1"/>
  <c r="X44" i="1"/>
  <c r="Y44" i="1" s="1"/>
  <c r="U44" i="1" s="1"/>
  <c r="S44" i="1" s="1"/>
  <c r="V44" i="1" s="1"/>
  <c r="P44" i="1" s="1"/>
  <c r="Q44" i="1" s="1"/>
  <c r="AE44" i="1"/>
  <c r="BC50" i="1"/>
  <c r="BC45" i="1"/>
  <c r="AE43" i="1"/>
  <c r="BC42" i="1"/>
  <c r="BC67" i="1"/>
  <c r="AG63" i="1"/>
  <c r="AH63" i="1" s="1"/>
  <c r="Z63" i="1"/>
  <c r="AD63" i="1" s="1"/>
  <c r="X70" i="1"/>
  <c r="Y70" i="1" s="1"/>
  <c r="U70" i="1" s="1"/>
  <c r="S70" i="1" s="1"/>
  <c r="V70" i="1" s="1"/>
  <c r="P70" i="1" s="1"/>
  <c r="Q70" i="1" s="1"/>
  <c r="BC68" i="1"/>
  <c r="U71" i="1"/>
  <c r="S71" i="1" s="1"/>
  <c r="V71" i="1" s="1"/>
  <c r="P71" i="1" s="1"/>
  <c r="Q71" i="1" s="1"/>
  <c r="BC65" i="1"/>
  <c r="AE66" i="1"/>
  <c r="X58" i="1"/>
  <c r="Y58" i="1" s="1"/>
  <c r="U58" i="1" s="1"/>
  <c r="S58" i="1" s="1"/>
  <c r="V58" i="1" s="1"/>
  <c r="P58" i="1" s="1"/>
  <c r="Q58" i="1" s="1"/>
  <c r="Z57" i="1"/>
  <c r="AD57" i="1" s="1"/>
  <c r="AG57" i="1"/>
  <c r="AH57" i="1" s="1"/>
  <c r="U62" i="1"/>
  <c r="S62" i="1" s="1"/>
  <c r="V62" i="1" s="1"/>
  <c r="P62" i="1" s="1"/>
  <c r="Q62" i="1" s="1"/>
  <c r="Z53" i="1"/>
  <c r="AD53" i="1" s="1"/>
  <c r="AG53" i="1"/>
  <c r="AH53" i="1" s="1"/>
  <c r="X43" i="1"/>
  <c r="Y43" i="1" s="1"/>
  <c r="AE55" i="1"/>
  <c r="U55" i="1"/>
  <c r="S55" i="1" s="1"/>
  <c r="V55" i="1" s="1"/>
  <c r="P55" i="1" s="1"/>
  <c r="Q55" i="1" s="1"/>
  <c r="AF55" i="1"/>
  <c r="BC60" i="1"/>
  <c r="X52" i="1"/>
  <c r="Y52" i="1" s="1"/>
  <c r="U52" i="1" s="1"/>
  <c r="S52" i="1" s="1"/>
  <c r="V52" i="1" s="1"/>
  <c r="P52" i="1" s="1"/>
  <c r="Q52" i="1" s="1"/>
  <c r="BC46" i="1"/>
  <c r="X42" i="1"/>
  <c r="Y42" i="1" s="1"/>
  <c r="AE42" i="1"/>
  <c r="AE49" i="1"/>
  <c r="BC43" i="1"/>
  <c r="AE25" i="1"/>
  <c r="U19" i="1"/>
  <c r="S19" i="1" s="1"/>
  <c r="V19" i="1" s="1"/>
  <c r="P19" i="1" s="1"/>
  <c r="Q19" i="1" s="1"/>
  <c r="AE19" i="1"/>
  <c r="X28" i="1"/>
  <c r="Y28" i="1" s="1"/>
  <c r="X25" i="1"/>
  <c r="Y25" i="1" s="1"/>
  <c r="X22" i="1"/>
  <c r="Y22" i="1" s="1"/>
  <c r="AE22" i="1"/>
  <c r="X67" i="1"/>
  <c r="Y67" i="1" s="1"/>
  <c r="X64" i="1"/>
  <c r="Y64" i="1" s="1"/>
  <c r="Z62" i="1"/>
  <c r="AD62" i="1" s="1"/>
  <c r="AG62" i="1"/>
  <c r="AH62" i="1" s="1"/>
  <c r="X49" i="1"/>
  <c r="Y49" i="1" s="1"/>
  <c r="BC58" i="1"/>
  <c r="AG61" i="1"/>
  <c r="AH61" i="1" s="1"/>
  <c r="Z61" i="1"/>
  <c r="AD61" i="1" s="1"/>
  <c r="U56" i="1"/>
  <c r="S56" i="1" s="1"/>
  <c r="V56" i="1" s="1"/>
  <c r="P56" i="1" s="1"/>
  <c r="Q56" i="1" s="1"/>
  <c r="AE56" i="1"/>
  <c r="P57" i="1"/>
  <c r="Q57" i="1" s="1"/>
  <c r="X50" i="1"/>
  <c r="Y50" i="1" s="1"/>
  <c r="P53" i="1"/>
  <c r="Q53" i="1" s="1"/>
  <c r="Z26" i="1"/>
  <c r="AD26" i="1" s="1"/>
  <c r="AG26" i="1"/>
  <c r="AE23" i="1"/>
  <c r="U23" i="1"/>
  <c r="S23" i="1" s="1"/>
  <c r="V23" i="1" s="1"/>
  <c r="P23" i="1" s="1"/>
  <c r="Q23" i="1" s="1"/>
  <c r="X18" i="1"/>
  <c r="Y18" i="1" s="1"/>
  <c r="U30" i="1"/>
  <c r="S30" i="1" s="1"/>
  <c r="V30" i="1" s="1"/>
  <c r="P30" i="1" s="1"/>
  <c r="Q30" i="1" s="1"/>
  <c r="AE30" i="1"/>
  <c r="AF26" i="1"/>
  <c r="Z21" i="1"/>
  <c r="AD21" i="1" s="1"/>
  <c r="AG21" i="1"/>
  <c r="Z17" i="1"/>
  <c r="AD17" i="1" s="1"/>
  <c r="AG17" i="1"/>
  <c r="AH17" i="1" s="1"/>
  <c r="Z29" i="1"/>
  <c r="AD29" i="1" s="1"/>
  <c r="AG29" i="1"/>
  <c r="AH29" i="1" s="1"/>
  <c r="X23" i="1"/>
  <c r="Y23" i="1" s="1"/>
  <c r="AF19" i="1"/>
  <c r="AH71" i="1" l="1"/>
  <c r="AF32" i="1"/>
  <c r="AG32" i="1"/>
  <c r="AH32" i="1" s="1"/>
  <c r="Z32" i="1"/>
  <c r="AD32" i="1" s="1"/>
  <c r="Z35" i="1"/>
  <c r="AD35" i="1" s="1"/>
  <c r="AF35" i="1"/>
  <c r="AG35" i="1"/>
  <c r="AH35" i="1" s="1"/>
  <c r="AH37" i="1"/>
  <c r="AH41" i="1"/>
  <c r="AH33" i="1"/>
  <c r="Z39" i="1"/>
  <c r="AD39" i="1" s="1"/>
  <c r="AG39" i="1"/>
  <c r="AH39" i="1" s="1"/>
  <c r="U39" i="1"/>
  <c r="S39" i="1" s="1"/>
  <c r="V39" i="1" s="1"/>
  <c r="P39" i="1" s="1"/>
  <c r="Q39" i="1" s="1"/>
  <c r="AF39" i="1"/>
  <c r="AF38" i="1"/>
  <c r="AG38" i="1"/>
  <c r="AH38" i="1" s="1"/>
  <c r="Z38" i="1"/>
  <c r="AD38" i="1" s="1"/>
  <c r="U32" i="1"/>
  <c r="S32" i="1" s="1"/>
  <c r="V32" i="1" s="1"/>
  <c r="P32" i="1" s="1"/>
  <c r="Q32" i="1" s="1"/>
  <c r="AH36" i="1"/>
  <c r="AH21" i="1"/>
  <c r="AH26" i="1"/>
  <c r="AG67" i="1"/>
  <c r="Z67" i="1"/>
  <c r="AD67" i="1" s="1"/>
  <c r="AF67" i="1"/>
  <c r="U67" i="1"/>
  <c r="S67" i="1" s="1"/>
  <c r="V67" i="1" s="1"/>
  <c r="P67" i="1" s="1"/>
  <c r="Q67" i="1" s="1"/>
  <c r="Z43" i="1"/>
  <c r="AD43" i="1" s="1"/>
  <c r="AG43" i="1"/>
  <c r="AF43" i="1"/>
  <c r="AG69" i="1"/>
  <c r="Z69" i="1"/>
  <c r="AD69" i="1" s="1"/>
  <c r="AF69" i="1"/>
  <c r="U69" i="1"/>
  <c r="S69" i="1" s="1"/>
  <c r="V69" i="1" s="1"/>
  <c r="P69" i="1" s="1"/>
  <c r="Q69" i="1" s="1"/>
  <c r="Z23" i="1"/>
  <c r="AD23" i="1" s="1"/>
  <c r="AG23" i="1"/>
  <c r="AH23" i="1" s="1"/>
  <c r="AF23" i="1"/>
  <c r="Z18" i="1"/>
  <c r="AD18" i="1" s="1"/>
  <c r="AG18" i="1"/>
  <c r="AF18" i="1"/>
  <c r="Z25" i="1"/>
  <c r="AD25" i="1" s="1"/>
  <c r="AG25" i="1"/>
  <c r="AF25" i="1"/>
  <c r="AG42" i="1"/>
  <c r="Z42" i="1"/>
  <c r="AD42" i="1" s="1"/>
  <c r="AF42" i="1"/>
  <c r="U43" i="1"/>
  <c r="S43" i="1" s="1"/>
  <c r="V43" i="1" s="1"/>
  <c r="P43" i="1" s="1"/>
  <c r="Q43" i="1" s="1"/>
  <c r="Z45" i="1"/>
  <c r="AD45" i="1" s="1"/>
  <c r="AG45" i="1"/>
  <c r="AF45" i="1"/>
  <c r="Z20" i="1"/>
  <c r="AD20" i="1" s="1"/>
  <c r="AG20" i="1"/>
  <c r="AF20" i="1"/>
  <c r="AG60" i="1"/>
  <c r="Z60" i="1"/>
  <c r="AD60" i="1" s="1"/>
  <c r="AF60" i="1"/>
  <c r="AG66" i="1"/>
  <c r="AF66" i="1"/>
  <c r="Z66" i="1"/>
  <c r="AD66" i="1" s="1"/>
  <c r="AH24" i="1"/>
  <c r="AG46" i="1"/>
  <c r="Z46" i="1"/>
  <c r="AD46" i="1" s="1"/>
  <c r="U46" i="1"/>
  <c r="S46" i="1" s="1"/>
  <c r="V46" i="1" s="1"/>
  <c r="P46" i="1" s="1"/>
  <c r="Q46" i="1" s="1"/>
  <c r="AF46" i="1"/>
  <c r="AG68" i="1"/>
  <c r="Z68" i="1"/>
  <c r="AD68" i="1" s="1"/>
  <c r="AF68" i="1"/>
  <c r="AH56" i="1"/>
  <c r="Z22" i="1"/>
  <c r="AD22" i="1" s="1"/>
  <c r="AG22" i="1"/>
  <c r="AF22" i="1"/>
  <c r="AG48" i="1"/>
  <c r="Z48" i="1"/>
  <c r="AD48" i="1" s="1"/>
  <c r="AF48" i="1"/>
  <c r="U48" i="1"/>
  <c r="S48" i="1" s="1"/>
  <c r="V48" i="1" s="1"/>
  <c r="P48" i="1" s="1"/>
  <c r="Q48" i="1" s="1"/>
  <c r="AG65" i="1"/>
  <c r="Z65" i="1"/>
  <c r="AD65" i="1" s="1"/>
  <c r="AF65" i="1"/>
  <c r="U65" i="1"/>
  <c r="S65" i="1" s="1"/>
  <c r="V65" i="1" s="1"/>
  <c r="P65" i="1" s="1"/>
  <c r="Q65" i="1" s="1"/>
  <c r="Z47" i="1"/>
  <c r="AD47" i="1" s="1"/>
  <c r="AG47" i="1"/>
  <c r="AF47" i="1"/>
  <c r="AH54" i="1"/>
  <c r="U68" i="1"/>
  <c r="S68" i="1" s="1"/>
  <c r="V68" i="1" s="1"/>
  <c r="P68" i="1" s="1"/>
  <c r="Q68" i="1" s="1"/>
  <c r="AG44" i="1"/>
  <c r="Z44" i="1"/>
  <c r="AD44" i="1" s="1"/>
  <c r="AF44" i="1"/>
  <c r="Z49" i="1"/>
  <c r="AD49" i="1" s="1"/>
  <c r="AG49" i="1"/>
  <c r="AF49" i="1"/>
  <c r="AG64" i="1"/>
  <c r="Z64" i="1"/>
  <c r="AD64" i="1" s="1"/>
  <c r="AF64" i="1"/>
  <c r="U64" i="1"/>
  <c r="S64" i="1" s="1"/>
  <c r="V64" i="1" s="1"/>
  <c r="P64" i="1" s="1"/>
  <c r="Q64" i="1" s="1"/>
  <c r="U22" i="1"/>
  <c r="S22" i="1" s="1"/>
  <c r="V22" i="1" s="1"/>
  <c r="P22" i="1" s="1"/>
  <c r="Q22" i="1" s="1"/>
  <c r="Z28" i="1"/>
  <c r="AD28" i="1" s="1"/>
  <c r="AG28" i="1"/>
  <c r="AF28" i="1"/>
  <c r="AG50" i="1"/>
  <c r="Z50" i="1"/>
  <c r="AD50" i="1" s="1"/>
  <c r="AF50" i="1"/>
  <c r="U50" i="1"/>
  <c r="S50" i="1" s="1"/>
  <c r="V50" i="1" s="1"/>
  <c r="P50" i="1" s="1"/>
  <c r="Q50" i="1" s="1"/>
  <c r="U25" i="1"/>
  <c r="S25" i="1" s="1"/>
  <c r="V25" i="1" s="1"/>
  <c r="P25" i="1" s="1"/>
  <c r="Q25" i="1" s="1"/>
  <c r="U49" i="1"/>
  <c r="S49" i="1" s="1"/>
  <c r="V49" i="1" s="1"/>
  <c r="P49" i="1" s="1"/>
  <c r="Q49" i="1" s="1"/>
  <c r="U42" i="1"/>
  <c r="S42" i="1" s="1"/>
  <c r="V42" i="1" s="1"/>
  <c r="P42" i="1" s="1"/>
  <c r="Q42" i="1" s="1"/>
  <c r="Z52" i="1"/>
  <c r="AD52" i="1" s="1"/>
  <c r="AG52" i="1"/>
  <c r="AF52" i="1"/>
  <c r="AG58" i="1"/>
  <c r="Z58" i="1"/>
  <c r="AD58" i="1" s="1"/>
  <c r="AF58" i="1"/>
  <c r="AG70" i="1"/>
  <c r="Z70" i="1"/>
  <c r="AD70" i="1" s="1"/>
  <c r="AF70" i="1"/>
  <c r="AG59" i="1"/>
  <c r="Z59" i="1"/>
  <c r="AD59" i="1" s="1"/>
  <c r="AF59" i="1"/>
  <c r="U59" i="1"/>
  <c r="S59" i="1" s="1"/>
  <c r="V59" i="1" s="1"/>
  <c r="P59" i="1" s="1"/>
  <c r="Q59" i="1" s="1"/>
  <c r="U18" i="1"/>
  <c r="S18" i="1" s="1"/>
  <c r="V18" i="1" s="1"/>
  <c r="P18" i="1" s="1"/>
  <c r="Q18" i="1" s="1"/>
  <c r="AH19" i="1"/>
  <c r="U28" i="1"/>
  <c r="S28" i="1" s="1"/>
  <c r="V28" i="1" s="1"/>
  <c r="P28" i="1" s="1"/>
  <c r="Q28" i="1" s="1"/>
  <c r="U20" i="1"/>
  <c r="S20" i="1" s="1"/>
  <c r="V20" i="1" s="1"/>
  <c r="P20" i="1" s="1"/>
  <c r="Q20" i="1" s="1"/>
  <c r="AH55" i="1"/>
  <c r="AH30" i="1"/>
  <c r="AH49" i="1" l="1"/>
  <c r="AH43" i="1"/>
  <c r="AH28" i="1"/>
  <c r="AH44" i="1"/>
  <c r="AH46" i="1"/>
  <c r="AH52" i="1"/>
  <c r="AH18" i="1"/>
  <c r="AH69" i="1"/>
  <c r="AH22" i="1"/>
  <c r="AH60" i="1"/>
  <c r="AH25" i="1"/>
  <c r="AH58" i="1"/>
  <c r="AH64" i="1"/>
  <c r="AH47" i="1"/>
  <c r="AH68" i="1"/>
  <c r="AH66" i="1"/>
  <c r="AH45" i="1"/>
  <c r="AH59" i="1"/>
  <c r="AH70" i="1"/>
  <c r="AH50" i="1"/>
  <c r="AH65" i="1"/>
  <c r="AH48" i="1"/>
  <c r="AH20" i="1"/>
  <c r="AH42" i="1"/>
  <c r="AH67" i="1"/>
</calcChain>
</file>

<file path=xl/sharedStrings.xml><?xml version="1.0" encoding="utf-8"?>
<sst xmlns="http://schemas.openxmlformats.org/spreadsheetml/2006/main" count="1898" uniqueCount="567">
  <si>
    <t>File opened</t>
  </si>
  <si>
    <t>2022-07-08 23:03:16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</si>
  <si>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</si>
  <si>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</si>
  <si>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</si>
  <si>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</si>
  <si>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</si>
  <si>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</si>
  <si>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</si>
  <si>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</si>
  <si>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</si>
  <si>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</si>
  <si>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</si>
  <si>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"0.934274", "co2aspan1": "1.00349", "co2aspan2": "-0.0256995", "co2aspan2a": "0.313062", "co2aspan2b": "0.311636", "co2aspanconc1": "2491", "co2aspanconc2": "299.3", "co2bzero": "0.973258", "co2bspan1": "1.00347", "co2bspan2": "-0.0261992", "co2bspan2a": "0.314208", "co2bspan2b": "0.312713", "co2bspanconc1": "2491", "co2bspanconc2": "299.3", "h2oazero": "1.09578", "h2oaspan1": "1.01502", "h2oaspan2": "0", "h2oaspan2a": "0.0712042", "h2oaspan2b": "0.0722739", "h2oaspanconc1": "12.37", "h2oaspanconc2": "0", "h2obzero": "1.1149",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</si>
  <si>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</si>
  <si>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Fri Jul  8 22:04</t>
  </si>
  <si>
    <t>H2O rangematch</t>
  </si>
  <si>
    <t>Fri Jul  8 22:43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</si>
  <si>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</si>
  <si>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</si>
  <si>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</si>
  <si>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</si>
  <si>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</si>
  <si>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</si>
  <si>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</si>
  <si>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</si>
  <si>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</si>
  <si>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23:03:16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</si>
  <si>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</si>
  <si>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</si>
  <si>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</si>
  <si>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</si>
  <si>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</si>
  <si>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</si>
  <si>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</si>
  <si>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</si>
  <si>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</si>
  <si>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</si>
  <si>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</si>
  <si>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</si>
  <si>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</si>
  <si>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</si>
  <si>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</si>
  <si>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</si>
  <si>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</si>
  <si>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</si>
  <si>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</si>
  <si>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</si>
  <si>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</si>
  <si>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</si>
  <si>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</si>
  <si>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</si>
  <si>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</si>
  <si>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</si>
  <si>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</si>
  <si>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</si>
  <si>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</si>
  <si>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</si>
  <si>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</si>
  <si>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</si>
  <si>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</si>
  <si>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</si>
  <si>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</si>
  <si>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</si>
  <si>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</si>
  <si>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</si>
  <si>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</si>
  <si>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</si>
  <si>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</si>
  <si>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</si>
  <si>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</si>
  <si>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</si>
  <si>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</si>
  <si>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</si>
  <si>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</si>
  <si>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</si>
  <si>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</si>
  <si>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</si>
  <si>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</si>
  <si>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</si>
  <si>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2.4373 80.1113 378.693 621.866 869.33 1071.27 1251.2 1400.85</t>
  </si>
  <si>
    <t>Fs_true</t>
  </si>
  <si>
    <t>-0.102892 100.31 401.644 601.702 802.045 1003.82 1201.06 1401.52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</si>
  <si>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</si>
  <si>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</si>
  <si>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</si>
  <si>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</si>
  <si>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</si>
  <si>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</si>
  <si>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</si>
  <si>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</si>
  <si>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</si>
  <si>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</si>
  <si>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</si>
  <si>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</si>
  <si>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</si>
  <si>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</si>
  <si>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</si>
  <si>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</si>
  <si>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</si>
  <si>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</si>
  <si>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</si>
  <si>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</si>
  <si>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</si>
  <si>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</si>
  <si>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</si>
  <si>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</si>
  <si>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</si>
  <si>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</si>
  <si>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</si>
  <si>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</si>
  <si>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</si>
  <si>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</si>
  <si>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</si>
  <si>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</si>
  <si>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</si>
  <si>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</si>
  <si>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</si>
  <si>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</si>
  <si>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</si>
  <si>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</si>
  <si>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</si>
  <si>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</si>
  <si>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</si>
  <si>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</si>
  <si>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</si>
  <si>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</si>
  <si>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</si>
  <si>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</si>
  <si>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</si>
  <si>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</si>
  <si>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</si>
  <si>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</si>
  <si>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</si>
  <si>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</si>
  <si>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</si>
  <si>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</si>
  <si>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</si>
  <si>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</si>
  <si>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</si>
  <si>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</si>
  <si>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</si>
  <si>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</si>
  <si>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</si>
  <si>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</si>
  <si>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</si>
  <si>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</si>
  <si>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</si>
  <si>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</si>
  <si>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</si>
  <si>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</si>
  <si>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</si>
  <si>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</si>
  <si>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</si>
  <si>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</si>
  <si>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</si>
  <si>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</si>
  <si>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</si>
  <si>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</si>
  <si>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</si>
  <si>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</si>
  <si>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</si>
  <si>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</si>
  <si>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</si>
  <si>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</si>
  <si>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</si>
  <si>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</si>
  <si>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</si>
  <si>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</si>
  <si>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</si>
  <si>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</si>
  <si>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</si>
  <si>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</si>
  <si>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</si>
  <si>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</si>
  <si>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</si>
  <si>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</si>
  <si>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</si>
  <si>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</si>
  <si>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</si>
  <si>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</si>
  <si>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</si>
  <si>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</si>
  <si>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</si>
  <si>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</si>
  <si>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</si>
  <si>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</si>
  <si>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</si>
  <si>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</si>
  <si>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</si>
  <si>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</si>
  <si>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</si>
  <si>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</si>
  <si>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</si>
  <si>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</si>
  <si>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</si>
  <si>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</si>
  <si>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</si>
  <si>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</si>
  <si>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</si>
  <si>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</si>
  <si>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</si>
  <si>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</si>
  <si>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</si>
  <si>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</si>
  <si>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</si>
  <si>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</si>
  <si>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</si>
  <si>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</si>
  <si>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</si>
  <si>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</si>
  <si>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</si>
  <si>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</si>
  <si>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</si>
  <si>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</si>
  <si>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</si>
  <si>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</si>
  <si>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</si>
  <si>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</si>
  <si>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</si>
  <si>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</si>
  <si>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</si>
  <si>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</si>
  <si>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</si>
  <si>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</si>
  <si>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</si>
  <si>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</si>
  <si>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</si>
  <si>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</si>
  <si>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</si>
  <si>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</si>
  <si>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</si>
  <si>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</si>
  <si>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</si>
  <si>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</si>
  <si>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</si>
  <si>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</si>
  <si>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</si>
  <si>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</si>
  <si>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</si>
  <si>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</si>
  <si>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</si>
  <si>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</si>
  <si>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</si>
  <si>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</si>
  <si>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</si>
  <si>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</si>
  <si>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</si>
  <si>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</si>
  <si>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</si>
  <si>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</si>
  <si>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</si>
  <si>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</si>
  <si>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</si>
  <si>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</si>
  <si>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</si>
  <si>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</si>
  <si>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</si>
  <si>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</si>
  <si>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</si>
  <si>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</si>
  <si>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</si>
  <si>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</si>
  <si>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</si>
  <si>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</si>
  <si>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</si>
  <si>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</si>
  <si>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</si>
  <si>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</si>
  <si>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</si>
  <si>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</si>
  <si>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</si>
  <si>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</si>
  <si>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</si>
  <si>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</si>
  <si>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</si>
  <si>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</si>
  <si>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</si>
  <si>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</si>
  <si>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</si>
  <si>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</si>
  <si>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</si>
  <si>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</si>
  <si>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</si>
  <si>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</si>
  <si>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</si>
  <si>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</si>
  <si>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</si>
  <si>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</si>
  <si>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</si>
  <si>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</si>
  <si>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</si>
  <si>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</si>
  <si>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</si>
  <si>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</si>
  <si>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</si>
  <si>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</si>
  <si>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</si>
  <si>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</si>
  <si>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</si>
  <si>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</si>
  <si>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</si>
  <si>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</si>
  <si>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</si>
  <si>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</si>
  <si>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</si>
  <si>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</si>
  <si>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</si>
  <si>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</si>
  <si>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</si>
  <si>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</si>
  <si>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</si>
  <si>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</si>
  <si>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</si>
  <si>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</si>
  <si>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</si>
  <si>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</si>
  <si>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</si>
  <si>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</si>
  <si>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</si>
  <si>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</si>
  <si>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</si>
  <si>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</si>
  <si>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</si>
  <si>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</si>
  <si>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</si>
  <si>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</si>
  <si>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</si>
  <si>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</si>
  <si>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</si>
  <si>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</si>
  <si>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</si>
  <si>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</si>
  <si>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</si>
  <si>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</si>
  <si>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</si>
  <si>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</si>
  <si>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</si>
  <si>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</si>
  <si>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</si>
  <si>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</si>
  <si>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</si>
  <si>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</si>
  <si>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</si>
  <si>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</si>
  <si>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</si>
  <si>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</si>
  <si>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</si>
  <si>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</si>
  <si>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</si>
  <si>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</si>
  <si>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</si>
  <si>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</si>
  <si>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</si>
  <si>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</si>
  <si>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</si>
  <si>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</si>
  <si>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</si>
  <si>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</si>
  <si>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</si>
  <si>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</si>
  <si>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</si>
  <si>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</si>
  <si>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</si>
  <si>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</si>
  <si>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</si>
  <si>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</si>
  <si>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</si>
  <si>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</si>
  <si>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</si>
  <si>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</si>
  <si>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</si>
  <si>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</si>
  <si>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</si>
  <si>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</si>
  <si>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</si>
  <si>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</si>
  <si>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</si>
  <si>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</si>
  <si>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</si>
  <si>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</si>
  <si>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</si>
  <si>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</si>
  <si>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</si>
  <si>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</si>
  <si>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</si>
  <si>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</si>
  <si>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</si>
  <si>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</si>
  <si>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</si>
  <si>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</si>
  <si>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</si>
  <si>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20220708 23:03:59</t>
  </si>
  <si>
    <t>23:03:59</t>
  </si>
  <si>
    <t>none</t>
  </si>
  <si>
    <t>small</t>
  </si>
  <si>
    <t>11</t>
  </si>
  <si>
    <t>566</t>
  </si>
  <si>
    <t>-</t>
  </si>
  <si>
    <t>0: Broadleaf</t>
  </si>
  <si>
    <t>23:04:23</t>
  </si>
  <si>
    <t>1/2</t>
  </si>
  <si>
    <t>00000000</t>
  </si>
  <si>
    <t>iiiiiiii</t>
  </si>
  <si>
    <t>off</t>
  </si>
  <si>
    <t>20220708 23:08:04</t>
  </si>
  <si>
    <t>23:08:04</t>
  </si>
  <si>
    <t>20220708 23:09:19</t>
  </si>
  <si>
    <t>23:09:19</t>
  </si>
  <si>
    <t>23:09:37</t>
  </si>
  <si>
    <t>20220708 23:10:53</t>
  </si>
  <si>
    <t>23:10:53</t>
  </si>
  <si>
    <t>23:11:13</t>
  </si>
  <si>
    <t>20220708 23:12:29</t>
  </si>
  <si>
    <t>23:12:29</t>
  </si>
  <si>
    <t>23:12:51</t>
  </si>
  <si>
    <t>20220708 23:14:07</t>
  </si>
  <si>
    <t>23:14:07</t>
  </si>
  <si>
    <t>23:14:35</t>
  </si>
  <si>
    <t>2/2</t>
  </si>
  <si>
    <t>20220708 23:15:51</t>
  </si>
  <si>
    <t>23:15:51</t>
  </si>
  <si>
    <t>23:16:19</t>
  </si>
  <si>
    <t>20220708 23:17:35</t>
  </si>
  <si>
    <t>23:17:35</t>
  </si>
  <si>
    <t>23:17:52</t>
  </si>
  <si>
    <t>20220708 23:19:08</t>
  </si>
  <si>
    <t>23:19:08</t>
  </si>
  <si>
    <t>20220708 23:20:23</t>
  </si>
  <si>
    <t>23:20:23</t>
  </si>
  <si>
    <t>23:20:51</t>
  </si>
  <si>
    <t>20220708 23:22:07</t>
  </si>
  <si>
    <t>23:22:07</t>
  </si>
  <si>
    <t>23:22:32</t>
  </si>
  <si>
    <t>20220708 23:23:48</t>
  </si>
  <si>
    <t>23:23:48</t>
  </si>
  <si>
    <t>23:24:21</t>
  </si>
  <si>
    <t>20220708 23:25:37</t>
  </si>
  <si>
    <t>23:25:37</t>
  </si>
  <si>
    <t>23:26:09</t>
  </si>
  <si>
    <t>20220708 23:27:25</t>
  </si>
  <si>
    <t>23:27:25</t>
  </si>
  <si>
    <t>23:28:03</t>
  </si>
  <si>
    <t>20220708 23:29:19</t>
  </si>
  <si>
    <t>23:29:19</t>
  </si>
  <si>
    <t>23:29:48</t>
  </si>
  <si>
    <t>20220708 23:39:06</t>
  </si>
  <si>
    <t>23:39:06</t>
  </si>
  <si>
    <t>10</t>
  </si>
  <si>
    <t>216</t>
  </si>
  <si>
    <t>23:39:34</t>
  </si>
  <si>
    <t>20220708 23:42:10</t>
  </si>
  <si>
    <t>23:42:10</t>
  </si>
  <si>
    <t>20220708 23:43:25</t>
  </si>
  <si>
    <t>23:43:25</t>
  </si>
  <si>
    <t>23:43:46</t>
  </si>
  <si>
    <t>20220708 23:45:02</t>
  </si>
  <si>
    <t>23:45:02</t>
  </si>
  <si>
    <t>23:45:19</t>
  </si>
  <si>
    <t>20220708 23:46:35</t>
  </si>
  <si>
    <t>23:46:35</t>
  </si>
  <si>
    <t>23:46:57</t>
  </si>
  <si>
    <t>20220708 23:48:13</t>
  </si>
  <si>
    <t>23:48:13</t>
  </si>
  <si>
    <t>23:48:34</t>
  </si>
  <si>
    <t>20220708 23:49:50</t>
  </si>
  <si>
    <t>23:49:50</t>
  </si>
  <si>
    <t>23:50:21</t>
  </si>
  <si>
    <t>20220708 23:51:37</t>
  </si>
  <si>
    <t>23:51:37</t>
  </si>
  <si>
    <t>23:51:57</t>
  </si>
  <si>
    <t>0/2</t>
  </si>
  <si>
    <t>20220708 23:53:13</t>
  </si>
  <si>
    <t>23:53:13</t>
  </si>
  <si>
    <t>20220708 23:58:34</t>
  </si>
  <si>
    <t>23:58:34</t>
  </si>
  <si>
    <t>9</t>
  </si>
  <si>
    <t>20220709 00:29:26</t>
  </si>
  <si>
    <t>00:29:26</t>
  </si>
  <si>
    <t>large</t>
  </si>
  <si>
    <t>318</t>
  </si>
  <si>
    <t>00:29:52</t>
  </si>
  <si>
    <t>20220709 00:33:07</t>
  </si>
  <si>
    <t>00:33:07</t>
  </si>
  <si>
    <t>20220709 00:34:22</t>
  </si>
  <si>
    <t>00:34:22</t>
  </si>
  <si>
    <t>00:34:42</t>
  </si>
  <si>
    <t>20220709 00:35:58</t>
  </si>
  <si>
    <t>00:35:58</t>
  </si>
  <si>
    <t>00:36:15</t>
  </si>
  <si>
    <t>20220709 00:37:31</t>
  </si>
  <si>
    <t>00:37:31</t>
  </si>
  <si>
    <t>00:37:54</t>
  </si>
  <si>
    <t>20220709 00:39:10</t>
  </si>
  <si>
    <t>00:39:10</t>
  </si>
  <si>
    <t>00:39:35</t>
  </si>
  <si>
    <t>20220709 00:40:51</t>
  </si>
  <si>
    <t>00:40:51</t>
  </si>
  <si>
    <t>00:41:17</t>
  </si>
  <si>
    <t>20220709 00:42:33</t>
  </si>
  <si>
    <t>00:42:33</t>
  </si>
  <si>
    <t>00:42:51</t>
  </si>
  <si>
    <t>20220709 00:44:07</t>
  </si>
  <si>
    <t>00:44:07</t>
  </si>
  <si>
    <t>20220709 00:45:22</t>
  </si>
  <si>
    <t>00:45:22</t>
  </si>
  <si>
    <t>00:45:43</t>
  </si>
  <si>
    <t>20220709 00:46:59</t>
  </si>
  <si>
    <t>00:46:59</t>
  </si>
  <si>
    <t>00:47:32</t>
  </si>
  <si>
    <t>20220709 00:48:48</t>
  </si>
  <si>
    <t>00:48:48</t>
  </si>
  <si>
    <t>00:49:13</t>
  </si>
  <si>
    <t>20220709 00:50:29</t>
  </si>
  <si>
    <t>00:50:29</t>
  </si>
  <si>
    <t>00:51:07</t>
  </si>
  <si>
    <t>20220709 00:52:23</t>
  </si>
  <si>
    <t>00:52:23</t>
  </si>
  <si>
    <t>00:52:52</t>
  </si>
  <si>
    <t>20220709 00:54:08</t>
  </si>
  <si>
    <t>00:54:08</t>
  </si>
  <si>
    <t>00:54:30</t>
  </si>
  <si>
    <t>20220709 01:35:58</t>
  </si>
  <si>
    <t>01:35:58</t>
  </si>
  <si>
    <t>13</t>
  </si>
  <si>
    <t>160</t>
  </si>
  <si>
    <t>01:36:29</t>
  </si>
  <si>
    <t>20220709 01:38:40</t>
  </si>
  <si>
    <t>01:38:40</t>
  </si>
  <si>
    <t>20220709 01:39:55</t>
  </si>
  <si>
    <t>01:39:55</t>
  </si>
  <si>
    <t>01:40:13</t>
  </si>
  <si>
    <t>20220709 01:41:29</t>
  </si>
  <si>
    <t>01:41:29</t>
  </si>
  <si>
    <t>01:41:46</t>
  </si>
  <si>
    <t>20220709 01:43:02</t>
  </si>
  <si>
    <t>01:43:02</t>
  </si>
  <si>
    <t>01:43:32</t>
  </si>
  <si>
    <t>20220709 01:44:48</t>
  </si>
  <si>
    <t>01:44:48</t>
  </si>
  <si>
    <t>01:45:09</t>
  </si>
  <si>
    <t>20220709 01:46:25</t>
  </si>
  <si>
    <t>01:46:25</t>
  </si>
  <si>
    <t>01:46:48</t>
  </si>
  <si>
    <t>20220709 01:48:04</t>
  </si>
  <si>
    <t>01:48:04</t>
  </si>
  <si>
    <t>01:48:32</t>
  </si>
  <si>
    <t>20220709 01:49:48</t>
  </si>
  <si>
    <t>01:49:48</t>
  </si>
  <si>
    <t>20220709 01:51:03</t>
  </si>
  <si>
    <t>01:51:03</t>
  </si>
  <si>
    <t>01:51:26</t>
  </si>
  <si>
    <t>20220709 01:52:42</t>
  </si>
  <si>
    <t>01:52:42</t>
  </si>
  <si>
    <t>01:53:09</t>
  </si>
  <si>
    <t>20220709 01:54:25</t>
  </si>
  <si>
    <t>01:54:25</t>
  </si>
  <si>
    <t>01:54:51</t>
  </si>
  <si>
    <t>20220709 01:56:07</t>
  </si>
  <si>
    <t>01:56:07</t>
  </si>
  <si>
    <t>01:56:30</t>
  </si>
  <si>
    <t>20220709 01:57:46</t>
  </si>
  <si>
    <t>01:57:46</t>
  </si>
  <si>
    <t>01:58:22</t>
  </si>
  <si>
    <t>20220709 01:59:38</t>
  </si>
  <si>
    <t>01:59:38</t>
  </si>
  <si>
    <t>02:00:18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</si>
</sst>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F71"/>
  <sheetViews>
    <sheetView tabSelected="1" workbookViewId="0">
      <selection activeCell="A32" sqref="A32:XFD41"/>
    </sheetView>
  </sheetViews>
  <sheetFormatPr baseColWidth="10" defaultColWidth="8.83203125" defaultRowHeight="15" x14ac:dyDescent="0.2"/>
  <sheetData>
    <row r="2" spans="1:266" x14ac:dyDescent="0.2">
      <c r="A2" t="s">
        <v>29</v>
      </c>
      <c r="B2" t="s">
        <v>30</v>
      </c>
      <c r="C2" t="s">
        <v>31</v>
      </c>
    </row>
    <row r="3" spans="1:266" x14ac:dyDescent="0.2">
      <c r="B3">
        <v>4</v>
      </c>
      <c r="C3">
        <v>21</v>
      </c>
    </row>
    <row r="4" spans="1:26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6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66" x14ac:dyDescent="0.2">
      <c r="B7">
        <v>0</v>
      </c>
      <c r="C7">
        <v>0</v>
      </c>
      <c r="D7">
        <v>0</v>
      </c>
      <c r="E7">
        <v>1</v>
      </c>
    </row>
    <row r="8" spans="1:26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6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66" x14ac:dyDescent="0.2">
      <c r="B11">
        <v>0</v>
      </c>
      <c r="C11">
        <v>0</v>
      </c>
      <c r="D11">
        <v>1</v>
      </c>
      <c r="E11">
        <v>0</v>
      </c>
      <c r="F11">
        <v>1</v>
      </c>
    </row>
    <row r="12" spans="1:26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6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6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92</v>
      </c>
      <c r="CM14" t="s">
        <v>92</v>
      </c>
      <c r="CN14" t="s">
        <v>92</v>
      </c>
      <c r="CO14" t="s">
        <v>92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</row>
    <row r="15" spans="1:266" x14ac:dyDescent="0.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87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171</v>
      </c>
      <c r="BY15" t="s">
        <v>179</v>
      </c>
      <c r="BZ15" t="s">
        <v>145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115</v>
      </c>
      <c r="CQ15" t="s">
        <v>195</v>
      </c>
      <c r="CR15" t="s">
        <v>196</v>
      </c>
      <c r="CS15" t="s">
        <v>197</v>
      </c>
      <c r="CT15" t="s">
        <v>198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106</v>
      </c>
      <c r="EP15" t="s">
        <v>109</v>
      </c>
      <c r="EQ15" t="s">
        <v>245</v>
      </c>
      <c r="ER15" t="s">
        <v>246</v>
      </c>
      <c r="ES15" t="s">
        <v>247</v>
      </c>
      <c r="ET15" t="s">
        <v>248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</row>
    <row r="16" spans="1:266" x14ac:dyDescent="0.2">
      <c r="B16" t="s">
        <v>365</v>
      </c>
      <c r="C16" t="s">
        <v>365</v>
      </c>
      <c r="F16" t="s">
        <v>365</v>
      </c>
      <c r="K16" t="s">
        <v>365</v>
      </c>
      <c r="L16" t="s">
        <v>366</v>
      </c>
      <c r="M16" t="s">
        <v>367</v>
      </c>
      <c r="N16" t="s">
        <v>368</v>
      </c>
      <c r="O16" t="s">
        <v>369</v>
      </c>
      <c r="P16" t="s">
        <v>369</v>
      </c>
      <c r="Q16" t="s">
        <v>202</v>
      </c>
      <c r="R16" t="s">
        <v>202</v>
      </c>
      <c r="S16" t="s">
        <v>366</v>
      </c>
      <c r="T16" t="s">
        <v>366</v>
      </c>
      <c r="U16" t="s">
        <v>366</v>
      </c>
      <c r="V16" t="s">
        <v>366</v>
      </c>
      <c r="W16" t="s">
        <v>370</v>
      </c>
      <c r="X16" t="s">
        <v>371</v>
      </c>
      <c r="Y16" t="s">
        <v>371</v>
      </c>
      <c r="Z16" t="s">
        <v>372</v>
      </c>
      <c r="AA16" t="s">
        <v>373</v>
      </c>
      <c r="AB16" t="s">
        <v>372</v>
      </c>
      <c r="AC16" t="s">
        <v>372</v>
      </c>
      <c r="AD16" t="s">
        <v>372</v>
      </c>
      <c r="AE16" t="s">
        <v>370</v>
      </c>
      <c r="AF16" t="s">
        <v>370</v>
      </c>
      <c r="AG16" t="s">
        <v>370</v>
      </c>
      <c r="AH16" t="s">
        <v>370</v>
      </c>
      <c r="AI16" t="s">
        <v>374</v>
      </c>
      <c r="AJ16" t="s">
        <v>373</v>
      </c>
      <c r="AL16" t="s">
        <v>373</v>
      </c>
      <c r="AM16" t="s">
        <v>374</v>
      </c>
      <c r="AS16" t="s">
        <v>368</v>
      </c>
      <c r="AZ16" t="s">
        <v>368</v>
      </c>
      <c r="BA16" t="s">
        <v>368</v>
      </c>
      <c r="BB16" t="s">
        <v>368</v>
      </c>
      <c r="BC16" t="s">
        <v>375</v>
      </c>
      <c r="BQ16" t="s">
        <v>376</v>
      </c>
      <c r="BR16" t="s">
        <v>376</v>
      </c>
      <c r="BS16" t="s">
        <v>376</v>
      </c>
      <c r="BT16" t="s">
        <v>368</v>
      </c>
      <c r="BV16" t="s">
        <v>377</v>
      </c>
      <c r="BY16" t="s">
        <v>376</v>
      </c>
      <c r="CD16" t="s">
        <v>365</v>
      </c>
      <c r="CE16" t="s">
        <v>365</v>
      </c>
      <c r="CF16" t="s">
        <v>365</v>
      </c>
      <c r="CG16" t="s">
        <v>365</v>
      </c>
      <c r="CH16" t="s">
        <v>368</v>
      </c>
      <c r="CI16" t="s">
        <v>368</v>
      </c>
      <c r="CK16" t="s">
        <v>378</v>
      </c>
      <c r="CL16" t="s">
        <v>379</v>
      </c>
      <c r="CO16" t="s">
        <v>366</v>
      </c>
      <c r="CP16" t="s">
        <v>365</v>
      </c>
      <c r="CQ16" t="s">
        <v>369</v>
      </c>
      <c r="CR16" t="s">
        <v>369</v>
      </c>
      <c r="CS16" t="s">
        <v>380</v>
      </c>
      <c r="CT16" t="s">
        <v>380</v>
      </c>
      <c r="CU16" t="s">
        <v>369</v>
      </c>
      <c r="CV16" t="s">
        <v>380</v>
      </c>
      <c r="CW16" t="s">
        <v>374</v>
      </c>
      <c r="CX16" t="s">
        <v>372</v>
      </c>
      <c r="CY16" t="s">
        <v>372</v>
      </c>
      <c r="CZ16" t="s">
        <v>371</v>
      </c>
      <c r="DA16" t="s">
        <v>371</v>
      </c>
      <c r="DB16" t="s">
        <v>371</v>
      </c>
      <c r="DC16" t="s">
        <v>371</v>
      </c>
      <c r="DD16" t="s">
        <v>371</v>
      </c>
      <c r="DE16" t="s">
        <v>381</v>
      </c>
      <c r="DF16" t="s">
        <v>368</v>
      </c>
      <c r="DG16" t="s">
        <v>368</v>
      </c>
      <c r="DH16" t="s">
        <v>369</v>
      </c>
      <c r="DI16" t="s">
        <v>369</v>
      </c>
      <c r="DJ16" t="s">
        <v>369</v>
      </c>
      <c r="DK16" t="s">
        <v>380</v>
      </c>
      <c r="DL16" t="s">
        <v>369</v>
      </c>
      <c r="DM16" t="s">
        <v>380</v>
      </c>
      <c r="DN16" t="s">
        <v>372</v>
      </c>
      <c r="DO16" t="s">
        <v>372</v>
      </c>
      <c r="DP16" t="s">
        <v>371</v>
      </c>
      <c r="DQ16" t="s">
        <v>371</v>
      </c>
      <c r="DR16" t="s">
        <v>368</v>
      </c>
      <c r="DW16" t="s">
        <v>368</v>
      </c>
      <c r="DZ16" t="s">
        <v>371</v>
      </c>
      <c r="EA16" t="s">
        <v>371</v>
      </c>
      <c r="EB16" t="s">
        <v>371</v>
      </c>
      <c r="EC16" t="s">
        <v>371</v>
      </c>
      <c r="ED16" t="s">
        <v>371</v>
      </c>
      <c r="EE16" t="s">
        <v>368</v>
      </c>
      <c r="EF16" t="s">
        <v>368</v>
      </c>
      <c r="EG16" t="s">
        <v>368</v>
      </c>
      <c r="EH16" t="s">
        <v>365</v>
      </c>
      <c r="EK16" t="s">
        <v>382</v>
      </c>
      <c r="EL16" t="s">
        <v>382</v>
      </c>
      <c r="EN16" t="s">
        <v>365</v>
      </c>
      <c r="EO16" t="s">
        <v>383</v>
      </c>
      <c r="EQ16" t="s">
        <v>365</v>
      </c>
      <c r="ER16" t="s">
        <v>365</v>
      </c>
      <c r="ET16" t="s">
        <v>384</v>
      </c>
      <c r="EU16" t="s">
        <v>385</v>
      </c>
      <c r="EV16" t="s">
        <v>384</v>
      </c>
      <c r="EW16" t="s">
        <v>385</v>
      </c>
      <c r="EX16" t="s">
        <v>384</v>
      </c>
      <c r="EY16" t="s">
        <v>385</v>
      </c>
      <c r="EZ16" t="s">
        <v>373</v>
      </c>
      <c r="FA16" t="s">
        <v>373</v>
      </c>
      <c r="FC16" t="s">
        <v>386</v>
      </c>
      <c r="FG16" t="s">
        <v>386</v>
      </c>
      <c r="FM16" t="s">
        <v>387</v>
      </c>
      <c r="FN16" t="s">
        <v>387</v>
      </c>
      <c r="GA16" t="s">
        <v>387</v>
      </c>
      <c r="GB16" t="s">
        <v>387</v>
      </c>
      <c r="GC16" t="s">
        <v>388</v>
      </c>
      <c r="GD16" t="s">
        <v>388</v>
      </c>
      <c r="GE16" t="s">
        <v>371</v>
      </c>
      <c r="GF16" t="s">
        <v>371</v>
      </c>
      <c r="GG16" t="s">
        <v>373</v>
      </c>
      <c r="GH16" t="s">
        <v>371</v>
      </c>
      <c r="GI16" t="s">
        <v>380</v>
      </c>
      <c r="GJ16" t="s">
        <v>373</v>
      </c>
      <c r="GK16" t="s">
        <v>373</v>
      </c>
      <c r="GM16" t="s">
        <v>387</v>
      </c>
      <c r="GN16" t="s">
        <v>387</v>
      </c>
      <c r="GO16" t="s">
        <v>387</v>
      </c>
      <c r="GP16" t="s">
        <v>387</v>
      </c>
      <c r="GQ16" t="s">
        <v>387</v>
      </c>
      <c r="GR16" t="s">
        <v>387</v>
      </c>
      <c r="GS16" t="s">
        <v>387</v>
      </c>
      <c r="GT16" t="s">
        <v>389</v>
      </c>
      <c r="GU16" t="s">
        <v>389</v>
      </c>
      <c r="GV16" t="s">
        <v>389</v>
      </c>
      <c r="GW16" t="s">
        <v>390</v>
      </c>
      <c r="GX16" t="s">
        <v>387</v>
      </c>
      <c r="GY16" t="s">
        <v>387</v>
      </c>
      <c r="GZ16" t="s">
        <v>387</v>
      </c>
      <c r="HA16" t="s">
        <v>387</v>
      </c>
      <c r="HB16" t="s">
        <v>387</v>
      </c>
      <c r="HC16" t="s">
        <v>387</v>
      </c>
      <c r="HD16" t="s">
        <v>387</v>
      </c>
      <c r="HE16" t="s">
        <v>387</v>
      </c>
      <c r="HF16" t="s">
        <v>387</v>
      </c>
      <c r="HG16" t="s">
        <v>387</v>
      </c>
      <c r="HH16" t="s">
        <v>387</v>
      </c>
      <c r="HI16" t="s">
        <v>387</v>
      </c>
      <c r="HP16" t="s">
        <v>387</v>
      </c>
      <c r="HQ16" t="s">
        <v>373</v>
      </c>
      <c r="HR16" t="s">
        <v>373</v>
      </c>
      <c r="HS16" t="s">
        <v>384</v>
      </c>
      <c r="HT16" t="s">
        <v>385</v>
      </c>
      <c r="HU16" t="s">
        <v>385</v>
      </c>
      <c r="HY16" t="s">
        <v>385</v>
      </c>
      <c r="IC16" t="s">
        <v>369</v>
      </c>
      <c r="ID16" t="s">
        <v>369</v>
      </c>
      <c r="IE16" t="s">
        <v>380</v>
      </c>
      <c r="IF16" t="s">
        <v>380</v>
      </c>
      <c r="IG16" t="s">
        <v>391</v>
      </c>
      <c r="IH16" t="s">
        <v>391</v>
      </c>
      <c r="II16" t="s">
        <v>387</v>
      </c>
      <c r="IJ16" t="s">
        <v>387</v>
      </c>
      <c r="IK16" t="s">
        <v>387</v>
      </c>
      <c r="IL16" t="s">
        <v>387</v>
      </c>
      <c r="IM16" t="s">
        <v>387</v>
      </c>
      <c r="IN16" t="s">
        <v>387</v>
      </c>
      <c r="IO16" t="s">
        <v>371</v>
      </c>
      <c r="IP16" t="s">
        <v>387</v>
      </c>
      <c r="IR16" t="s">
        <v>374</v>
      </c>
      <c r="IS16" t="s">
        <v>374</v>
      </c>
      <c r="IT16" t="s">
        <v>371</v>
      </c>
      <c r="IU16" t="s">
        <v>371</v>
      </c>
      <c r="IV16" t="s">
        <v>371</v>
      </c>
      <c r="IW16" t="s">
        <v>371</v>
      </c>
      <c r="IX16" t="s">
        <v>371</v>
      </c>
      <c r="IY16" t="s">
        <v>373</v>
      </c>
      <c r="IZ16" t="s">
        <v>373</v>
      </c>
      <c r="JA16" t="s">
        <v>373</v>
      </c>
      <c r="JB16" t="s">
        <v>371</v>
      </c>
      <c r="JC16" t="s">
        <v>369</v>
      </c>
      <c r="JD16" t="s">
        <v>380</v>
      </c>
      <c r="JE16" t="s">
        <v>373</v>
      </c>
      <c r="JF16" t="s">
        <v>373</v>
      </c>
    </row>
    <row r="17" spans="1:266" x14ac:dyDescent="0.2">
      <c r="A17">
        <v>1</v>
      </c>
      <c r="B17">
        <v>1657339439.0999999</v>
      </c>
      <c r="C17">
        <v>0</v>
      </c>
      <c r="D17" t="s">
        <v>392</v>
      </c>
      <c r="E17" t="s">
        <v>393</v>
      </c>
      <c r="F17" t="s">
        <v>394</v>
      </c>
      <c r="H17" t="s">
        <v>395</v>
      </c>
      <c r="I17" t="s">
        <v>396</v>
      </c>
      <c r="J17" t="s">
        <v>397</v>
      </c>
      <c r="K17">
        <v>1657339439.0999999</v>
      </c>
      <c r="L17">
        <f t="shared" ref="L17:L48" si="0">(M17)/1000</f>
        <v>3.825887460477957E-3</v>
      </c>
      <c r="M17">
        <f t="shared" ref="M17:M48" si="1">1000*CW17*AK17*(CS17-CT17)/(100*CL17*(1000-AK17*CS17))</f>
        <v>3.8258874604779569</v>
      </c>
      <c r="N17">
        <f t="shared" ref="N17:N48" si="2">CW17*AK17*(CR17-CQ17*(1000-AK17*CT17)/(1000-AK17*CS17))/(100*CL17)</f>
        <v>14.141655363878987</v>
      </c>
      <c r="O17">
        <f t="shared" ref="O17:O48" si="3">CQ17 - IF(AK17&gt;1, N17*CL17*100/(AM17*DE17), 0)</f>
        <v>391.33699999999999</v>
      </c>
      <c r="P17">
        <f t="shared" ref="P17:P48" si="4">((V17-L17/2)*O17-N17)/(V17+L17/2)</f>
        <v>307.39282775831947</v>
      </c>
      <c r="Q17">
        <f t="shared" ref="Q17:Q48" si="5">P17*(CX17+CY17)/1000</f>
        <v>31.239364551756307</v>
      </c>
      <c r="R17">
        <f t="shared" ref="R17:R48" si="6">(CQ17 - IF(AK17&gt;1, N17*CL17*100/(AM17*DE17), 0))*(CX17+CY17)/1000</f>
        <v>39.770346285380391</v>
      </c>
      <c r="S17">
        <f t="shared" ref="S17:S48" si="7">2/((1/U17-1/T17)+SIGN(U17)*SQRT((1/U17-1/T17)*(1/U17-1/T17) + 4*CM17/((CM17+1)*(CM17+1))*(2*1/U17*1/T17-1/T17*1/T17)))</f>
        <v>0.3181078465148886</v>
      </c>
      <c r="T17">
        <f t="shared" ref="T17:T48" si="8">IF(LEFT(CN17,1)&lt;&gt;"0",IF(LEFT(CN17,1)="1",3,CO17),$D$5+$E$5*(DE17*CX17/($K$5*1000))+$F$5*(DE17*CX17/($K$5*1000))*MAX(MIN(CL17,$J$5),$I$5)*MAX(MIN(CL17,$J$5),$I$5)+$G$5*MAX(MIN(CL17,$J$5),$I$5)*(DE17*CX17/($K$5*1000))+$H$5*(DE17*CX17/($K$5*1000))*(DE17*CX17/($K$5*1000)))</f>
        <v>1.9222126436540117</v>
      </c>
      <c r="U17">
        <f t="shared" ref="U17:U48" si="9">L17*(1000-(1000*0.61365*EXP(17.502*Y17/(240.97+Y17))/(CX17+CY17)+CS17)/2)/(1000*0.61365*EXP(17.502*Y17/(240.97+Y17))/(CX17+CY17)-CS17)</f>
        <v>0.29149193715916755</v>
      </c>
      <c r="V17">
        <f t="shared" ref="V17:V48" si="10">1/((CM17+1)/(S17/1.6)+1/(T17/1.37)) + CM17/((CM17+1)/(S17/1.6) + CM17/(T17/1.37))</f>
        <v>0.18438785914115968</v>
      </c>
      <c r="W17">
        <f t="shared" ref="W17:W48" si="11">(CH17*CK17)</f>
        <v>241.75292999999996</v>
      </c>
      <c r="X17">
        <f t="shared" ref="X17:X48" si="12">(CZ17+(W17+2*0.95*0.0000000567*(((CZ17+$B$7)+273)^4-(CZ17+273)^4)-44100*L17)/(1.84*29.3*T17+8*0.95*0.0000000567*(CZ17+273)^3))</f>
        <v>26.667010954816142</v>
      </c>
      <c r="Y17">
        <f t="shared" ref="Y17:Y48" si="13">($C$7*DA17+$D$7*DB17+$E$7*X17)</f>
        <v>26.667010954816142</v>
      </c>
      <c r="Z17">
        <f t="shared" ref="Z17:Z48" si="14">0.61365*EXP(17.502*Y17/(240.97+Y17))</f>
        <v>3.5097557441939342</v>
      </c>
      <c r="AA17">
        <f t="shared" ref="AA17:AA48" si="15">(AB17/AC17*100)</f>
        <v>65.47072891560255</v>
      </c>
      <c r="AB17">
        <f t="shared" ref="AB17:AB48" si="16">CS17*(CX17+CY17)/1000</f>
        <v>2.2134429382609202</v>
      </c>
      <c r="AC17">
        <f t="shared" ref="AC17:AC48" si="17">0.61365*EXP(17.502*CZ17/(240.97+CZ17))</f>
        <v>3.380813036485725</v>
      </c>
      <c r="AD17">
        <f t="shared" ref="AD17:AD48" si="18">(Z17-CS17*(CX17+CY17)/1000)</f>
        <v>1.296312805933014</v>
      </c>
      <c r="AE17">
        <f t="shared" ref="AE17:AE48" si="19">(-L17*44100)</f>
        <v>-168.7216370070779</v>
      </c>
      <c r="AF17">
        <f t="shared" ref="AF17:AF48" si="20">2*29.3*T17*0.92*(CZ17-Y17)</f>
        <v>-65.723489297123223</v>
      </c>
      <c r="AG17">
        <f t="shared" ref="AG17:AG48" si="21">2*0.95*0.0000000567*(((CZ17+$B$7)+273)^4-(Y17+273)^4)</f>
        <v>-7.3310849831484779</v>
      </c>
      <c r="AH17">
        <f t="shared" ref="AH17:AH48" si="22">W17+AG17+AE17+AF17</f>
        <v>-2.3281287349647073E-2</v>
      </c>
      <c r="AI17">
        <v>0</v>
      </c>
      <c r="AJ17">
        <v>0</v>
      </c>
      <c r="AK17">
        <f t="shared" ref="AK17:AK48" si="23">IF(AI17*$H$13&gt;=AM17,1,(AM17/(AM17-AI17*$H$13)))</f>
        <v>1</v>
      </c>
      <c r="AL17">
        <f t="shared" ref="AL17:AL48" si="24">(AK17-1)*100</f>
        <v>0</v>
      </c>
      <c r="AM17">
        <f t="shared" ref="AM17:AM48" si="25">MAX(0,($B$13+$C$13*DE17)/(1+$D$13*DE17)*CX17/(CZ17+273)*$E$13)</f>
        <v>26026.545203908925</v>
      </c>
      <c r="AN17" t="s">
        <v>398</v>
      </c>
      <c r="AO17" t="s">
        <v>398</v>
      </c>
      <c r="AP17">
        <v>0</v>
      </c>
      <c r="AQ17">
        <v>0</v>
      </c>
      <c r="AR17" t="e">
        <f t="shared" ref="AR17:AR48" si="26">1-AP17/AQ17</f>
        <v>#DIV/0!</v>
      </c>
      <c r="AS17">
        <v>0</v>
      </c>
      <c r="AT17" t="s">
        <v>398</v>
      </c>
      <c r="AU17" t="s">
        <v>398</v>
      </c>
      <c r="AV17">
        <v>0</v>
      </c>
      <c r="AW17">
        <v>0</v>
      </c>
      <c r="AX17" t="e">
        <f t="shared" ref="AX17:AX48" si="27">1-AV17/AW17</f>
        <v>#DIV/0!</v>
      </c>
      <c r="AY17">
        <v>0.5</v>
      </c>
      <c r="AZ17">
        <f t="shared" ref="AZ17:AZ48" si="28">CI17</f>
        <v>1261.2570000000001</v>
      </c>
      <c r="BA17">
        <f t="shared" ref="BA17:BA48" si="29">N17</f>
        <v>14.141655363878987</v>
      </c>
      <c r="BB17" t="e">
        <f t="shared" ref="BB17:BB48" si="30">AX17*AY17*AZ17</f>
        <v>#DIV/0!</v>
      </c>
      <c r="BC17">
        <f t="shared" ref="BC17:BC48" si="31">(BA17-AS17)/AZ17</f>
        <v>1.1212350348802018E-2</v>
      </c>
      <c r="BD17" t="e">
        <f t="shared" ref="BD17:BD48" si="32">(AQ17-AW17)/AW17</f>
        <v>#DIV/0!</v>
      </c>
      <c r="BE17" t="e">
        <f t="shared" ref="BE17:BE48" si="33">AP17/(AR17+AP17/AW17)</f>
        <v>#DIV/0!</v>
      </c>
      <c r="BF17" t="s">
        <v>398</v>
      </c>
      <c r="BG17">
        <v>0</v>
      </c>
      <c r="BH17" t="e">
        <f t="shared" ref="BH17:BH48" si="34">IF(BG17&lt;&gt;0, BG17, BE17)</f>
        <v>#DIV/0!</v>
      </c>
      <c r="BI17" t="e">
        <f t="shared" ref="BI17:BI48" si="35">1-BH17/AW17</f>
        <v>#DIV/0!</v>
      </c>
      <c r="BJ17" t="e">
        <f t="shared" ref="BJ17:BJ48" si="36">(AW17-AV17)/(AW17-BH17)</f>
        <v>#DIV/0!</v>
      </c>
      <c r="BK17" t="e">
        <f t="shared" ref="BK17:BK48" si="37">(AQ17-AW17)/(AQ17-BH17)</f>
        <v>#DIV/0!</v>
      </c>
      <c r="BL17" t="e">
        <f t="shared" ref="BL17:BL48" si="38">(AW17-AV17)/(AW17-AP17)</f>
        <v>#DIV/0!</v>
      </c>
      <c r="BM17" t="e">
        <f t="shared" ref="BM17:BM48" si="39">(AQ17-AW17)/(AQ17-AP17)</f>
        <v>#DIV/0!</v>
      </c>
      <c r="BN17" t="e">
        <f t="shared" ref="BN17:BN48" si="40">(BJ17*BH17/AV17)</f>
        <v>#DIV/0!</v>
      </c>
      <c r="BO17" t="e">
        <f t="shared" ref="BO17:BO48" si="41">(1-BN17)</f>
        <v>#DIV/0!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f t="shared" ref="CH17:CH48" si="42">$B$11*DF17+$C$11*DG17+$F$11*DR17*(1-DU17)</f>
        <v>1500.05</v>
      </c>
      <c r="CI17">
        <f t="shared" ref="CI17:CI48" si="43">CH17*CJ17</f>
        <v>1261.2570000000001</v>
      </c>
      <c r="CJ17">
        <f t="shared" ref="CJ17:CJ48" si="44">($B$11*$D$9+$C$11*$D$9+$F$11*((EE17+DW17)/MAX(EE17+DW17+EF17, 0.1)*$I$9+EF17/MAX(EE17+DW17+EF17, 0.1)*$J$9))/($B$11+$C$11+$F$11)</f>
        <v>0.84080997300089999</v>
      </c>
      <c r="CK17">
        <f t="shared" ref="CK17:CK48" si="45">($B$11*$K$9+$C$11*$K$9+$F$11*((EE17+DW17)/MAX(EE17+DW17+EF17, 0.1)*$P$9+EF17/MAX(EE17+DW17+EF17, 0.1)*$Q$9))/($B$11+$C$11+$F$11)</f>
        <v>0.16116324789173692</v>
      </c>
      <c r="CL17">
        <v>6</v>
      </c>
      <c r="CM17">
        <v>0.5</v>
      </c>
      <c r="CN17" t="s">
        <v>399</v>
      </c>
      <c r="CO17">
        <v>2</v>
      </c>
      <c r="CP17">
        <v>1657339439.0999999</v>
      </c>
      <c r="CQ17">
        <v>391.33699999999999</v>
      </c>
      <c r="CR17">
        <v>410.1</v>
      </c>
      <c r="CS17">
        <v>21.780100000000001</v>
      </c>
      <c r="CT17">
        <v>17.289899999999999</v>
      </c>
      <c r="CU17">
        <v>390.77699999999999</v>
      </c>
      <c r="CV17">
        <v>21.645099999999999</v>
      </c>
      <c r="CW17">
        <v>500.09699999999998</v>
      </c>
      <c r="CX17">
        <v>101.527</v>
      </c>
      <c r="CY17">
        <v>9.9849199999999999E-2</v>
      </c>
      <c r="CZ17">
        <v>26.032800000000002</v>
      </c>
      <c r="DA17">
        <v>25.910299999999999</v>
      </c>
      <c r="DB17">
        <v>999.9</v>
      </c>
      <c r="DC17">
        <v>0</v>
      </c>
      <c r="DD17">
        <v>0</v>
      </c>
      <c r="DE17">
        <v>5005</v>
      </c>
      <c r="DF17">
        <v>0</v>
      </c>
      <c r="DG17">
        <v>279.87799999999999</v>
      </c>
      <c r="DH17">
        <v>-18.850100000000001</v>
      </c>
      <c r="DI17">
        <v>400.012</v>
      </c>
      <c r="DJ17">
        <v>417.315</v>
      </c>
      <c r="DK17">
        <v>4.6153599999999999</v>
      </c>
      <c r="DL17">
        <v>410.1</v>
      </c>
      <c r="DM17">
        <v>17.289899999999999</v>
      </c>
      <c r="DN17">
        <v>2.2239800000000001</v>
      </c>
      <c r="DO17">
        <v>1.75539</v>
      </c>
      <c r="DP17">
        <v>19.136099999999999</v>
      </c>
      <c r="DQ17">
        <v>15.395099999999999</v>
      </c>
      <c r="DR17">
        <v>1500.05</v>
      </c>
      <c r="DS17">
        <v>0.973001</v>
      </c>
      <c r="DT17">
        <v>2.69987E-2</v>
      </c>
      <c r="DU17">
        <v>0</v>
      </c>
      <c r="DV17">
        <v>2.4809000000000001</v>
      </c>
      <c r="DW17">
        <v>0</v>
      </c>
      <c r="DX17">
        <v>13859.1</v>
      </c>
      <c r="DY17">
        <v>13304</v>
      </c>
      <c r="DZ17">
        <v>36.375</v>
      </c>
      <c r="EA17">
        <v>38.5</v>
      </c>
      <c r="EB17">
        <v>37.436999999999998</v>
      </c>
      <c r="EC17">
        <v>35.936999999999998</v>
      </c>
      <c r="ED17">
        <v>36.436999999999998</v>
      </c>
      <c r="EE17">
        <v>1459.55</v>
      </c>
      <c r="EF17">
        <v>40.5</v>
      </c>
      <c r="EG17">
        <v>0</v>
      </c>
      <c r="EH17">
        <v>1657339438.2</v>
      </c>
      <c r="EI17">
        <v>0</v>
      </c>
      <c r="EJ17">
        <v>2.2257884615384609</v>
      </c>
      <c r="EK17">
        <v>0.1077982916229414</v>
      </c>
      <c r="EL17">
        <v>349.90769199641738</v>
      </c>
      <c r="EM17">
        <v>13845.061538461539</v>
      </c>
      <c r="EN17">
        <v>15</v>
      </c>
      <c r="EO17">
        <v>1657339463.5999999</v>
      </c>
      <c r="EP17" t="s">
        <v>400</v>
      </c>
      <c r="EQ17">
        <v>1657339463.5999999</v>
      </c>
      <c r="ER17">
        <v>1657339462.5999999</v>
      </c>
      <c r="ES17">
        <v>1</v>
      </c>
      <c r="ET17">
        <v>9.1999999999999998E-2</v>
      </c>
      <c r="EU17">
        <v>-1.2E-2</v>
      </c>
      <c r="EV17">
        <v>0.56000000000000005</v>
      </c>
      <c r="EW17">
        <v>0.13500000000000001</v>
      </c>
      <c r="EX17">
        <v>410</v>
      </c>
      <c r="EY17">
        <v>17</v>
      </c>
      <c r="EZ17">
        <v>0.11</v>
      </c>
      <c r="FA17">
        <v>0.02</v>
      </c>
      <c r="FB17">
        <v>-18.783090243902439</v>
      </c>
      <c r="FC17">
        <v>-0.3794529616724362</v>
      </c>
      <c r="FD17">
        <v>5.3322437527207632E-2</v>
      </c>
      <c r="FE17">
        <v>0</v>
      </c>
      <c r="FF17">
        <v>4.5914973170731708</v>
      </c>
      <c r="FG17">
        <v>-0.13472487804878869</v>
      </c>
      <c r="FH17">
        <v>2.611407685282164E-2</v>
      </c>
      <c r="FI17">
        <v>1</v>
      </c>
      <c r="FJ17">
        <v>1</v>
      </c>
      <c r="FK17">
        <v>2</v>
      </c>
      <c r="FL17" t="s">
        <v>401</v>
      </c>
      <c r="FM17">
        <v>2.93675</v>
      </c>
      <c r="FN17">
        <v>2.7633100000000002</v>
      </c>
      <c r="FO17">
        <v>0.100102</v>
      </c>
      <c r="FP17">
        <v>0.10435800000000001</v>
      </c>
      <c r="FQ17">
        <v>0.113472</v>
      </c>
      <c r="FR17">
        <v>9.6958699999999995E-2</v>
      </c>
      <c r="FS17">
        <v>28746.3</v>
      </c>
      <c r="FT17">
        <v>22300</v>
      </c>
      <c r="FU17">
        <v>29981.5</v>
      </c>
      <c r="FV17">
        <v>24341.5</v>
      </c>
      <c r="FW17">
        <v>35307.4</v>
      </c>
      <c r="FX17">
        <v>32119.9</v>
      </c>
      <c r="FY17">
        <v>43790.5</v>
      </c>
      <c r="FZ17">
        <v>39740.199999999997</v>
      </c>
      <c r="GA17">
        <v>2.0007000000000001</v>
      </c>
      <c r="GB17">
        <v>2.0667499999999999</v>
      </c>
      <c r="GC17">
        <v>0.16921800000000001</v>
      </c>
      <c r="GD17">
        <v>0</v>
      </c>
      <c r="GE17">
        <v>23.131599999999999</v>
      </c>
      <c r="GF17">
        <v>999.9</v>
      </c>
      <c r="GG17">
        <v>51.7</v>
      </c>
      <c r="GH17">
        <v>34.6</v>
      </c>
      <c r="GI17">
        <v>28.1296</v>
      </c>
      <c r="GJ17">
        <v>30.7746</v>
      </c>
      <c r="GK17">
        <v>36.590499999999999</v>
      </c>
      <c r="GL17">
        <v>1</v>
      </c>
      <c r="GM17">
        <v>-0.107111</v>
      </c>
      <c r="GN17">
        <v>-0.65894600000000003</v>
      </c>
      <c r="GO17">
        <v>20.267700000000001</v>
      </c>
      <c r="GP17">
        <v>5.2235800000000001</v>
      </c>
      <c r="GQ17">
        <v>11.907999999999999</v>
      </c>
      <c r="GR17">
        <v>4.96305</v>
      </c>
      <c r="GS17">
        <v>3.2913299999999999</v>
      </c>
      <c r="GT17">
        <v>9999</v>
      </c>
      <c r="GU17">
        <v>9999</v>
      </c>
      <c r="GV17">
        <v>7809.9</v>
      </c>
      <c r="GW17">
        <v>981.8</v>
      </c>
      <c r="GX17">
        <v>1.87714</v>
      </c>
      <c r="GY17">
        <v>1.8754500000000001</v>
      </c>
      <c r="GZ17">
        <v>1.87408</v>
      </c>
      <c r="HA17">
        <v>1.8733200000000001</v>
      </c>
      <c r="HB17">
        <v>1.8748400000000001</v>
      </c>
      <c r="HC17">
        <v>1.86974</v>
      </c>
      <c r="HD17">
        <v>1.8739300000000001</v>
      </c>
      <c r="HE17">
        <v>1.8789899999999999</v>
      </c>
      <c r="HF17">
        <v>0</v>
      </c>
      <c r="HG17">
        <v>0</v>
      </c>
      <c r="HH17">
        <v>0</v>
      </c>
      <c r="HI17">
        <v>0</v>
      </c>
      <c r="HJ17" t="s">
        <v>402</v>
      </c>
      <c r="HK17" t="s">
        <v>403</v>
      </c>
      <c r="HL17" t="s">
        <v>404</v>
      </c>
      <c r="HM17" t="s">
        <v>404</v>
      </c>
      <c r="HN17" t="s">
        <v>404</v>
      </c>
      <c r="HO17" t="s">
        <v>404</v>
      </c>
      <c r="HP17">
        <v>0</v>
      </c>
      <c r="HQ17">
        <v>100</v>
      </c>
      <c r="HR17">
        <v>100</v>
      </c>
      <c r="HS17">
        <v>0.56000000000000005</v>
      </c>
      <c r="HT17">
        <v>0.13500000000000001</v>
      </c>
      <c r="HU17">
        <v>0.26776934609922898</v>
      </c>
      <c r="HV17">
        <v>1.442917152755131E-3</v>
      </c>
      <c r="HW17">
        <v>-2.661258809856503E-6</v>
      </c>
      <c r="HX17">
        <v>7.9611176757267714E-10</v>
      </c>
      <c r="HY17">
        <v>-3.592800492350174E-2</v>
      </c>
      <c r="HZ17">
        <v>-6.0352908027276157E-3</v>
      </c>
      <c r="IA17">
        <v>1.226161373770135E-3</v>
      </c>
      <c r="IB17">
        <v>-1.457749047782E-5</v>
      </c>
      <c r="IC17">
        <v>5</v>
      </c>
      <c r="ID17">
        <v>1967</v>
      </c>
      <c r="IE17">
        <v>1</v>
      </c>
      <c r="IF17">
        <v>28</v>
      </c>
      <c r="IG17">
        <v>1299.4000000000001</v>
      </c>
      <c r="IH17">
        <v>1299.4000000000001</v>
      </c>
      <c r="II17">
        <v>1.0546899999999999</v>
      </c>
      <c r="IJ17">
        <v>2.4218799999999998</v>
      </c>
      <c r="IK17">
        <v>1.42578</v>
      </c>
      <c r="IL17">
        <v>2.2863799999999999</v>
      </c>
      <c r="IM17">
        <v>1.5478499999999999</v>
      </c>
      <c r="IN17">
        <v>2.34253</v>
      </c>
      <c r="IO17">
        <v>36.104999999999997</v>
      </c>
      <c r="IP17">
        <v>15.173999999999999</v>
      </c>
      <c r="IQ17">
        <v>18</v>
      </c>
      <c r="IR17">
        <v>503.58699999999999</v>
      </c>
      <c r="IS17">
        <v>533.27099999999996</v>
      </c>
      <c r="IT17">
        <v>24.9986</v>
      </c>
      <c r="IU17">
        <v>25.951599999999999</v>
      </c>
      <c r="IV17">
        <v>30.0001</v>
      </c>
      <c r="IW17">
        <v>25.968</v>
      </c>
      <c r="IX17">
        <v>25.915700000000001</v>
      </c>
      <c r="IY17">
        <v>21.154199999999999</v>
      </c>
      <c r="IZ17">
        <v>39.632300000000001</v>
      </c>
      <c r="JA17">
        <v>0</v>
      </c>
      <c r="JB17">
        <v>25</v>
      </c>
      <c r="JC17">
        <v>410</v>
      </c>
      <c r="JD17">
        <v>17.226299999999998</v>
      </c>
      <c r="JE17">
        <v>101.021</v>
      </c>
      <c r="JF17">
        <v>101.081</v>
      </c>
    </row>
    <row r="18" spans="1:266" x14ac:dyDescent="0.2">
      <c r="A18">
        <v>2</v>
      </c>
      <c r="B18">
        <v>1657339684.0999999</v>
      </c>
      <c r="C18">
        <v>245</v>
      </c>
      <c r="D18" t="s">
        <v>405</v>
      </c>
      <c r="E18" t="s">
        <v>406</v>
      </c>
      <c r="F18" t="s">
        <v>394</v>
      </c>
      <c r="H18" t="s">
        <v>395</v>
      </c>
      <c r="I18" t="s">
        <v>396</v>
      </c>
      <c r="J18" t="s">
        <v>397</v>
      </c>
      <c r="K18">
        <v>1657339684.0999999</v>
      </c>
      <c r="L18">
        <f t="shared" si="0"/>
        <v>3.8659594073660081E-3</v>
      </c>
      <c r="M18">
        <f t="shared" si="1"/>
        <v>3.8659594073660082</v>
      </c>
      <c r="N18">
        <f t="shared" si="2"/>
        <v>13.766731145419945</v>
      </c>
      <c r="O18">
        <f t="shared" si="3"/>
        <v>381.697</v>
      </c>
      <c r="P18">
        <f t="shared" si="4"/>
        <v>299.67601893853572</v>
      </c>
      <c r="Q18">
        <f t="shared" si="5"/>
        <v>30.453648256993699</v>
      </c>
      <c r="R18">
        <f t="shared" si="6"/>
        <v>38.788776692651702</v>
      </c>
      <c r="S18">
        <f t="shared" si="7"/>
        <v>0.31720131768093496</v>
      </c>
      <c r="T18">
        <f t="shared" si="8"/>
        <v>1.9224512164483023</v>
      </c>
      <c r="U18">
        <f t="shared" si="9"/>
        <v>0.29073312535463247</v>
      </c>
      <c r="V18">
        <f t="shared" si="10"/>
        <v>0.18390186469925235</v>
      </c>
      <c r="W18">
        <f t="shared" si="11"/>
        <v>241.72739400000003</v>
      </c>
      <c r="X18">
        <f t="shared" si="12"/>
        <v>27.007752204493649</v>
      </c>
      <c r="Y18">
        <f t="shared" si="13"/>
        <v>27.007752204493649</v>
      </c>
      <c r="Z18">
        <f t="shared" si="14"/>
        <v>3.580789630107569</v>
      </c>
      <c r="AA18">
        <f t="shared" si="15"/>
        <v>65.697029485554481</v>
      </c>
      <c r="AB18">
        <f t="shared" si="16"/>
        <v>2.2683838635829803</v>
      </c>
      <c r="AC18">
        <f t="shared" si="17"/>
        <v>3.45279517406758</v>
      </c>
      <c r="AD18">
        <f t="shared" si="18"/>
        <v>1.3124057665245887</v>
      </c>
      <c r="AE18">
        <f t="shared" si="19"/>
        <v>-170.48880986484096</v>
      </c>
      <c r="AF18">
        <f t="shared" si="20"/>
        <v>-64.087995005605038</v>
      </c>
      <c r="AG18">
        <f t="shared" si="21"/>
        <v>-7.1727726496825239</v>
      </c>
      <c r="AH18">
        <f t="shared" si="22"/>
        <v>-2.2183520128479017E-2</v>
      </c>
      <c r="AI18">
        <v>0</v>
      </c>
      <c r="AJ18">
        <v>0</v>
      </c>
      <c r="AK18">
        <f t="shared" si="23"/>
        <v>1</v>
      </c>
      <c r="AL18">
        <f t="shared" si="24"/>
        <v>0</v>
      </c>
      <c r="AM18">
        <f t="shared" si="25"/>
        <v>26001.768124481609</v>
      </c>
      <c r="AN18" t="s">
        <v>398</v>
      </c>
      <c r="AO18" t="s">
        <v>398</v>
      </c>
      <c r="AP18">
        <v>0</v>
      </c>
      <c r="AQ18">
        <v>0</v>
      </c>
      <c r="AR18" t="e">
        <f t="shared" si="26"/>
        <v>#DIV/0!</v>
      </c>
      <c r="AS18">
        <v>0</v>
      </c>
      <c r="AT18" t="s">
        <v>398</v>
      </c>
      <c r="AU18" t="s">
        <v>398</v>
      </c>
      <c r="AV18">
        <v>0</v>
      </c>
      <c r="AW18">
        <v>0</v>
      </c>
      <c r="AX18" t="e">
        <f t="shared" si="27"/>
        <v>#DIV/0!</v>
      </c>
      <c r="AY18">
        <v>0.5</v>
      </c>
      <c r="AZ18">
        <f t="shared" si="28"/>
        <v>1261.1226000000001</v>
      </c>
      <c r="BA18">
        <f t="shared" si="29"/>
        <v>13.766731145419945</v>
      </c>
      <c r="BB18" t="e">
        <f t="shared" si="30"/>
        <v>#DIV/0!</v>
      </c>
      <c r="BC18">
        <f t="shared" si="31"/>
        <v>1.0916251239506724E-2</v>
      </c>
      <c r="BD18" t="e">
        <f t="shared" si="32"/>
        <v>#DIV/0!</v>
      </c>
      <c r="BE18" t="e">
        <f t="shared" si="33"/>
        <v>#DIV/0!</v>
      </c>
      <c r="BF18" t="s">
        <v>398</v>
      </c>
      <c r="BG18">
        <v>0</v>
      </c>
      <c r="BH18" t="e">
        <f t="shared" si="34"/>
        <v>#DIV/0!</v>
      </c>
      <c r="BI18" t="e">
        <f t="shared" si="35"/>
        <v>#DIV/0!</v>
      </c>
      <c r="BJ18" t="e">
        <f t="shared" si="36"/>
        <v>#DIV/0!</v>
      </c>
      <c r="BK18" t="e">
        <f t="shared" si="37"/>
        <v>#DIV/0!</v>
      </c>
      <c r="BL18" t="e">
        <f t="shared" si="38"/>
        <v>#DIV/0!</v>
      </c>
      <c r="BM18" t="e">
        <f t="shared" si="39"/>
        <v>#DIV/0!</v>
      </c>
      <c r="BN18" t="e">
        <f t="shared" si="40"/>
        <v>#DIV/0!</v>
      </c>
      <c r="BO18" t="e">
        <f t="shared" si="41"/>
        <v>#DIV/0!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f t="shared" si="42"/>
        <v>1499.89</v>
      </c>
      <c r="CI18">
        <f t="shared" si="43"/>
        <v>1261.1226000000001</v>
      </c>
      <c r="CJ18">
        <f t="shared" si="44"/>
        <v>0.84081005940435638</v>
      </c>
      <c r="CK18">
        <f t="shared" si="45"/>
        <v>0.1611634146504077</v>
      </c>
      <c r="CL18">
        <v>6</v>
      </c>
      <c r="CM18">
        <v>0.5</v>
      </c>
      <c r="CN18" t="s">
        <v>399</v>
      </c>
      <c r="CO18">
        <v>2</v>
      </c>
      <c r="CP18">
        <v>1657339684.0999999</v>
      </c>
      <c r="CQ18">
        <v>381.697</v>
      </c>
      <c r="CR18">
        <v>399.983</v>
      </c>
      <c r="CS18">
        <v>22.3218</v>
      </c>
      <c r="CT18">
        <v>17.787400000000002</v>
      </c>
      <c r="CU18">
        <v>381.12900000000002</v>
      </c>
      <c r="CV18">
        <v>22.062799999999999</v>
      </c>
      <c r="CW18">
        <v>500.13200000000001</v>
      </c>
      <c r="CX18">
        <v>101.52200000000001</v>
      </c>
      <c r="CY18">
        <v>9.9906099999999998E-2</v>
      </c>
      <c r="CZ18">
        <v>26.389399999999998</v>
      </c>
      <c r="DA18">
        <v>27.2652</v>
      </c>
      <c r="DB18">
        <v>999.9</v>
      </c>
      <c r="DC18">
        <v>0</v>
      </c>
      <c r="DD18">
        <v>0</v>
      </c>
      <c r="DE18">
        <v>5006.25</v>
      </c>
      <c r="DF18">
        <v>0</v>
      </c>
      <c r="DG18">
        <v>276.57100000000003</v>
      </c>
      <c r="DH18">
        <v>-18.285499999999999</v>
      </c>
      <c r="DI18">
        <v>390.41199999999998</v>
      </c>
      <c r="DJ18">
        <v>407.226</v>
      </c>
      <c r="DK18">
        <v>4.5344899999999999</v>
      </c>
      <c r="DL18">
        <v>399.983</v>
      </c>
      <c r="DM18">
        <v>17.787400000000002</v>
      </c>
      <c r="DN18">
        <v>2.2661699999999998</v>
      </c>
      <c r="DO18">
        <v>1.80582</v>
      </c>
      <c r="DP18">
        <v>19.437899999999999</v>
      </c>
      <c r="DQ18">
        <v>15.837199999999999</v>
      </c>
      <c r="DR18">
        <v>1499.89</v>
      </c>
      <c r="DS18">
        <v>0.973001</v>
      </c>
      <c r="DT18">
        <v>2.69987E-2</v>
      </c>
      <c r="DU18">
        <v>0</v>
      </c>
      <c r="DV18">
        <v>2.0693000000000001</v>
      </c>
      <c r="DW18">
        <v>0</v>
      </c>
      <c r="DX18">
        <v>13510.1</v>
      </c>
      <c r="DY18">
        <v>13302.6</v>
      </c>
      <c r="DZ18">
        <v>39.125</v>
      </c>
      <c r="EA18">
        <v>41.811999999999998</v>
      </c>
      <c r="EB18">
        <v>40.125</v>
      </c>
      <c r="EC18">
        <v>40.311999999999998</v>
      </c>
      <c r="ED18">
        <v>39.061999999999998</v>
      </c>
      <c r="EE18">
        <v>1459.39</v>
      </c>
      <c r="EF18">
        <v>40.5</v>
      </c>
      <c r="EG18">
        <v>0</v>
      </c>
      <c r="EH18">
        <v>1657339683</v>
      </c>
      <c r="EI18">
        <v>0</v>
      </c>
      <c r="EJ18">
        <v>2.2910499999999998</v>
      </c>
      <c r="EK18">
        <v>8.6041018646218173E-2</v>
      </c>
      <c r="EL18">
        <v>20.888888867499979</v>
      </c>
      <c r="EM18">
        <v>13492.83076923077</v>
      </c>
      <c r="EN18">
        <v>15</v>
      </c>
      <c r="EO18">
        <v>1657339463.5999999</v>
      </c>
      <c r="EP18" t="s">
        <v>400</v>
      </c>
      <c r="EQ18">
        <v>1657339463.5999999</v>
      </c>
      <c r="ER18">
        <v>1657339462.5999999</v>
      </c>
      <c r="ES18">
        <v>1</v>
      </c>
      <c r="ET18">
        <v>9.1999999999999998E-2</v>
      </c>
      <c r="EU18">
        <v>-1.2E-2</v>
      </c>
      <c r="EV18">
        <v>0.56000000000000005</v>
      </c>
      <c r="EW18">
        <v>0.13500000000000001</v>
      </c>
      <c r="EX18">
        <v>410</v>
      </c>
      <c r="EY18">
        <v>17</v>
      </c>
      <c r="EZ18">
        <v>0.11</v>
      </c>
      <c r="FA18">
        <v>0.02</v>
      </c>
      <c r="FB18">
        <v>-18.255780487804881</v>
      </c>
      <c r="FC18">
        <v>-0.2140766550522612</v>
      </c>
      <c r="FD18">
        <v>3.563355653006791E-2</v>
      </c>
      <c r="FE18">
        <v>0</v>
      </c>
      <c r="FF18">
        <v>4.4938541463414641</v>
      </c>
      <c r="FG18">
        <v>0.26359672473867612</v>
      </c>
      <c r="FH18">
        <v>2.6158472113173181E-2</v>
      </c>
      <c r="FI18">
        <v>1</v>
      </c>
      <c r="FJ18">
        <v>1</v>
      </c>
      <c r="FK18">
        <v>2</v>
      </c>
      <c r="FL18" t="s">
        <v>401</v>
      </c>
      <c r="FM18">
        <v>2.93662</v>
      </c>
      <c r="FN18">
        <v>2.7633700000000001</v>
      </c>
      <c r="FO18">
        <v>9.8152900000000001E-2</v>
      </c>
      <c r="FP18">
        <v>0.102353</v>
      </c>
      <c r="FQ18">
        <v>0.114969</v>
      </c>
      <c r="FR18">
        <v>9.8897799999999994E-2</v>
      </c>
      <c r="FS18">
        <v>28800.6</v>
      </c>
      <c r="FT18">
        <v>22341.5</v>
      </c>
      <c r="FU18">
        <v>29974.1</v>
      </c>
      <c r="FV18">
        <v>24333</v>
      </c>
      <c r="FW18">
        <v>35236.5</v>
      </c>
      <c r="FX18">
        <v>32038.6</v>
      </c>
      <c r="FY18">
        <v>43777.9</v>
      </c>
      <c r="FZ18">
        <v>39726.300000000003</v>
      </c>
      <c r="GA18">
        <v>1.9999499999999999</v>
      </c>
      <c r="GB18">
        <v>2.0673499999999998</v>
      </c>
      <c r="GC18">
        <v>0.22353999999999999</v>
      </c>
      <c r="GD18">
        <v>0</v>
      </c>
      <c r="GE18">
        <v>23.599900000000002</v>
      </c>
      <c r="GF18">
        <v>999.9</v>
      </c>
      <c r="GG18">
        <v>52</v>
      </c>
      <c r="GH18">
        <v>34.299999999999997</v>
      </c>
      <c r="GI18">
        <v>27.8279</v>
      </c>
      <c r="GJ18">
        <v>31.0046</v>
      </c>
      <c r="GK18">
        <v>36.630600000000001</v>
      </c>
      <c r="GL18">
        <v>1</v>
      </c>
      <c r="GM18">
        <v>-9.1407500000000003E-2</v>
      </c>
      <c r="GN18">
        <v>-0.40738000000000002</v>
      </c>
      <c r="GO18">
        <v>20.270900000000001</v>
      </c>
      <c r="GP18">
        <v>5.2277699999999996</v>
      </c>
      <c r="GQ18">
        <v>11.908099999999999</v>
      </c>
      <c r="GR18">
        <v>4.9652000000000003</v>
      </c>
      <c r="GS18">
        <v>3.2919999999999998</v>
      </c>
      <c r="GT18">
        <v>9999</v>
      </c>
      <c r="GU18">
        <v>9999</v>
      </c>
      <c r="GV18">
        <v>7809.9</v>
      </c>
      <c r="GW18">
        <v>981.9</v>
      </c>
      <c r="GX18">
        <v>1.87714</v>
      </c>
      <c r="GY18">
        <v>1.8754299999999999</v>
      </c>
      <c r="GZ18">
        <v>1.87408</v>
      </c>
      <c r="HA18">
        <v>1.8732500000000001</v>
      </c>
      <c r="HB18">
        <v>1.8748499999999999</v>
      </c>
      <c r="HC18">
        <v>1.86971</v>
      </c>
      <c r="HD18">
        <v>1.8739300000000001</v>
      </c>
      <c r="HE18">
        <v>1.87897</v>
      </c>
      <c r="HF18">
        <v>0</v>
      </c>
      <c r="HG18">
        <v>0</v>
      </c>
      <c r="HH18">
        <v>0</v>
      </c>
      <c r="HI18">
        <v>0</v>
      </c>
      <c r="HJ18" t="s">
        <v>402</v>
      </c>
      <c r="HK18" t="s">
        <v>403</v>
      </c>
      <c r="HL18" t="s">
        <v>404</v>
      </c>
      <c r="HM18" t="s">
        <v>404</v>
      </c>
      <c r="HN18" t="s">
        <v>404</v>
      </c>
      <c r="HO18" t="s">
        <v>404</v>
      </c>
      <c r="HP18">
        <v>0</v>
      </c>
      <c r="HQ18">
        <v>100</v>
      </c>
      <c r="HR18">
        <v>100</v>
      </c>
      <c r="HS18">
        <v>0.56799999999999995</v>
      </c>
      <c r="HT18">
        <v>0.25900000000000001</v>
      </c>
      <c r="HU18">
        <v>0.36021833797082331</v>
      </c>
      <c r="HV18">
        <v>1.442917152755131E-3</v>
      </c>
      <c r="HW18">
        <v>-2.661258809856503E-6</v>
      </c>
      <c r="HX18">
        <v>7.9611176757267714E-10</v>
      </c>
      <c r="HY18">
        <v>-4.8052866728475037E-2</v>
      </c>
      <c r="HZ18">
        <v>-6.0352908027276157E-3</v>
      </c>
      <c r="IA18">
        <v>1.226161373770135E-3</v>
      </c>
      <c r="IB18">
        <v>-1.457749047782E-5</v>
      </c>
      <c r="IC18">
        <v>5</v>
      </c>
      <c r="ID18">
        <v>1967</v>
      </c>
      <c r="IE18">
        <v>1</v>
      </c>
      <c r="IF18">
        <v>28</v>
      </c>
      <c r="IG18">
        <v>3.7</v>
      </c>
      <c r="IH18">
        <v>3.7</v>
      </c>
      <c r="II18">
        <v>1.0351600000000001</v>
      </c>
      <c r="IJ18">
        <v>2.4218799999999998</v>
      </c>
      <c r="IK18">
        <v>1.42578</v>
      </c>
      <c r="IL18">
        <v>2.2863799999999999</v>
      </c>
      <c r="IM18">
        <v>1.5478499999999999</v>
      </c>
      <c r="IN18">
        <v>2.3803700000000001</v>
      </c>
      <c r="IO18">
        <v>35.707799999999999</v>
      </c>
      <c r="IP18">
        <v>15.1302</v>
      </c>
      <c r="IQ18">
        <v>18</v>
      </c>
      <c r="IR18">
        <v>504.18799999999999</v>
      </c>
      <c r="IS18">
        <v>534.89</v>
      </c>
      <c r="IT18">
        <v>24.999700000000001</v>
      </c>
      <c r="IU18">
        <v>26.1098</v>
      </c>
      <c r="IV18">
        <v>30.000699999999998</v>
      </c>
      <c r="IW18">
        <v>26.092400000000001</v>
      </c>
      <c r="IX18">
        <v>26.041399999999999</v>
      </c>
      <c r="IY18">
        <v>20.755500000000001</v>
      </c>
      <c r="IZ18">
        <v>36.6995</v>
      </c>
      <c r="JA18">
        <v>0</v>
      </c>
      <c r="JB18">
        <v>25</v>
      </c>
      <c r="JC18">
        <v>400</v>
      </c>
      <c r="JD18">
        <v>17.8505</v>
      </c>
      <c r="JE18">
        <v>100.99299999999999</v>
      </c>
      <c r="JF18">
        <v>101.04600000000001</v>
      </c>
    </row>
    <row r="19" spans="1:266" x14ac:dyDescent="0.2">
      <c r="A19">
        <v>3</v>
      </c>
      <c r="B19">
        <v>1657339759.5999999</v>
      </c>
      <c r="C19">
        <v>320.5</v>
      </c>
      <c r="D19" t="s">
        <v>407</v>
      </c>
      <c r="E19" t="s">
        <v>408</v>
      </c>
      <c r="F19" t="s">
        <v>394</v>
      </c>
      <c r="H19" t="s">
        <v>395</v>
      </c>
      <c r="I19" t="s">
        <v>396</v>
      </c>
      <c r="J19" t="s">
        <v>397</v>
      </c>
      <c r="K19">
        <v>1657339759.5999999</v>
      </c>
      <c r="L19">
        <f t="shared" si="0"/>
        <v>3.8000303362368554E-3</v>
      </c>
      <c r="M19">
        <f t="shared" si="1"/>
        <v>3.8000303362368553</v>
      </c>
      <c r="N19">
        <f t="shared" si="2"/>
        <v>10.34747291534209</v>
      </c>
      <c r="O19">
        <f t="shared" si="3"/>
        <v>286.27999999999997</v>
      </c>
      <c r="P19">
        <f t="shared" si="4"/>
        <v>223.81155548696262</v>
      </c>
      <c r="Q19">
        <f t="shared" si="5"/>
        <v>22.745073809352728</v>
      </c>
      <c r="R19">
        <f t="shared" si="6"/>
        <v>29.093492138839995</v>
      </c>
      <c r="S19">
        <f t="shared" si="7"/>
        <v>0.31218435597765865</v>
      </c>
      <c r="T19">
        <f t="shared" si="8"/>
        <v>1.9162531635115352</v>
      </c>
      <c r="U19">
        <f t="shared" si="9"/>
        <v>0.2864348222700342</v>
      </c>
      <c r="V19">
        <f t="shared" si="10"/>
        <v>0.18115793815763451</v>
      </c>
      <c r="W19">
        <f t="shared" si="11"/>
        <v>241.75670099999996</v>
      </c>
      <c r="X19">
        <f t="shared" si="12"/>
        <v>27.105170683400093</v>
      </c>
      <c r="Y19">
        <f t="shared" si="13"/>
        <v>27.105170683400093</v>
      </c>
      <c r="Z19">
        <f t="shared" si="14"/>
        <v>3.6013276221739519</v>
      </c>
      <c r="AA19">
        <f t="shared" si="15"/>
        <v>66.112415683169203</v>
      </c>
      <c r="AB19">
        <f t="shared" si="16"/>
        <v>2.2921846602653</v>
      </c>
      <c r="AC19">
        <f t="shared" si="17"/>
        <v>3.4671016579550593</v>
      </c>
      <c r="AD19">
        <f t="shared" si="18"/>
        <v>1.3091429619086519</v>
      </c>
      <c r="AE19">
        <f t="shared" si="19"/>
        <v>-167.58133782804532</v>
      </c>
      <c r="AF19">
        <f t="shared" si="20"/>
        <v>-66.703618814123288</v>
      </c>
      <c r="AG19">
        <f t="shared" si="21"/>
        <v>-7.495944080253806</v>
      </c>
      <c r="AH19">
        <f t="shared" si="22"/>
        <v>-2.4199722422437731E-2</v>
      </c>
      <c r="AI19">
        <v>0</v>
      </c>
      <c r="AJ19">
        <v>0</v>
      </c>
      <c r="AK19">
        <f t="shared" si="23"/>
        <v>1</v>
      </c>
      <c r="AL19">
        <f t="shared" si="24"/>
        <v>0</v>
      </c>
      <c r="AM19">
        <f t="shared" si="25"/>
        <v>25839.108553608694</v>
      </c>
      <c r="AN19" t="s">
        <v>398</v>
      </c>
      <c r="AO19" t="s">
        <v>398</v>
      </c>
      <c r="AP19">
        <v>0</v>
      </c>
      <c r="AQ19">
        <v>0</v>
      </c>
      <c r="AR19" t="e">
        <f t="shared" si="26"/>
        <v>#DIV/0!</v>
      </c>
      <c r="AS19">
        <v>0</v>
      </c>
      <c r="AT19" t="s">
        <v>398</v>
      </c>
      <c r="AU19" t="s">
        <v>398</v>
      </c>
      <c r="AV19">
        <v>0</v>
      </c>
      <c r="AW19">
        <v>0</v>
      </c>
      <c r="AX19" t="e">
        <f t="shared" si="27"/>
        <v>#DIV/0!</v>
      </c>
      <c r="AY19">
        <v>0.5</v>
      </c>
      <c r="AZ19">
        <f t="shared" si="28"/>
        <v>1261.2740999999999</v>
      </c>
      <c r="BA19">
        <f t="shared" si="29"/>
        <v>10.34747291534209</v>
      </c>
      <c r="BB19" t="e">
        <f t="shared" si="30"/>
        <v>#DIV/0!</v>
      </c>
      <c r="BC19">
        <f t="shared" si="31"/>
        <v>8.2039843007496085E-3</v>
      </c>
      <c r="BD19" t="e">
        <f t="shared" si="32"/>
        <v>#DIV/0!</v>
      </c>
      <c r="BE19" t="e">
        <f t="shared" si="33"/>
        <v>#DIV/0!</v>
      </c>
      <c r="BF19" t="s">
        <v>398</v>
      </c>
      <c r="BG19">
        <v>0</v>
      </c>
      <c r="BH19" t="e">
        <f t="shared" si="34"/>
        <v>#DIV/0!</v>
      </c>
      <c r="BI19" t="e">
        <f t="shared" si="35"/>
        <v>#DIV/0!</v>
      </c>
      <c r="BJ19" t="e">
        <f t="shared" si="36"/>
        <v>#DIV/0!</v>
      </c>
      <c r="BK19" t="e">
        <f t="shared" si="37"/>
        <v>#DIV/0!</v>
      </c>
      <c r="BL19" t="e">
        <f t="shared" si="38"/>
        <v>#DIV/0!</v>
      </c>
      <c r="BM19" t="e">
        <f t="shared" si="39"/>
        <v>#DIV/0!</v>
      </c>
      <c r="BN19" t="e">
        <f t="shared" si="40"/>
        <v>#DIV/0!</v>
      </c>
      <c r="BO19" t="e">
        <f t="shared" si="41"/>
        <v>#DIV/0!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f t="shared" si="42"/>
        <v>1500.07</v>
      </c>
      <c r="CI19">
        <f t="shared" si="43"/>
        <v>1261.2740999999999</v>
      </c>
      <c r="CJ19">
        <f t="shared" si="44"/>
        <v>0.84081016219243099</v>
      </c>
      <c r="CK19">
        <f t="shared" si="45"/>
        <v>0.16116361303139184</v>
      </c>
      <c r="CL19">
        <v>6</v>
      </c>
      <c r="CM19">
        <v>0.5</v>
      </c>
      <c r="CN19" t="s">
        <v>399</v>
      </c>
      <c r="CO19">
        <v>2</v>
      </c>
      <c r="CP19">
        <v>1657339759.5999999</v>
      </c>
      <c r="CQ19">
        <v>286.27999999999997</v>
      </c>
      <c r="CR19">
        <v>300</v>
      </c>
      <c r="CS19">
        <v>22.555099999999999</v>
      </c>
      <c r="CT19">
        <v>18.098700000000001</v>
      </c>
      <c r="CU19">
        <v>285.81700000000001</v>
      </c>
      <c r="CV19">
        <v>22.289899999999999</v>
      </c>
      <c r="CW19">
        <v>500.08800000000002</v>
      </c>
      <c r="CX19">
        <v>101.526</v>
      </c>
      <c r="CY19">
        <v>0.10000299999999999</v>
      </c>
      <c r="CZ19">
        <v>26.459499999999998</v>
      </c>
      <c r="DA19">
        <v>28.194199999999999</v>
      </c>
      <c r="DB19">
        <v>999.9</v>
      </c>
      <c r="DC19">
        <v>0</v>
      </c>
      <c r="DD19">
        <v>0</v>
      </c>
      <c r="DE19">
        <v>4980</v>
      </c>
      <c r="DF19">
        <v>0</v>
      </c>
      <c r="DG19">
        <v>280.17500000000001</v>
      </c>
      <c r="DH19">
        <v>-13.609</v>
      </c>
      <c r="DI19">
        <v>292.99900000000002</v>
      </c>
      <c r="DJ19">
        <v>305.52999999999997</v>
      </c>
      <c r="DK19">
        <v>4.4564500000000002</v>
      </c>
      <c r="DL19">
        <v>300</v>
      </c>
      <c r="DM19">
        <v>18.098700000000001</v>
      </c>
      <c r="DN19">
        <v>2.28993</v>
      </c>
      <c r="DO19">
        <v>1.83748</v>
      </c>
      <c r="DP19">
        <v>19.605699999999999</v>
      </c>
      <c r="DQ19">
        <v>16.109400000000001</v>
      </c>
      <c r="DR19">
        <v>1500.07</v>
      </c>
      <c r="DS19">
        <v>0.97299599999999997</v>
      </c>
      <c r="DT19">
        <v>2.7003800000000001E-2</v>
      </c>
      <c r="DU19">
        <v>0</v>
      </c>
      <c r="DV19">
        <v>2.0762999999999998</v>
      </c>
      <c r="DW19">
        <v>0</v>
      </c>
      <c r="DX19">
        <v>14474.6</v>
      </c>
      <c r="DY19">
        <v>13304.2</v>
      </c>
      <c r="DZ19">
        <v>38.186999999999998</v>
      </c>
      <c r="EA19">
        <v>40.375</v>
      </c>
      <c r="EB19">
        <v>39.186999999999998</v>
      </c>
      <c r="EC19">
        <v>38.311999999999998</v>
      </c>
      <c r="ED19">
        <v>38.125</v>
      </c>
      <c r="EE19">
        <v>1459.56</v>
      </c>
      <c r="EF19">
        <v>40.51</v>
      </c>
      <c r="EG19">
        <v>0</v>
      </c>
      <c r="EH19">
        <v>1657339758.5999999</v>
      </c>
      <c r="EI19">
        <v>0</v>
      </c>
      <c r="EJ19">
        <v>2.369592307692308</v>
      </c>
      <c r="EK19">
        <v>-0.20101879749198359</v>
      </c>
      <c r="EL19">
        <v>-14.547006424008581</v>
      </c>
      <c r="EM19">
        <v>14729.39615384615</v>
      </c>
      <c r="EN19">
        <v>15</v>
      </c>
      <c r="EO19">
        <v>1657339777.0999999</v>
      </c>
      <c r="EP19" t="s">
        <v>409</v>
      </c>
      <c r="EQ19">
        <v>1657339777.0999999</v>
      </c>
      <c r="ER19">
        <v>1657339462.5999999</v>
      </c>
      <c r="ES19">
        <v>2</v>
      </c>
      <c r="ET19">
        <v>-0.113</v>
      </c>
      <c r="EU19">
        <v>-1.2E-2</v>
      </c>
      <c r="EV19">
        <v>0.46300000000000002</v>
      </c>
      <c r="EW19">
        <v>0.13500000000000001</v>
      </c>
      <c r="EX19">
        <v>300</v>
      </c>
      <c r="EY19">
        <v>17</v>
      </c>
      <c r="EZ19">
        <v>0.14000000000000001</v>
      </c>
      <c r="FA19">
        <v>0.02</v>
      </c>
      <c r="FB19">
        <v>-13.567729999999999</v>
      </c>
      <c r="FC19">
        <v>-0.23228893058160549</v>
      </c>
      <c r="FD19">
        <v>4.2290798053477331E-2</v>
      </c>
      <c r="FE19">
        <v>0</v>
      </c>
      <c r="FF19">
        <v>4.4750687500000002</v>
      </c>
      <c r="FG19">
        <v>-4.5889643527211067E-2</v>
      </c>
      <c r="FH19">
        <v>8.1465711153527794E-3</v>
      </c>
      <c r="FI19">
        <v>1</v>
      </c>
      <c r="FJ19">
        <v>1</v>
      </c>
      <c r="FK19">
        <v>2</v>
      </c>
      <c r="FL19" t="s">
        <v>401</v>
      </c>
      <c r="FM19">
        <v>2.9363800000000002</v>
      </c>
      <c r="FN19">
        <v>2.76335</v>
      </c>
      <c r="FO19">
        <v>7.7906000000000003E-2</v>
      </c>
      <c r="FP19">
        <v>8.1479700000000002E-2</v>
      </c>
      <c r="FQ19">
        <v>0.11577800000000001</v>
      </c>
      <c r="FR19">
        <v>0.100103</v>
      </c>
      <c r="FS19">
        <v>29438.7</v>
      </c>
      <c r="FT19">
        <v>22856.2</v>
      </c>
      <c r="FU19">
        <v>29966.1</v>
      </c>
      <c r="FV19">
        <v>24328.400000000001</v>
      </c>
      <c r="FW19">
        <v>35193.800000000003</v>
      </c>
      <c r="FX19">
        <v>31988.2</v>
      </c>
      <c r="FY19">
        <v>43766.6</v>
      </c>
      <c r="FZ19">
        <v>39718.6</v>
      </c>
      <c r="GA19">
        <v>1.9992000000000001</v>
      </c>
      <c r="GB19">
        <v>2.06717</v>
      </c>
      <c r="GC19">
        <v>0.27687099999999998</v>
      </c>
      <c r="GD19">
        <v>0</v>
      </c>
      <c r="GE19">
        <v>23.658100000000001</v>
      </c>
      <c r="GF19">
        <v>999.9</v>
      </c>
      <c r="GG19">
        <v>52.1</v>
      </c>
      <c r="GH19">
        <v>34.200000000000003</v>
      </c>
      <c r="GI19">
        <v>27.725200000000001</v>
      </c>
      <c r="GJ19">
        <v>31.0946</v>
      </c>
      <c r="GK19">
        <v>36.718800000000002</v>
      </c>
      <c r="GL19">
        <v>1</v>
      </c>
      <c r="GM19">
        <v>-8.1857200000000005E-2</v>
      </c>
      <c r="GN19">
        <v>-0.42891299999999999</v>
      </c>
      <c r="GO19">
        <v>20.269200000000001</v>
      </c>
      <c r="GP19">
        <v>5.2282200000000003</v>
      </c>
      <c r="GQ19">
        <v>11.908099999999999</v>
      </c>
      <c r="GR19">
        <v>4.9655500000000004</v>
      </c>
      <c r="GS19">
        <v>3.2919999999999998</v>
      </c>
      <c r="GT19">
        <v>9999</v>
      </c>
      <c r="GU19">
        <v>9999</v>
      </c>
      <c r="GV19">
        <v>7809.9</v>
      </c>
      <c r="GW19">
        <v>981.9</v>
      </c>
      <c r="GX19">
        <v>1.8771</v>
      </c>
      <c r="GY19">
        <v>1.87534</v>
      </c>
      <c r="GZ19">
        <v>1.8740699999999999</v>
      </c>
      <c r="HA19">
        <v>1.8732599999999999</v>
      </c>
      <c r="HB19">
        <v>1.87483</v>
      </c>
      <c r="HC19">
        <v>1.8696699999999999</v>
      </c>
      <c r="HD19">
        <v>1.8739300000000001</v>
      </c>
      <c r="HE19">
        <v>1.87897</v>
      </c>
      <c r="HF19">
        <v>0</v>
      </c>
      <c r="HG19">
        <v>0</v>
      </c>
      <c r="HH19">
        <v>0</v>
      </c>
      <c r="HI19">
        <v>0</v>
      </c>
      <c r="HJ19" t="s">
        <v>402</v>
      </c>
      <c r="HK19" t="s">
        <v>403</v>
      </c>
      <c r="HL19" t="s">
        <v>404</v>
      </c>
      <c r="HM19" t="s">
        <v>404</v>
      </c>
      <c r="HN19" t="s">
        <v>404</v>
      </c>
      <c r="HO19" t="s">
        <v>404</v>
      </c>
      <c r="HP19">
        <v>0</v>
      </c>
      <c r="HQ19">
        <v>100</v>
      </c>
      <c r="HR19">
        <v>100</v>
      </c>
      <c r="HS19">
        <v>0.46300000000000002</v>
      </c>
      <c r="HT19">
        <v>0.26519999999999999</v>
      </c>
      <c r="HU19">
        <v>0.36021833797082331</v>
      </c>
      <c r="HV19">
        <v>1.442917152755131E-3</v>
      </c>
      <c r="HW19">
        <v>-2.661258809856503E-6</v>
      </c>
      <c r="HX19">
        <v>7.9611176757267714E-10</v>
      </c>
      <c r="HY19">
        <v>-4.8052866728475037E-2</v>
      </c>
      <c r="HZ19">
        <v>-6.0352908027276157E-3</v>
      </c>
      <c r="IA19">
        <v>1.226161373770135E-3</v>
      </c>
      <c r="IB19">
        <v>-1.457749047782E-5</v>
      </c>
      <c r="IC19">
        <v>5</v>
      </c>
      <c r="ID19">
        <v>1967</v>
      </c>
      <c r="IE19">
        <v>1</v>
      </c>
      <c r="IF19">
        <v>28</v>
      </c>
      <c r="IG19">
        <v>4.9000000000000004</v>
      </c>
      <c r="IH19">
        <v>5</v>
      </c>
      <c r="II19">
        <v>0.82153299999999996</v>
      </c>
      <c r="IJ19">
        <v>2.4414099999999999</v>
      </c>
      <c r="IK19">
        <v>1.42578</v>
      </c>
      <c r="IL19">
        <v>2.2863799999999999</v>
      </c>
      <c r="IM19">
        <v>1.5478499999999999</v>
      </c>
      <c r="IN19">
        <v>2.3803700000000001</v>
      </c>
      <c r="IO19">
        <v>35.614800000000002</v>
      </c>
      <c r="IP19">
        <v>15.1127</v>
      </c>
      <c r="IQ19">
        <v>18</v>
      </c>
      <c r="IR19">
        <v>504.50900000000001</v>
      </c>
      <c r="IS19">
        <v>535.64300000000003</v>
      </c>
      <c r="IT19">
        <v>24.999600000000001</v>
      </c>
      <c r="IU19">
        <v>26.2135</v>
      </c>
      <c r="IV19">
        <v>30.000599999999999</v>
      </c>
      <c r="IW19">
        <v>26.184100000000001</v>
      </c>
      <c r="IX19">
        <v>26.131599999999999</v>
      </c>
      <c r="IY19">
        <v>16.447700000000001</v>
      </c>
      <c r="IZ19">
        <v>35.542299999999997</v>
      </c>
      <c r="JA19">
        <v>0</v>
      </c>
      <c r="JB19">
        <v>25</v>
      </c>
      <c r="JC19">
        <v>300</v>
      </c>
      <c r="JD19">
        <v>18.110199999999999</v>
      </c>
      <c r="JE19">
        <v>100.967</v>
      </c>
      <c r="JF19">
        <v>101.026</v>
      </c>
    </row>
    <row r="20" spans="1:266" x14ac:dyDescent="0.2">
      <c r="A20">
        <v>4</v>
      </c>
      <c r="B20">
        <v>1657339853.0999999</v>
      </c>
      <c r="C20">
        <v>414</v>
      </c>
      <c r="D20" t="s">
        <v>410</v>
      </c>
      <c r="E20" t="s">
        <v>411</v>
      </c>
      <c r="F20" t="s">
        <v>394</v>
      </c>
      <c r="H20" t="s">
        <v>395</v>
      </c>
      <c r="I20" t="s">
        <v>396</v>
      </c>
      <c r="J20" t="s">
        <v>397</v>
      </c>
      <c r="K20">
        <v>1657339853.0999999</v>
      </c>
      <c r="L20">
        <f t="shared" si="0"/>
        <v>3.8401385341137496E-3</v>
      </c>
      <c r="M20">
        <f t="shared" si="1"/>
        <v>3.8401385341137497</v>
      </c>
      <c r="N20">
        <f t="shared" si="2"/>
        <v>6.2083620907853438</v>
      </c>
      <c r="O20">
        <f t="shared" si="3"/>
        <v>191.69200000000001</v>
      </c>
      <c r="P20">
        <f t="shared" si="4"/>
        <v>155.35610453479217</v>
      </c>
      <c r="Q20">
        <f t="shared" si="5"/>
        <v>15.788359066912713</v>
      </c>
      <c r="R20">
        <f t="shared" si="6"/>
        <v>19.481063427262001</v>
      </c>
      <c r="S20">
        <f t="shared" si="7"/>
        <v>0.32697939248021507</v>
      </c>
      <c r="T20">
        <f t="shared" si="8"/>
        <v>1.9290431023352359</v>
      </c>
      <c r="U20">
        <f t="shared" si="9"/>
        <v>0.29901851614620661</v>
      </c>
      <c r="V20">
        <f t="shared" si="10"/>
        <v>0.18919909369167975</v>
      </c>
      <c r="W20">
        <f t="shared" si="11"/>
        <v>241.71564299999994</v>
      </c>
      <c r="X20">
        <f t="shared" si="12"/>
        <v>26.957538963214724</v>
      </c>
      <c r="Y20">
        <f t="shared" si="13"/>
        <v>26.957538963214724</v>
      </c>
      <c r="Z20">
        <f t="shared" si="14"/>
        <v>3.5702435442983469</v>
      </c>
      <c r="AA20">
        <f t="shared" si="15"/>
        <v>66.923284364398512</v>
      </c>
      <c r="AB20">
        <f t="shared" si="16"/>
        <v>2.30281470656075</v>
      </c>
      <c r="AC20">
        <f t="shared" si="17"/>
        <v>3.4409768265733671</v>
      </c>
      <c r="AD20">
        <f t="shared" si="18"/>
        <v>1.2674288377375968</v>
      </c>
      <c r="AE20">
        <f t="shared" si="19"/>
        <v>-169.35010935441636</v>
      </c>
      <c r="AF20">
        <f t="shared" si="20"/>
        <v>-65.127957737946986</v>
      </c>
      <c r="AG20">
        <f t="shared" si="21"/>
        <v>-7.260320490217639</v>
      </c>
      <c r="AH20">
        <f t="shared" si="22"/>
        <v>-2.2744582581054829E-2</v>
      </c>
      <c r="AI20">
        <v>0</v>
      </c>
      <c r="AJ20">
        <v>0</v>
      </c>
      <c r="AK20">
        <f t="shared" si="23"/>
        <v>1</v>
      </c>
      <c r="AL20">
        <f t="shared" si="24"/>
        <v>0</v>
      </c>
      <c r="AM20">
        <f t="shared" si="25"/>
        <v>26173.13024606507</v>
      </c>
      <c r="AN20" t="s">
        <v>398</v>
      </c>
      <c r="AO20" t="s">
        <v>398</v>
      </c>
      <c r="AP20">
        <v>0</v>
      </c>
      <c r="AQ20">
        <v>0</v>
      </c>
      <c r="AR20" t="e">
        <f t="shared" si="26"/>
        <v>#DIV/0!</v>
      </c>
      <c r="AS20">
        <v>0</v>
      </c>
      <c r="AT20" t="s">
        <v>398</v>
      </c>
      <c r="AU20" t="s">
        <v>398</v>
      </c>
      <c r="AV20">
        <v>0</v>
      </c>
      <c r="AW20">
        <v>0</v>
      </c>
      <c r="AX20" t="e">
        <f t="shared" si="27"/>
        <v>#DIV/0!</v>
      </c>
      <c r="AY20">
        <v>0.5</v>
      </c>
      <c r="AZ20">
        <f t="shared" si="28"/>
        <v>1261.0634999999997</v>
      </c>
      <c r="BA20">
        <f t="shared" si="29"/>
        <v>6.2083620907853438</v>
      </c>
      <c r="BB20" t="e">
        <f t="shared" si="30"/>
        <v>#DIV/0!</v>
      </c>
      <c r="BC20">
        <f t="shared" si="31"/>
        <v>4.923116156153394E-3</v>
      </c>
      <c r="BD20" t="e">
        <f t="shared" si="32"/>
        <v>#DIV/0!</v>
      </c>
      <c r="BE20" t="e">
        <f t="shared" si="33"/>
        <v>#DIV/0!</v>
      </c>
      <c r="BF20" t="s">
        <v>398</v>
      </c>
      <c r="BG20">
        <v>0</v>
      </c>
      <c r="BH20" t="e">
        <f t="shared" si="34"/>
        <v>#DIV/0!</v>
      </c>
      <c r="BI20" t="e">
        <f t="shared" si="35"/>
        <v>#DIV/0!</v>
      </c>
      <c r="BJ20" t="e">
        <f t="shared" si="36"/>
        <v>#DIV/0!</v>
      </c>
      <c r="BK20" t="e">
        <f t="shared" si="37"/>
        <v>#DIV/0!</v>
      </c>
      <c r="BL20" t="e">
        <f t="shared" si="38"/>
        <v>#DIV/0!</v>
      </c>
      <c r="BM20" t="e">
        <f t="shared" si="39"/>
        <v>#DIV/0!</v>
      </c>
      <c r="BN20" t="e">
        <f t="shared" si="40"/>
        <v>#DIV/0!</v>
      </c>
      <c r="BO20" t="e">
        <f t="shared" si="41"/>
        <v>#DIV/0!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f t="shared" si="42"/>
        <v>1499.82</v>
      </c>
      <c r="CI20">
        <f t="shared" si="43"/>
        <v>1261.0634999999997</v>
      </c>
      <c r="CJ20">
        <f t="shared" si="44"/>
        <v>0.84080989718766241</v>
      </c>
      <c r="CK20">
        <f t="shared" si="45"/>
        <v>0.16116310157218863</v>
      </c>
      <c r="CL20">
        <v>6</v>
      </c>
      <c r="CM20">
        <v>0.5</v>
      </c>
      <c r="CN20" t="s">
        <v>399</v>
      </c>
      <c r="CO20">
        <v>2</v>
      </c>
      <c r="CP20">
        <v>1657339853.0999999</v>
      </c>
      <c r="CQ20">
        <v>191.69200000000001</v>
      </c>
      <c r="CR20">
        <v>200.024</v>
      </c>
      <c r="CS20">
        <v>22.659500000000001</v>
      </c>
      <c r="CT20">
        <v>18.156500000000001</v>
      </c>
      <c r="CU20">
        <v>191.14599999999999</v>
      </c>
      <c r="CV20">
        <v>22.3916</v>
      </c>
      <c r="CW20">
        <v>500.08300000000003</v>
      </c>
      <c r="CX20">
        <v>101.527</v>
      </c>
      <c r="CY20">
        <v>9.9898500000000001E-2</v>
      </c>
      <c r="CZ20">
        <v>26.331299999999999</v>
      </c>
      <c r="DA20">
        <v>27.331900000000001</v>
      </c>
      <c r="DB20">
        <v>999.9</v>
      </c>
      <c r="DC20">
        <v>0</v>
      </c>
      <c r="DD20">
        <v>0</v>
      </c>
      <c r="DE20">
        <v>5033.75</v>
      </c>
      <c r="DF20">
        <v>0</v>
      </c>
      <c r="DG20">
        <v>230.98400000000001</v>
      </c>
      <c r="DH20">
        <v>-8.4456299999999995</v>
      </c>
      <c r="DI20">
        <v>196.02</v>
      </c>
      <c r="DJ20">
        <v>203.72200000000001</v>
      </c>
      <c r="DK20">
        <v>4.5030000000000001</v>
      </c>
      <c r="DL20">
        <v>200.024</v>
      </c>
      <c r="DM20">
        <v>18.156500000000001</v>
      </c>
      <c r="DN20">
        <v>2.3005499999999999</v>
      </c>
      <c r="DO20">
        <v>1.84338</v>
      </c>
      <c r="DP20">
        <v>19.680299999999999</v>
      </c>
      <c r="DQ20">
        <v>16.159500000000001</v>
      </c>
      <c r="DR20">
        <v>1499.82</v>
      </c>
      <c r="DS20">
        <v>0.973001</v>
      </c>
      <c r="DT20">
        <v>2.69987E-2</v>
      </c>
      <c r="DU20">
        <v>0</v>
      </c>
      <c r="DV20">
        <v>2.7431000000000001</v>
      </c>
      <c r="DW20">
        <v>0</v>
      </c>
      <c r="DX20">
        <v>13180.9</v>
      </c>
      <c r="DY20">
        <v>13302</v>
      </c>
      <c r="DZ20">
        <v>36.625</v>
      </c>
      <c r="EA20">
        <v>38.875</v>
      </c>
      <c r="EB20">
        <v>37.686999999999998</v>
      </c>
      <c r="EC20">
        <v>36.561999999999998</v>
      </c>
      <c r="ED20">
        <v>36.811999999999998</v>
      </c>
      <c r="EE20">
        <v>1459.33</v>
      </c>
      <c r="EF20">
        <v>40.49</v>
      </c>
      <c r="EG20">
        <v>0</v>
      </c>
      <c r="EH20">
        <v>1657339852.2</v>
      </c>
      <c r="EI20">
        <v>0</v>
      </c>
      <c r="EJ20">
        <v>2.349419230769231</v>
      </c>
      <c r="EK20">
        <v>1.198458120112921</v>
      </c>
      <c r="EL20">
        <v>-45.593162265231257</v>
      </c>
      <c r="EM20">
        <v>13159.553846153851</v>
      </c>
      <c r="EN20">
        <v>15</v>
      </c>
      <c r="EO20">
        <v>1657339873.0999999</v>
      </c>
      <c r="EP20" t="s">
        <v>412</v>
      </c>
      <c r="EQ20">
        <v>1657339873.0999999</v>
      </c>
      <c r="ER20">
        <v>1657339462.5999999</v>
      </c>
      <c r="ES20">
        <v>3</v>
      </c>
      <c r="ET20">
        <v>0.11</v>
      </c>
      <c r="EU20">
        <v>-1.2E-2</v>
      </c>
      <c r="EV20">
        <v>0.54600000000000004</v>
      </c>
      <c r="EW20">
        <v>0.13500000000000001</v>
      </c>
      <c r="EX20">
        <v>200</v>
      </c>
      <c r="EY20">
        <v>17</v>
      </c>
      <c r="EZ20">
        <v>0.18</v>
      </c>
      <c r="FA20">
        <v>0.02</v>
      </c>
      <c r="FB20">
        <v>-8.4136497499999994</v>
      </c>
      <c r="FC20">
        <v>-0.19324626641648371</v>
      </c>
      <c r="FD20">
        <v>3.3403649837068707E-2</v>
      </c>
      <c r="FE20">
        <v>0</v>
      </c>
      <c r="FF20">
        <v>4.5115515000000004</v>
      </c>
      <c r="FG20">
        <v>-0.48225433395873768</v>
      </c>
      <c r="FH20">
        <v>4.902255254217195E-2</v>
      </c>
      <c r="FI20">
        <v>1</v>
      </c>
      <c r="FJ20">
        <v>1</v>
      </c>
      <c r="FK20">
        <v>2</v>
      </c>
      <c r="FL20" t="s">
        <v>401</v>
      </c>
      <c r="FM20">
        <v>2.9362200000000001</v>
      </c>
      <c r="FN20">
        <v>2.76349</v>
      </c>
      <c r="FO20">
        <v>5.49988E-2</v>
      </c>
      <c r="FP20">
        <v>5.7583500000000003E-2</v>
      </c>
      <c r="FQ20">
        <v>0.11612</v>
      </c>
      <c r="FR20">
        <v>0.10030500000000001</v>
      </c>
      <c r="FS20">
        <v>30164</v>
      </c>
      <c r="FT20">
        <v>23445.9</v>
      </c>
      <c r="FU20">
        <v>29960.799999999999</v>
      </c>
      <c r="FV20">
        <v>24323.8</v>
      </c>
      <c r="FW20">
        <v>35172.6</v>
      </c>
      <c r="FX20">
        <v>31974.1</v>
      </c>
      <c r="FY20">
        <v>43758.3</v>
      </c>
      <c r="FZ20">
        <v>39711</v>
      </c>
      <c r="GA20">
        <v>1.9975799999999999</v>
      </c>
      <c r="GB20">
        <v>2.06582</v>
      </c>
      <c r="GC20">
        <v>0.22111800000000001</v>
      </c>
      <c r="GD20">
        <v>0</v>
      </c>
      <c r="GE20">
        <v>23.706900000000001</v>
      </c>
      <c r="GF20">
        <v>999.9</v>
      </c>
      <c r="GG20">
        <v>52.3</v>
      </c>
      <c r="GH20">
        <v>34.1</v>
      </c>
      <c r="GI20">
        <v>27.677</v>
      </c>
      <c r="GJ20">
        <v>30.534600000000001</v>
      </c>
      <c r="GK20">
        <v>36.406199999999998</v>
      </c>
      <c r="GL20">
        <v>1</v>
      </c>
      <c r="GM20">
        <v>-7.2065500000000005E-2</v>
      </c>
      <c r="GN20">
        <v>-0.45705600000000002</v>
      </c>
      <c r="GO20">
        <v>20.268599999999999</v>
      </c>
      <c r="GP20">
        <v>5.2237299999999998</v>
      </c>
      <c r="GQ20">
        <v>11.908099999999999</v>
      </c>
      <c r="GR20">
        <v>4.96455</v>
      </c>
      <c r="GS20">
        <v>3.2912499999999998</v>
      </c>
      <c r="GT20">
        <v>9999</v>
      </c>
      <c r="GU20">
        <v>9999</v>
      </c>
      <c r="GV20">
        <v>7809.9</v>
      </c>
      <c r="GW20">
        <v>981.9</v>
      </c>
      <c r="GX20">
        <v>1.8771199999999999</v>
      </c>
      <c r="GY20">
        <v>1.87537</v>
      </c>
      <c r="GZ20">
        <v>1.87408</v>
      </c>
      <c r="HA20">
        <v>1.8732800000000001</v>
      </c>
      <c r="HB20">
        <v>1.8748499999999999</v>
      </c>
      <c r="HC20">
        <v>1.8696699999999999</v>
      </c>
      <c r="HD20">
        <v>1.8739300000000001</v>
      </c>
      <c r="HE20">
        <v>1.87897</v>
      </c>
      <c r="HF20">
        <v>0</v>
      </c>
      <c r="HG20">
        <v>0</v>
      </c>
      <c r="HH20">
        <v>0</v>
      </c>
      <c r="HI20">
        <v>0</v>
      </c>
      <c r="HJ20" t="s">
        <v>402</v>
      </c>
      <c r="HK20" t="s">
        <v>403</v>
      </c>
      <c r="HL20" t="s">
        <v>404</v>
      </c>
      <c r="HM20" t="s">
        <v>404</v>
      </c>
      <c r="HN20" t="s">
        <v>404</v>
      </c>
      <c r="HO20" t="s">
        <v>404</v>
      </c>
      <c r="HP20">
        <v>0</v>
      </c>
      <c r="HQ20">
        <v>100</v>
      </c>
      <c r="HR20">
        <v>100</v>
      </c>
      <c r="HS20">
        <v>0.54600000000000004</v>
      </c>
      <c r="HT20">
        <v>0.26790000000000003</v>
      </c>
      <c r="HU20">
        <v>0.2477901969944683</v>
      </c>
      <c r="HV20">
        <v>1.442917152755131E-3</v>
      </c>
      <c r="HW20">
        <v>-2.661258809856503E-6</v>
      </c>
      <c r="HX20">
        <v>7.9611176757267714E-10</v>
      </c>
      <c r="HY20">
        <v>-4.8052866728475037E-2</v>
      </c>
      <c r="HZ20">
        <v>-6.0352908027276157E-3</v>
      </c>
      <c r="IA20">
        <v>1.226161373770135E-3</v>
      </c>
      <c r="IB20">
        <v>-1.457749047782E-5</v>
      </c>
      <c r="IC20">
        <v>5</v>
      </c>
      <c r="ID20">
        <v>1967</v>
      </c>
      <c r="IE20">
        <v>1</v>
      </c>
      <c r="IF20">
        <v>28</v>
      </c>
      <c r="IG20">
        <v>1.3</v>
      </c>
      <c r="IH20">
        <v>6.5</v>
      </c>
      <c r="II20">
        <v>0.59570299999999998</v>
      </c>
      <c r="IJ20">
        <v>2.4658199999999999</v>
      </c>
      <c r="IK20">
        <v>1.42578</v>
      </c>
      <c r="IL20">
        <v>2.2863799999999999</v>
      </c>
      <c r="IM20">
        <v>1.5478499999999999</v>
      </c>
      <c r="IN20">
        <v>2.33765</v>
      </c>
      <c r="IO20">
        <v>35.498600000000003</v>
      </c>
      <c r="IP20">
        <v>15.0952</v>
      </c>
      <c r="IQ20">
        <v>18</v>
      </c>
      <c r="IR20">
        <v>504.44299999999998</v>
      </c>
      <c r="IS20">
        <v>535.745</v>
      </c>
      <c r="IT20">
        <v>24.996200000000002</v>
      </c>
      <c r="IU20">
        <v>26.331</v>
      </c>
      <c r="IV20">
        <v>30.000499999999999</v>
      </c>
      <c r="IW20">
        <v>26.294</v>
      </c>
      <c r="IX20">
        <v>26.236999999999998</v>
      </c>
      <c r="IY20">
        <v>11.947699999999999</v>
      </c>
      <c r="IZ20">
        <v>35.564</v>
      </c>
      <c r="JA20">
        <v>0</v>
      </c>
      <c r="JB20">
        <v>25</v>
      </c>
      <c r="JC20">
        <v>200</v>
      </c>
      <c r="JD20">
        <v>18.091200000000001</v>
      </c>
      <c r="JE20">
        <v>100.94799999999999</v>
      </c>
      <c r="JF20">
        <v>101.00700000000001</v>
      </c>
    </row>
    <row r="21" spans="1:266" x14ac:dyDescent="0.2">
      <c r="A21">
        <v>5</v>
      </c>
      <c r="B21">
        <v>1657339949.0999999</v>
      </c>
      <c r="C21">
        <v>510</v>
      </c>
      <c r="D21" t="s">
        <v>413</v>
      </c>
      <c r="E21" t="s">
        <v>414</v>
      </c>
      <c r="F21" t="s">
        <v>394</v>
      </c>
      <c r="H21" t="s">
        <v>395</v>
      </c>
      <c r="I21" t="s">
        <v>396</v>
      </c>
      <c r="J21" t="s">
        <v>397</v>
      </c>
      <c r="K21">
        <v>1657339949.0999999</v>
      </c>
      <c r="L21">
        <f t="shared" si="0"/>
        <v>4.0637885966469563E-3</v>
      </c>
      <c r="M21">
        <f t="shared" si="1"/>
        <v>4.0637885966469565</v>
      </c>
      <c r="N21">
        <f t="shared" si="2"/>
        <v>1.9272752301003107</v>
      </c>
      <c r="O21">
        <f t="shared" si="3"/>
        <v>97.203599999999994</v>
      </c>
      <c r="P21">
        <f t="shared" si="4"/>
        <v>85.414794482539605</v>
      </c>
      <c r="Q21">
        <f t="shared" si="5"/>
        <v>8.6803831224113281</v>
      </c>
      <c r="R21">
        <f t="shared" si="6"/>
        <v>9.8784349244099996</v>
      </c>
      <c r="S21">
        <f t="shared" si="7"/>
        <v>0.33799959866496926</v>
      </c>
      <c r="T21">
        <f t="shared" si="8"/>
        <v>1.9120851528201925</v>
      </c>
      <c r="U21">
        <f t="shared" si="9"/>
        <v>0.30797502212797029</v>
      </c>
      <c r="V21">
        <f t="shared" si="10"/>
        <v>0.194959234946603</v>
      </c>
      <c r="W21">
        <f t="shared" si="11"/>
        <v>241.74074099999999</v>
      </c>
      <c r="X21">
        <f t="shared" si="12"/>
        <v>26.871022024002698</v>
      </c>
      <c r="Y21">
        <f t="shared" si="13"/>
        <v>26.871022024002698</v>
      </c>
      <c r="Z21">
        <f t="shared" si="14"/>
        <v>3.5521363335038534</v>
      </c>
      <c r="AA21">
        <f t="shared" si="15"/>
        <v>65.394002896641425</v>
      </c>
      <c r="AB21">
        <f t="shared" si="16"/>
        <v>2.24943551464</v>
      </c>
      <c r="AC21">
        <f t="shared" si="17"/>
        <v>3.4398192724114907</v>
      </c>
      <c r="AD21">
        <f t="shared" si="18"/>
        <v>1.3027008188638534</v>
      </c>
      <c r="AE21">
        <f t="shared" si="19"/>
        <v>-179.21307711213078</v>
      </c>
      <c r="AF21">
        <f t="shared" si="20"/>
        <v>-56.224466507139297</v>
      </c>
      <c r="AG21">
        <f t="shared" si="21"/>
        <v>-6.3204465612383576</v>
      </c>
      <c r="AH21">
        <f t="shared" si="22"/>
        <v>-1.7249180508443374E-2</v>
      </c>
      <c r="AI21">
        <v>0</v>
      </c>
      <c r="AJ21">
        <v>0</v>
      </c>
      <c r="AK21">
        <f t="shared" si="23"/>
        <v>1</v>
      </c>
      <c r="AL21">
        <f t="shared" si="24"/>
        <v>0</v>
      </c>
      <c r="AM21">
        <f t="shared" si="25"/>
        <v>25745.483216184017</v>
      </c>
      <c r="AN21" t="s">
        <v>398</v>
      </c>
      <c r="AO21" t="s">
        <v>398</v>
      </c>
      <c r="AP21">
        <v>0</v>
      </c>
      <c r="AQ21">
        <v>0</v>
      </c>
      <c r="AR21" t="e">
        <f t="shared" si="26"/>
        <v>#DIV/0!</v>
      </c>
      <c r="AS21">
        <v>0</v>
      </c>
      <c r="AT21" t="s">
        <v>398</v>
      </c>
      <c r="AU21" t="s">
        <v>398</v>
      </c>
      <c r="AV21">
        <v>0</v>
      </c>
      <c r="AW21">
        <v>0</v>
      </c>
      <c r="AX21" t="e">
        <f t="shared" si="27"/>
        <v>#DIV/0!</v>
      </c>
      <c r="AY21">
        <v>0.5</v>
      </c>
      <c r="AZ21">
        <f t="shared" si="28"/>
        <v>1261.1901</v>
      </c>
      <c r="BA21">
        <f t="shared" si="29"/>
        <v>1.9272752301003107</v>
      </c>
      <c r="BB21" t="e">
        <f t="shared" si="30"/>
        <v>#DIV/0!</v>
      </c>
      <c r="BC21">
        <f t="shared" si="31"/>
        <v>1.5281401511955341E-3</v>
      </c>
      <c r="BD21" t="e">
        <f t="shared" si="32"/>
        <v>#DIV/0!</v>
      </c>
      <c r="BE21" t="e">
        <f t="shared" si="33"/>
        <v>#DIV/0!</v>
      </c>
      <c r="BF21" t="s">
        <v>398</v>
      </c>
      <c r="BG21">
        <v>0</v>
      </c>
      <c r="BH21" t="e">
        <f t="shared" si="34"/>
        <v>#DIV/0!</v>
      </c>
      <c r="BI21" t="e">
        <f t="shared" si="35"/>
        <v>#DIV/0!</v>
      </c>
      <c r="BJ21" t="e">
        <f t="shared" si="36"/>
        <v>#DIV/0!</v>
      </c>
      <c r="BK21" t="e">
        <f t="shared" si="37"/>
        <v>#DIV/0!</v>
      </c>
      <c r="BL21" t="e">
        <f t="shared" si="38"/>
        <v>#DIV/0!</v>
      </c>
      <c r="BM21" t="e">
        <f t="shared" si="39"/>
        <v>#DIV/0!</v>
      </c>
      <c r="BN21" t="e">
        <f t="shared" si="40"/>
        <v>#DIV/0!</v>
      </c>
      <c r="BO21" t="e">
        <f t="shared" si="41"/>
        <v>#DIV/0!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f t="shared" si="42"/>
        <v>1499.97</v>
      </c>
      <c r="CI21">
        <f t="shared" si="43"/>
        <v>1261.1901</v>
      </c>
      <c r="CJ21">
        <f t="shared" si="44"/>
        <v>0.84081021620432406</v>
      </c>
      <c r="CK21">
        <f t="shared" si="45"/>
        <v>0.16116371727434547</v>
      </c>
      <c r="CL21">
        <v>6</v>
      </c>
      <c r="CM21">
        <v>0.5</v>
      </c>
      <c r="CN21" t="s">
        <v>399</v>
      </c>
      <c r="CO21">
        <v>2</v>
      </c>
      <c r="CP21">
        <v>1657339949.0999999</v>
      </c>
      <c r="CQ21">
        <v>97.203599999999994</v>
      </c>
      <c r="CR21">
        <v>99.989000000000004</v>
      </c>
      <c r="CS21">
        <v>22.134399999999999</v>
      </c>
      <c r="CT21">
        <v>17.368099999999998</v>
      </c>
      <c r="CU21">
        <v>96.739599999999996</v>
      </c>
      <c r="CV21">
        <v>21.880199999999999</v>
      </c>
      <c r="CW21">
        <v>500.24200000000002</v>
      </c>
      <c r="CX21">
        <v>101.526</v>
      </c>
      <c r="CY21">
        <v>0.10022499999999999</v>
      </c>
      <c r="CZ21">
        <v>26.325600000000001</v>
      </c>
      <c r="DA21">
        <v>27.431100000000001</v>
      </c>
      <c r="DB21">
        <v>999.9</v>
      </c>
      <c r="DC21">
        <v>0</v>
      </c>
      <c r="DD21">
        <v>0</v>
      </c>
      <c r="DE21">
        <v>4962.5</v>
      </c>
      <c r="DF21">
        <v>0</v>
      </c>
      <c r="DG21">
        <v>276.02800000000002</v>
      </c>
      <c r="DH21">
        <v>-2.7765599999999999</v>
      </c>
      <c r="DI21">
        <v>99.412899999999993</v>
      </c>
      <c r="DJ21">
        <v>101.756</v>
      </c>
      <c r="DK21">
        <v>4.7663099999999998</v>
      </c>
      <c r="DL21">
        <v>99.989000000000004</v>
      </c>
      <c r="DM21">
        <v>17.368099999999998</v>
      </c>
      <c r="DN21">
        <v>2.2472300000000001</v>
      </c>
      <c r="DO21">
        <v>1.76332</v>
      </c>
      <c r="DP21">
        <v>19.303000000000001</v>
      </c>
      <c r="DQ21">
        <v>15.465400000000001</v>
      </c>
      <c r="DR21">
        <v>1499.97</v>
      </c>
      <c r="DS21">
        <v>0.97299100000000005</v>
      </c>
      <c r="DT21">
        <v>2.7008899999999999E-2</v>
      </c>
      <c r="DU21">
        <v>0</v>
      </c>
      <c r="DV21">
        <v>1.8307</v>
      </c>
      <c r="DW21">
        <v>0</v>
      </c>
      <c r="DX21">
        <v>17304.2</v>
      </c>
      <c r="DY21">
        <v>13303.3</v>
      </c>
      <c r="DZ21">
        <v>36.186999999999998</v>
      </c>
      <c r="EA21">
        <v>38.811999999999998</v>
      </c>
      <c r="EB21">
        <v>37.186999999999998</v>
      </c>
      <c r="EC21">
        <v>36.686999999999998</v>
      </c>
      <c r="ED21">
        <v>36.375</v>
      </c>
      <c r="EE21">
        <v>1459.46</v>
      </c>
      <c r="EF21">
        <v>40.51</v>
      </c>
      <c r="EG21">
        <v>0</v>
      </c>
      <c r="EH21">
        <v>1657339948.2</v>
      </c>
      <c r="EI21">
        <v>0</v>
      </c>
      <c r="EJ21">
        <v>2.3850576923076932</v>
      </c>
      <c r="EK21">
        <v>-9.6034237487155477E-3</v>
      </c>
      <c r="EL21">
        <v>86.967522037069088</v>
      </c>
      <c r="EM21">
        <v>17259.43076923077</v>
      </c>
      <c r="EN21">
        <v>15</v>
      </c>
      <c r="EO21">
        <v>1657339971.5999999</v>
      </c>
      <c r="EP21" t="s">
        <v>415</v>
      </c>
      <c r="EQ21">
        <v>1657339971.5999999</v>
      </c>
      <c r="ER21">
        <v>1657339462.5999999</v>
      </c>
      <c r="ES21">
        <v>4</v>
      </c>
      <c r="ET21">
        <v>-1.0999999999999999E-2</v>
      </c>
      <c r="EU21">
        <v>-1.2E-2</v>
      </c>
      <c r="EV21">
        <v>0.46400000000000002</v>
      </c>
      <c r="EW21">
        <v>0.13500000000000001</v>
      </c>
      <c r="EX21">
        <v>100</v>
      </c>
      <c r="EY21">
        <v>17</v>
      </c>
      <c r="EZ21">
        <v>0.26</v>
      </c>
      <c r="FA21">
        <v>0.02</v>
      </c>
      <c r="FB21">
        <v>-2.773641</v>
      </c>
      <c r="FC21">
        <v>-0.24402416510317651</v>
      </c>
      <c r="FD21">
        <v>3.1354294107825163E-2</v>
      </c>
      <c r="FE21">
        <v>0</v>
      </c>
      <c r="FF21">
        <v>4.7621062500000004</v>
      </c>
      <c r="FG21">
        <v>0.1003077298311351</v>
      </c>
      <c r="FH21">
        <v>1.51778186323826E-2</v>
      </c>
      <c r="FI21">
        <v>1</v>
      </c>
      <c r="FJ21">
        <v>1</v>
      </c>
      <c r="FK21">
        <v>2</v>
      </c>
      <c r="FL21" t="s">
        <v>401</v>
      </c>
      <c r="FM21">
        <v>2.9365800000000002</v>
      </c>
      <c r="FN21">
        <v>2.7635100000000001</v>
      </c>
      <c r="FO21">
        <v>2.8963800000000001E-2</v>
      </c>
      <c r="FP21">
        <v>3.0080599999999999E-2</v>
      </c>
      <c r="FQ21">
        <v>0.114233</v>
      </c>
      <c r="FR21">
        <v>9.7182099999999993E-2</v>
      </c>
      <c r="FS21">
        <v>30992.9</v>
      </c>
      <c r="FT21">
        <v>24129</v>
      </c>
      <c r="FU21">
        <v>29958.9</v>
      </c>
      <c r="FV21">
        <v>24322.799999999999</v>
      </c>
      <c r="FW21">
        <v>35245.800000000003</v>
      </c>
      <c r="FX21">
        <v>32085</v>
      </c>
      <c r="FY21">
        <v>43754.6</v>
      </c>
      <c r="FZ21">
        <v>39709.9</v>
      </c>
      <c r="GA21">
        <v>1.9974499999999999</v>
      </c>
      <c r="GB21">
        <v>2.0642800000000001</v>
      </c>
      <c r="GC21">
        <v>0.23613899999999999</v>
      </c>
      <c r="GD21">
        <v>0</v>
      </c>
      <c r="GE21">
        <v>23.5596</v>
      </c>
      <c r="GF21">
        <v>999.9</v>
      </c>
      <c r="GG21">
        <v>52.5</v>
      </c>
      <c r="GH21">
        <v>33.9</v>
      </c>
      <c r="GI21">
        <v>27.473800000000001</v>
      </c>
      <c r="GJ21">
        <v>30.9846</v>
      </c>
      <c r="GK21">
        <v>35.621000000000002</v>
      </c>
      <c r="GL21">
        <v>1</v>
      </c>
      <c r="GM21">
        <v>-6.8612800000000002E-2</v>
      </c>
      <c r="GN21">
        <v>-0.411721</v>
      </c>
      <c r="GO21">
        <v>20.2713</v>
      </c>
      <c r="GP21">
        <v>5.2282200000000003</v>
      </c>
      <c r="GQ21">
        <v>11.908099999999999</v>
      </c>
      <c r="GR21">
        <v>4.9638499999999999</v>
      </c>
      <c r="GS21">
        <v>3.2919999999999998</v>
      </c>
      <c r="GT21">
        <v>9999</v>
      </c>
      <c r="GU21">
        <v>9999</v>
      </c>
      <c r="GV21">
        <v>7809.9</v>
      </c>
      <c r="GW21">
        <v>981.9</v>
      </c>
      <c r="GX21">
        <v>1.87704</v>
      </c>
      <c r="GY21">
        <v>1.87537</v>
      </c>
      <c r="GZ21">
        <v>1.87408</v>
      </c>
      <c r="HA21">
        <v>1.87323</v>
      </c>
      <c r="HB21">
        <v>1.8747799999999999</v>
      </c>
      <c r="HC21">
        <v>1.86968</v>
      </c>
      <c r="HD21">
        <v>1.8738999999999999</v>
      </c>
      <c r="HE21">
        <v>1.87897</v>
      </c>
      <c r="HF21">
        <v>0</v>
      </c>
      <c r="HG21">
        <v>0</v>
      </c>
      <c r="HH21">
        <v>0</v>
      </c>
      <c r="HI21">
        <v>0</v>
      </c>
      <c r="HJ21" t="s">
        <v>402</v>
      </c>
      <c r="HK21" t="s">
        <v>403</v>
      </c>
      <c r="HL21" t="s">
        <v>404</v>
      </c>
      <c r="HM21" t="s">
        <v>404</v>
      </c>
      <c r="HN21" t="s">
        <v>404</v>
      </c>
      <c r="HO21" t="s">
        <v>404</v>
      </c>
      <c r="HP21">
        <v>0</v>
      </c>
      <c r="HQ21">
        <v>100</v>
      </c>
      <c r="HR21">
        <v>100</v>
      </c>
      <c r="HS21">
        <v>0.46400000000000002</v>
      </c>
      <c r="HT21">
        <v>0.25419999999999998</v>
      </c>
      <c r="HU21">
        <v>0.35749861866910598</v>
      </c>
      <c r="HV21">
        <v>1.442917152755131E-3</v>
      </c>
      <c r="HW21">
        <v>-2.661258809856503E-6</v>
      </c>
      <c r="HX21">
        <v>7.9611176757267714E-10</v>
      </c>
      <c r="HY21">
        <v>-4.8052866728475037E-2</v>
      </c>
      <c r="HZ21">
        <v>-6.0352908027276157E-3</v>
      </c>
      <c r="IA21">
        <v>1.226161373770135E-3</v>
      </c>
      <c r="IB21">
        <v>-1.457749047782E-5</v>
      </c>
      <c r="IC21">
        <v>5</v>
      </c>
      <c r="ID21">
        <v>1967</v>
      </c>
      <c r="IE21">
        <v>1</v>
      </c>
      <c r="IF21">
        <v>28</v>
      </c>
      <c r="IG21">
        <v>1.3</v>
      </c>
      <c r="IH21">
        <v>8.1</v>
      </c>
      <c r="II21">
        <v>0.36254900000000001</v>
      </c>
      <c r="IJ21">
        <v>2.4939</v>
      </c>
      <c r="IK21">
        <v>1.42578</v>
      </c>
      <c r="IL21">
        <v>2.2863799999999999</v>
      </c>
      <c r="IM21">
        <v>1.5478499999999999</v>
      </c>
      <c r="IN21">
        <v>2.2839399999999999</v>
      </c>
      <c r="IO21">
        <v>35.3596</v>
      </c>
      <c r="IP21">
        <v>15.0777</v>
      </c>
      <c r="IQ21">
        <v>18</v>
      </c>
      <c r="IR21">
        <v>504.88099999999997</v>
      </c>
      <c r="IS21">
        <v>535.25300000000004</v>
      </c>
      <c r="IT21">
        <v>25.0017</v>
      </c>
      <c r="IU21">
        <v>26.383400000000002</v>
      </c>
      <c r="IV21">
        <v>30.0001</v>
      </c>
      <c r="IW21">
        <v>26.354500000000002</v>
      </c>
      <c r="IX21">
        <v>26.295000000000002</v>
      </c>
      <c r="IY21">
        <v>7.2984999999999998</v>
      </c>
      <c r="IZ21">
        <v>38.895499999999998</v>
      </c>
      <c r="JA21">
        <v>0</v>
      </c>
      <c r="JB21">
        <v>25</v>
      </c>
      <c r="JC21">
        <v>100</v>
      </c>
      <c r="JD21">
        <v>17.2774</v>
      </c>
      <c r="JE21">
        <v>100.941</v>
      </c>
      <c r="JF21">
        <v>101.004</v>
      </c>
    </row>
    <row r="22" spans="1:266" x14ac:dyDescent="0.2">
      <c r="A22">
        <v>6</v>
      </c>
      <c r="B22">
        <v>1657340047.5999999</v>
      </c>
      <c r="C22">
        <v>608.5</v>
      </c>
      <c r="D22" t="s">
        <v>416</v>
      </c>
      <c r="E22" t="s">
        <v>417</v>
      </c>
      <c r="F22" t="s">
        <v>394</v>
      </c>
      <c r="H22" t="s">
        <v>395</v>
      </c>
      <c r="I22" t="s">
        <v>396</v>
      </c>
      <c r="J22" t="s">
        <v>397</v>
      </c>
      <c r="K22">
        <v>1657340047.5999999</v>
      </c>
      <c r="L22">
        <f t="shared" si="0"/>
        <v>4.0002604554063874E-3</v>
      </c>
      <c r="M22">
        <f t="shared" si="1"/>
        <v>4.0002604554063872</v>
      </c>
      <c r="N22">
        <f t="shared" si="2"/>
        <v>-0.39642129913373853</v>
      </c>
      <c r="O22">
        <f t="shared" si="3"/>
        <v>50.238799999999998</v>
      </c>
      <c r="P22">
        <f t="shared" si="4"/>
        <v>51.236064157843643</v>
      </c>
      <c r="Q22">
        <f t="shared" si="5"/>
        <v>5.2068107661725236</v>
      </c>
      <c r="R22">
        <f t="shared" si="6"/>
        <v>5.1054648521346797</v>
      </c>
      <c r="S22">
        <f t="shared" si="7"/>
        <v>0.33602879016904574</v>
      </c>
      <c r="T22">
        <f t="shared" si="8"/>
        <v>1.9224746626648761</v>
      </c>
      <c r="U22">
        <f t="shared" si="9"/>
        <v>0.30648224222189319</v>
      </c>
      <c r="V22">
        <f t="shared" si="10"/>
        <v>0.19398907948107569</v>
      </c>
      <c r="W22">
        <f t="shared" si="11"/>
        <v>241.74117900000002</v>
      </c>
      <c r="X22">
        <f t="shared" si="12"/>
        <v>27.021819393854813</v>
      </c>
      <c r="Y22">
        <f t="shared" si="13"/>
        <v>27.021819393854813</v>
      </c>
      <c r="Z22">
        <f t="shared" si="14"/>
        <v>3.5837489773053668</v>
      </c>
      <c r="AA22">
        <f t="shared" si="15"/>
        <v>66.23231035085422</v>
      </c>
      <c r="AB22">
        <f t="shared" si="16"/>
        <v>2.2957051542372198</v>
      </c>
      <c r="AC22">
        <f t="shared" si="17"/>
        <v>3.4661408337956483</v>
      </c>
      <c r="AD22">
        <f t="shared" si="18"/>
        <v>1.288043823068147</v>
      </c>
      <c r="AE22">
        <f t="shared" si="19"/>
        <v>-176.41148608342169</v>
      </c>
      <c r="AF22">
        <f t="shared" si="20"/>
        <v>-58.768415491198247</v>
      </c>
      <c r="AG22">
        <f t="shared" si="21"/>
        <v>-6.5799366861523865</v>
      </c>
      <c r="AH22">
        <f t="shared" si="22"/>
        <v>-1.8659260772317054E-2</v>
      </c>
      <c r="AI22">
        <v>0</v>
      </c>
      <c r="AJ22">
        <v>0</v>
      </c>
      <c r="AK22">
        <f t="shared" si="23"/>
        <v>1</v>
      </c>
      <c r="AL22">
        <f t="shared" si="24"/>
        <v>0</v>
      </c>
      <c r="AM22">
        <f t="shared" si="25"/>
        <v>25996.601546141796</v>
      </c>
      <c r="AN22" t="s">
        <v>398</v>
      </c>
      <c r="AO22" t="s">
        <v>398</v>
      </c>
      <c r="AP22">
        <v>0</v>
      </c>
      <c r="AQ22">
        <v>0</v>
      </c>
      <c r="AR22" t="e">
        <f t="shared" si="26"/>
        <v>#DIV/0!</v>
      </c>
      <c r="AS22">
        <v>0</v>
      </c>
      <c r="AT22" t="s">
        <v>398</v>
      </c>
      <c r="AU22" t="s">
        <v>398</v>
      </c>
      <c r="AV22">
        <v>0</v>
      </c>
      <c r="AW22">
        <v>0</v>
      </c>
      <c r="AX22" t="e">
        <f t="shared" si="27"/>
        <v>#DIV/0!</v>
      </c>
      <c r="AY22">
        <v>0.5</v>
      </c>
      <c r="AZ22">
        <f t="shared" si="28"/>
        <v>1261.1979000000001</v>
      </c>
      <c r="BA22">
        <f t="shared" si="29"/>
        <v>-0.39642129913373853</v>
      </c>
      <c r="BB22" t="e">
        <f t="shared" si="30"/>
        <v>#DIV/0!</v>
      </c>
      <c r="BC22">
        <f t="shared" si="31"/>
        <v>-3.1432124897586532E-4</v>
      </c>
      <c r="BD22" t="e">
        <f t="shared" si="32"/>
        <v>#DIV/0!</v>
      </c>
      <c r="BE22" t="e">
        <f t="shared" si="33"/>
        <v>#DIV/0!</v>
      </c>
      <c r="BF22" t="s">
        <v>398</v>
      </c>
      <c r="BG22">
        <v>0</v>
      </c>
      <c r="BH22" t="e">
        <f t="shared" si="34"/>
        <v>#DIV/0!</v>
      </c>
      <c r="BI22" t="e">
        <f t="shared" si="35"/>
        <v>#DIV/0!</v>
      </c>
      <c r="BJ22" t="e">
        <f t="shared" si="36"/>
        <v>#DIV/0!</v>
      </c>
      <c r="BK22" t="e">
        <f t="shared" si="37"/>
        <v>#DIV/0!</v>
      </c>
      <c r="BL22" t="e">
        <f t="shared" si="38"/>
        <v>#DIV/0!</v>
      </c>
      <c r="BM22" t="e">
        <f t="shared" si="39"/>
        <v>#DIV/0!</v>
      </c>
      <c r="BN22" t="e">
        <f t="shared" si="40"/>
        <v>#DIV/0!</v>
      </c>
      <c r="BO22" t="e">
        <f t="shared" si="41"/>
        <v>#DIV/0!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f t="shared" si="42"/>
        <v>1499.98</v>
      </c>
      <c r="CI22">
        <f t="shared" si="43"/>
        <v>1261.1979000000001</v>
      </c>
      <c r="CJ22">
        <f t="shared" si="44"/>
        <v>0.84080981079747741</v>
      </c>
      <c r="CK22">
        <f t="shared" si="45"/>
        <v>0.16116293483913119</v>
      </c>
      <c r="CL22">
        <v>6</v>
      </c>
      <c r="CM22">
        <v>0.5</v>
      </c>
      <c r="CN22" t="s">
        <v>399</v>
      </c>
      <c r="CO22">
        <v>2</v>
      </c>
      <c r="CP22">
        <v>1657340047.5999999</v>
      </c>
      <c r="CQ22">
        <v>50.238799999999998</v>
      </c>
      <c r="CR22">
        <v>50.004300000000001</v>
      </c>
      <c r="CS22">
        <v>22.590199999999999</v>
      </c>
      <c r="CT22">
        <v>17.8992</v>
      </c>
      <c r="CU22">
        <v>49.718800000000002</v>
      </c>
      <c r="CV22">
        <v>22.324100000000001</v>
      </c>
      <c r="CW22">
        <v>500.09300000000002</v>
      </c>
      <c r="CX22">
        <v>101.524</v>
      </c>
      <c r="CY22">
        <v>9.9941100000000005E-2</v>
      </c>
      <c r="CZ22">
        <v>26.454799999999999</v>
      </c>
      <c r="DA22">
        <v>26.922799999999999</v>
      </c>
      <c r="DB22">
        <v>999.9</v>
      </c>
      <c r="DC22">
        <v>0</v>
      </c>
      <c r="DD22">
        <v>0</v>
      </c>
      <c r="DE22">
        <v>5006.25</v>
      </c>
      <c r="DF22">
        <v>0</v>
      </c>
      <c r="DG22">
        <v>264.25</v>
      </c>
      <c r="DH22">
        <v>0.125946</v>
      </c>
      <c r="DI22">
        <v>51.288800000000002</v>
      </c>
      <c r="DJ22">
        <v>50.915599999999998</v>
      </c>
      <c r="DK22">
        <v>4.6909799999999997</v>
      </c>
      <c r="DL22">
        <v>50.004300000000001</v>
      </c>
      <c r="DM22">
        <v>17.8992</v>
      </c>
      <c r="DN22">
        <v>2.29345</v>
      </c>
      <c r="DO22">
        <v>1.8171999999999999</v>
      </c>
      <c r="DP22">
        <v>19.630500000000001</v>
      </c>
      <c r="DQ22">
        <v>15.935600000000001</v>
      </c>
      <c r="DR22">
        <v>1499.98</v>
      </c>
      <c r="DS22">
        <v>0.97300600000000004</v>
      </c>
      <c r="DT22">
        <v>2.69936E-2</v>
      </c>
      <c r="DU22">
        <v>0</v>
      </c>
      <c r="DV22">
        <v>2.2530000000000001</v>
      </c>
      <c r="DW22">
        <v>0</v>
      </c>
      <c r="DX22">
        <v>17085.8</v>
      </c>
      <c r="DY22">
        <v>13303.4</v>
      </c>
      <c r="DZ22">
        <v>37.875</v>
      </c>
      <c r="EA22">
        <v>41.125</v>
      </c>
      <c r="EB22">
        <v>38.875</v>
      </c>
      <c r="EC22">
        <v>38.686999999999998</v>
      </c>
      <c r="ED22">
        <v>37.936999999999998</v>
      </c>
      <c r="EE22">
        <v>1459.49</v>
      </c>
      <c r="EF22">
        <v>40.49</v>
      </c>
      <c r="EG22">
        <v>0</v>
      </c>
      <c r="EH22">
        <v>1657340046.5999999</v>
      </c>
      <c r="EI22">
        <v>0</v>
      </c>
      <c r="EJ22">
        <v>2.3543461538461541</v>
      </c>
      <c r="EK22">
        <v>6.5688889037196926E-2</v>
      </c>
      <c r="EL22">
        <v>658.19145285503532</v>
      </c>
      <c r="EM22">
        <v>16972.150000000001</v>
      </c>
      <c r="EN22">
        <v>15</v>
      </c>
      <c r="EO22">
        <v>1657340075.5999999</v>
      </c>
      <c r="EP22" t="s">
        <v>418</v>
      </c>
      <c r="EQ22">
        <v>1657340075.5999999</v>
      </c>
      <c r="ER22">
        <v>1657339462.5999999</v>
      </c>
      <c r="ES22">
        <v>5</v>
      </c>
      <c r="ET22">
        <v>0.109</v>
      </c>
      <c r="EU22">
        <v>-1.2E-2</v>
      </c>
      <c r="EV22">
        <v>0.52</v>
      </c>
      <c r="EW22">
        <v>0.13500000000000001</v>
      </c>
      <c r="EX22">
        <v>50</v>
      </c>
      <c r="EY22">
        <v>17</v>
      </c>
      <c r="EZ22">
        <v>0.33</v>
      </c>
      <c r="FA22">
        <v>0.02</v>
      </c>
      <c r="FB22">
        <v>0.1290186853658537</v>
      </c>
      <c r="FC22">
        <v>-7.7752154006968582E-2</v>
      </c>
      <c r="FD22">
        <v>1.862236747737045E-2</v>
      </c>
      <c r="FE22">
        <v>1</v>
      </c>
      <c r="FF22">
        <v>4.6549763414634144</v>
      </c>
      <c r="FG22">
        <v>0.21193526132404919</v>
      </c>
      <c r="FH22">
        <v>2.362576257704329E-2</v>
      </c>
      <c r="FI22">
        <v>1</v>
      </c>
      <c r="FJ22">
        <v>2</v>
      </c>
      <c r="FK22">
        <v>2</v>
      </c>
      <c r="FL22" t="s">
        <v>419</v>
      </c>
      <c r="FM22">
        <v>2.9360499999999998</v>
      </c>
      <c r="FN22">
        <v>2.7634099999999999</v>
      </c>
      <c r="FO22">
        <v>1.4995700000000001E-2</v>
      </c>
      <c r="FP22">
        <v>1.5170299999999999E-2</v>
      </c>
      <c r="FQ22">
        <v>0.115826</v>
      </c>
      <c r="FR22">
        <v>9.9254499999999996E-2</v>
      </c>
      <c r="FS22">
        <v>31430</v>
      </c>
      <c r="FT22">
        <v>24495.3</v>
      </c>
      <c r="FU22">
        <v>29951.200000000001</v>
      </c>
      <c r="FV22">
        <v>24318.6</v>
      </c>
      <c r="FW22">
        <v>35171.199999999997</v>
      </c>
      <c r="FX22">
        <v>32003.9</v>
      </c>
      <c r="FY22">
        <v>43743</v>
      </c>
      <c r="FZ22">
        <v>39702.699999999997</v>
      </c>
      <c r="GA22">
        <v>1.996</v>
      </c>
      <c r="GB22">
        <v>2.0644200000000001</v>
      </c>
      <c r="GC22">
        <v>0.17924999999999999</v>
      </c>
      <c r="GD22">
        <v>0</v>
      </c>
      <c r="GE22">
        <v>23.983899999999998</v>
      </c>
      <c r="GF22">
        <v>999.9</v>
      </c>
      <c r="GG22">
        <v>52.8</v>
      </c>
      <c r="GH22">
        <v>33.799999999999997</v>
      </c>
      <c r="GI22">
        <v>27.480499999999999</v>
      </c>
      <c r="GJ22">
        <v>30.554600000000001</v>
      </c>
      <c r="GK22">
        <v>36.582500000000003</v>
      </c>
      <c r="GL22">
        <v>1</v>
      </c>
      <c r="GM22">
        <v>-5.89253E-2</v>
      </c>
      <c r="GN22">
        <v>-0.334096</v>
      </c>
      <c r="GO22">
        <v>20.271000000000001</v>
      </c>
      <c r="GP22">
        <v>5.22837</v>
      </c>
      <c r="GQ22">
        <v>11.908099999999999</v>
      </c>
      <c r="GR22">
        <v>4.9653499999999999</v>
      </c>
      <c r="GS22">
        <v>3.2919999999999998</v>
      </c>
      <c r="GT22">
        <v>9999</v>
      </c>
      <c r="GU22">
        <v>9999</v>
      </c>
      <c r="GV22">
        <v>7809.9</v>
      </c>
      <c r="GW22">
        <v>982</v>
      </c>
      <c r="GX22">
        <v>1.8771</v>
      </c>
      <c r="GY22">
        <v>1.8753200000000001</v>
      </c>
      <c r="GZ22">
        <v>1.8740699999999999</v>
      </c>
      <c r="HA22">
        <v>1.87321</v>
      </c>
      <c r="HB22">
        <v>1.8748</v>
      </c>
      <c r="HC22">
        <v>1.8696600000000001</v>
      </c>
      <c r="HD22">
        <v>1.8739300000000001</v>
      </c>
      <c r="HE22">
        <v>1.87897</v>
      </c>
      <c r="HF22">
        <v>0</v>
      </c>
      <c r="HG22">
        <v>0</v>
      </c>
      <c r="HH22">
        <v>0</v>
      </c>
      <c r="HI22">
        <v>0</v>
      </c>
      <c r="HJ22" t="s">
        <v>402</v>
      </c>
      <c r="HK22" t="s">
        <v>403</v>
      </c>
      <c r="HL22" t="s">
        <v>404</v>
      </c>
      <c r="HM22" t="s">
        <v>404</v>
      </c>
      <c r="HN22" t="s">
        <v>404</v>
      </c>
      <c r="HO22" t="s">
        <v>404</v>
      </c>
      <c r="HP22">
        <v>0</v>
      </c>
      <c r="HQ22">
        <v>100</v>
      </c>
      <c r="HR22">
        <v>100</v>
      </c>
      <c r="HS22">
        <v>0.52</v>
      </c>
      <c r="HT22">
        <v>0.2661</v>
      </c>
      <c r="HU22">
        <v>0.34617537358329908</v>
      </c>
      <c r="HV22">
        <v>1.442917152755131E-3</v>
      </c>
      <c r="HW22">
        <v>-2.661258809856503E-6</v>
      </c>
      <c r="HX22">
        <v>7.9611176757267714E-10</v>
      </c>
      <c r="HY22">
        <v>-4.8052866728475037E-2</v>
      </c>
      <c r="HZ22">
        <v>-6.0352908027276157E-3</v>
      </c>
      <c r="IA22">
        <v>1.226161373770135E-3</v>
      </c>
      <c r="IB22">
        <v>-1.457749047782E-5</v>
      </c>
      <c r="IC22">
        <v>5</v>
      </c>
      <c r="ID22">
        <v>1967</v>
      </c>
      <c r="IE22">
        <v>1</v>
      </c>
      <c r="IF22">
        <v>28</v>
      </c>
      <c r="IG22">
        <v>1.3</v>
      </c>
      <c r="IH22">
        <v>9.8000000000000007</v>
      </c>
      <c r="II22">
        <v>0.247803</v>
      </c>
      <c r="IJ22">
        <v>2.5</v>
      </c>
      <c r="IK22">
        <v>1.42578</v>
      </c>
      <c r="IL22">
        <v>2.2863799999999999</v>
      </c>
      <c r="IM22">
        <v>1.5478499999999999</v>
      </c>
      <c r="IN22">
        <v>2.3925800000000002</v>
      </c>
      <c r="IO22">
        <v>35.244</v>
      </c>
      <c r="IP22">
        <v>15.068899999999999</v>
      </c>
      <c r="IQ22">
        <v>18</v>
      </c>
      <c r="IR22">
        <v>504.88099999999997</v>
      </c>
      <c r="IS22">
        <v>536.41399999999999</v>
      </c>
      <c r="IT22">
        <v>25.002300000000002</v>
      </c>
      <c r="IU22">
        <v>26.4864</v>
      </c>
      <c r="IV22">
        <v>30.000699999999998</v>
      </c>
      <c r="IW22">
        <v>26.459900000000001</v>
      </c>
      <c r="IX22">
        <v>26.405200000000001</v>
      </c>
      <c r="IY22">
        <v>4.9945199999999996</v>
      </c>
      <c r="IZ22">
        <v>36.5563</v>
      </c>
      <c r="JA22">
        <v>0</v>
      </c>
      <c r="JB22">
        <v>25</v>
      </c>
      <c r="JC22">
        <v>50</v>
      </c>
      <c r="JD22">
        <v>17.838000000000001</v>
      </c>
      <c r="JE22">
        <v>100.914</v>
      </c>
      <c r="JF22">
        <v>100.986</v>
      </c>
    </row>
    <row r="23" spans="1:266" x14ac:dyDescent="0.2">
      <c r="A23">
        <v>7</v>
      </c>
      <c r="B23">
        <v>1657340151.5999999</v>
      </c>
      <c r="C23">
        <v>712.5</v>
      </c>
      <c r="D23" t="s">
        <v>420</v>
      </c>
      <c r="E23" t="s">
        <v>421</v>
      </c>
      <c r="F23" t="s">
        <v>394</v>
      </c>
      <c r="H23" t="s">
        <v>395</v>
      </c>
      <c r="I23" t="s">
        <v>396</v>
      </c>
      <c r="J23" t="s">
        <v>397</v>
      </c>
      <c r="K23">
        <v>1657340151.5999999</v>
      </c>
      <c r="L23">
        <f t="shared" si="0"/>
        <v>3.9985470110921826E-3</v>
      </c>
      <c r="M23">
        <f t="shared" si="1"/>
        <v>3.998547011092183</v>
      </c>
      <c r="N23">
        <f t="shared" si="2"/>
        <v>-2.6469900437046419</v>
      </c>
      <c r="O23">
        <f t="shared" si="3"/>
        <v>6.8612099999999998</v>
      </c>
      <c r="P23">
        <f t="shared" si="4"/>
        <v>20.75839733017764</v>
      </c>
      <c r="Q23">
        <f t="shared" si="5"/>
        <v>2.1093434437951144</v>
      </c>
      <c r="R23">
        <f t="shared" si="6"/>
        <v>0.69719487973003491</v>
      </c>
      <c r="S23">
        <f t="shared" si="7"/>
        <v>0.32206476255354088</v>
      </c>
      <c r="T23">
        <f t="shared" si="8"/>
        <v>1.9196822985993172</v>
      </c>
      <c r="U23">
        <f t="shared" si="9"/>
        <v>0.2947802821309265</v>
      </c>
      <c r="V23">
        <f t="shared" si="10"/>
        <v>0.18649607528192549</v>
      </c>
      <c r="W23">
        <f t="shared" si="11"/>
        <v>241.74872099999999</v>
      </c>
      <c r="X23">
        <f t="shared" si="12"/>
        <v>27.349396449157094</v>
      </c>
      <c r="Y23">
        <f t="shared" si="13"/>
        <v>27.349396449157094</v>
      </c>
      <c r="Z23">
        <f t="shared" si="14"/>
        <v>3.6532685018259055</v>
      </c>
      <c r="AA23">
        <f t="shared" si="15"/>
        <v>65.529114709230612</v>
      </c>
      <c r="AB23">
        <f t="shared" si="16"/>
        <v>2.31540671222605</v>
      </c>
      <c r="AC23">
        <f t="shared" si="17"/>
        <v>3.5334014849736644</v>
      </c>
      <c r="AD23">
        <f t="shared" si="18"/>
        <v>1.3378617895998555</v>
      </c>
      <c r="AE23">
        <f t="shared" si="19"/>
        <v>-176.33592318916524</v>
      </c>
      <c r="AF23">
        <f t="shared" si="20"/>
        <v>-58.815222745626336</v>
      </c>
      <c r="AG23">
        <f t="shared" si="21"/>
        <v>-6.6163593675111754</v>
      </c>
      <c r="AH23">
        <f t="shared" si="22"/>
        <v>-1.8784302302755407E-2</v>
      </c>
      <c r="AI23">
        <v>0</v>
      </c>
      <c r="AJ23">
        <v>0</v>
      </c>
      <c r="AK23">
        <f t="shared" si="23"/>
        <v>1</v>
      </c>
      <c r="AL23">
        <f t="shared" si="24"/>
        <v>0</v>
      </c>
      <c r="AM23">
        <f t="shared" si="25"/>
        <v>25898.302166240916</v>
      </c>
      <c r="AN23" t="s">
        <v>398</v>
      </c>
      <c r="AO23" t="s">
        <v>398</v>
      </c>
      <c r="AP23">
        <v>0</v>
      </c>
      <c r="AQ23">
        <v>0</v>
      </c>
      <c r="AR23" t="e">
        <f t="shared" si="26"/>
        <v>#DIV/0!</v>
      </c>
      <c r="AS23">
        <v>0</v>
      </c>
      <c r="AT23" t="s">
        <v>398</v>
      </c>
      <c r="AU23" t="s">
        <v>398</v>
      </c>
      <c r="AV23">
        <v>0</v>
      </c>
      <c r="AW23">
        <v>0</v>
      </c>
      <c r="AX23" t="e">
        <f t="shared" si="27"/>
        <v>#DIV/0!</v>
      </c>
      <c r="AY23">
        <v>0.5</v>
      </c>
      <c r="AZ23">
        <f t="shared" si="28"/>
        <v>1261.2320999999999</v>
      </c>
      <c r="BA23">
        <f t="shared" si="29"/>
        <v>-2.6469900437046419</v>
      </c>
      <c r="BB23" t="e">
        <f t="shared" si="30"/>
        <v>#DIV/0!</v>
      </c>
      <c r="BC23">
        <f t="shared" si="31"/>
        <v>-2.098733487440291E-3</v>
      </c>
      <c r="BD23" t="e">
        <f t="shared" si="32"/>
        <v>#DIV/0!</v>
      </c>
      <c r="BE23" t="e">
        <f t="shared" si="33"/>
        <v>#DIV/0!</v>
      </c>
      <c r="BF23" t="s">
        <v>398</v>
      </c>
      <c r="BG23">
        <v>0</v>
      </c>
      <c r="BH23" t="e">
        <f t="shared" si="34"/>
        <v>#DIV/0!</v>
      </c>
      <c r="BI23" t="e">
        <f t="shared" si="35"/>
        <v>#DIV/0!</v>
      </c>
      <c r="BJ23" t="e">
        <f t="shared" si="36"/>
        <v>#DIV/0!</v>
      </c>
      <c r="BK23" t="e">
        <f t="shared" si="37"/>
        <v>#DIV/0!</v>
      </c>
      <c r="BL23" t="e">
        <f t="shared" si="38"/>
        <v>#DIV/0!</v>
      </c>
      <c r="BM23" t="e">
        <f t="shared" si="39"/>
        <v>#DIV/0!</v>
      </c>
      <c r="BN23" t="e">
        <f t="shared" si="40"/>
        <v>#DIV/0!</v>
      </c>
      <c r="BO23" t="e">
        <f t="shared" si="41"/>
        <v>#DIV/0!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f t="shared" si="42"/>
        <v>1500.02</v>
      </c>
      <c r="CI23">
        <f t="shared" si="43"/>
        <v>1261.2320999999999</v>
      </c>
      <c r="CJ23">
        <f t="shared" si="44"/>
        <v>0.84081018919747741</v>
      </c>
      <c r="CK23">
        <f t="shared" si="45"/>
        <v>0.16116366515113131</v>
      </c>
      <c r="CL23">
        <v>6</v>
      </c>
      <c r="CM23">
        <v>0.5</v>
      </c>
      <c r="CN23" t="s">
        <v>399</v>
      </c>
      <c r="CO23">
        <v>2</v>
      </c>
      <c r="CP23">
        <v>1657340151.5999999</v>
      </c>
      <c r="CQ23">
        <v>6.8612099999999998</v>
      </c>
      <c r="CR23">
        <v>3.7186300000000001</v>
      </c>
      <c r="CS23">
        <v>22.786300000000001</v>
      </c>
      <c r="CT23">
        <v>18.098700000000001</v>
      </c>
      <c r="CU23">
        <v>6.2682099999999998</v>
      </c>
      <c r="CV23">
        <v>22.6343</v>
      </c>
      <c r="CW23">
        <v>500.14100000000002</v>
      </c>
      <c r="CX23">
        <v>101.514</v>
      </c>
      <c r="CY23">
        <v>9.9983500000000003E-2</v>
      </c>
      <c r="CZ23">
        <v>26.781099999999999</v>
      </c>
      <c r="DA23">
        <v>27.121400000000001</v>
      </c>
      <c r="DB23">
        <v>999.9</v>
      </c>
      <c r="DC23">
        <v>0</v>
      </c>
      <c r="DD23">
        <v>0</v>
      </c>
      <c r="DE23">
        <v>4995</v>
      </c>
      <c r="DF23">
        <v>0</v>
      </c>
      <c r="DG23">
        <v>276.47000000000003</v>
      </c>
      <c r="DH23">
        <v>3.0140099999999999</v>
      </c>
      <c r="DI23">
        <v>6.8905000000000003</v>
      </c>
      <c r="DJ23">
        <v>3.7871700000000001</v>
      </c>
      <c r="DK23">
        <v>4.8101500000000001</v>
      </c>
      <c r="DL23">
        <v>3.7186300000000001</v>
      </c>
      <c r="DM23">
        <v>18.098700000000001</v>
      </c>
      <c r="DN23">
        <v>2.3255699999999999</v>
      </c>
      <c r="DO23">
        <v>1.83727</v>
      </c>
      <c r="DP23">
        <v>19.854600000000001</v>
      </c>
      <c r="DQ23">
        <v>16.107500000000002</v>
      </c>
      <c r="DR23">
        <v>1500.02</v>
      </c>
      <c r="DS23">
        <v>0.97299100000000005</v>
      </c>
      <c r="DT23">
        <v>2.7008899999999999E-2</v>
      </c>
      <c r="DU23">
        <v>0</v>
      </c>
      <c r="DV23">
        <v>2.1562999999999999</v>
      </c>
      <c r="DW23">
        <v>0</v>
      </c>
      <c r="DX23">
        <v>16956.2</v>
      </c>
      <c r="DY23">
        <v>13303.7</v>
      </c>
      <c r="DZ23">
        <v>38.061999999999998</v>
      </c>
      <c r="EA23">
        <v>40.811999999999998</v>
      </c>
      <c r="EB23">
        <v>39</v>
      </c>
      <c r="EC23">
        <v>38.625</v>
      </c>
      <c r="ED23">
        <v>37.936999999999998</v>
      </c>
      <c r="EE23">
        <v>1459.51</v>
      </c>
      <c r="EF23">
        <v>40.51</v>
      </c>
      <c r="EG23">
        <v>0</v>
      </c>
      <c r="EH23">
        <v>1657340150.4000001</v>
      </c>
      <c r="EI23">
        <v>0</v>
      </c>
      <c r="EJ23">
        <v>2.2458119999999999</v>
      </c>
      <c r="EK23">
        <v>0.37993077683654208</v>
      </c>
      <c r="EL23">
        <v>-517.72307605454421</v>
      </c>
      <c r="EM23">
        <v>17023.675999999999</v>
      </c>
      <c r="EN23">
        <v>15</v>
      </c>
      <c r="EO23">
        <v>1657340179.0999999</v>
      </c>
      <c r="EP23" t="s">
        <v>422</v>
      </c>
      <c r="EQ23">
        <v>1657340176.5999999</v>
      </c>
      <c r="ER23">
        <v>1657340179.0999999</v>
      </c>
      <c r="ES23">
        <v>6</v>
      </c>
      <c r="ET23">
        <v>0.13300000000000001</v>
      </c>
      <c r="EU23">
        <v>-2E-3</v>
      </c>
      <c r="EV23">
        <v>0.59299999999999997</v>
      </c>
      <c r="EW23">
        <v>0.152</v>
      </c>
      <c r="EX23">
        <v>4</v>
      </c>
      <c r="EY23">
        <v>18</v>
      </c>
      <c r="EZ23">
        <v>0.4</v>
      </c>
      <c r="FA23">
        <v>0.03</v>
      </c>
      <c r="FB23">
        <v>3.04350225</v>
      </c>
      <c r="FC23">
        <v>-0.10976926829269</v>
      </c>
      <c r="FD23">
        <v>1.570042523110441E-2</v>
      </c>
      <c r="FE23">
        <v>0</v>
      </c>
      <c r="FF23">
        <v>4.8166547499999997</v>
      </c>
      <c r="FG23">
        <v>-5.1055046904323872E-2</v>
      </c>
      <c r="FH23">
        <v>5.009055793011306E-3</v>
      </c>
      <c r="FI23">
        <v>1</v>
      </c>
      <c r="FJ23">
        <v>1</v>
      </c>
      <c r="FK23">
        <v>2</v>
      </c>
      <c r="FL23" t="s">
        <v>401</v>
      </c>
      <c r="FM23">
        <v>2.9359299999999999</v>
      </c>
      <c r="FN23">
        <v>2.7633999999999999</v>
      </c>
      <c r="FO23">
        <v>1.88243E-3</v>
      </c>
      <c r="FP23">
        <v>1.1227699999999999E-3</v>
      </c>
      <c r="FQ23">
        <v>0.116894</v>
      </c>
      <c r="FR23">
        <v>9.99858E-2</v>
      </c>
      <c r="FS23">
        <v>31835.1</v>
      </c>
      <c r="FT23">
        <v>24835.4</v>
      </c>
      <c r="FU23">
        <v>29939.599999999999</v>
      </c>
      <c r="FV23">
        <v>24310.3</v>
      </c>
      <c r="FW23">
        <v>35114.9</v>
      </c>
      <c r="FX23">
        <v>31966.1</v>
      </c>
      <c r="FY23">
        <v>43727.199999999997</v>
      </c>
      <c r="FZ23">
        <v>39688.9</v>
      </c>
      <c r="GA23">
        <v>1.99455</v>
      </c>
      <c r="GB23">
        <v>2.0622699999999998</v>
      </c>
      <c r="GC23">
        <v>0.15945699999999999</v>
      </c>
      <c r="GD23">
        <v>0</v>
      </c>
      <c r="GE23">
        <v>24.508500000000002</v>
      </c>
      <c r="GF23">
        <v>999.9</v>
      </c>
      <c r="GG23">
        <v>53.2</v>
      </c>
      <c r="GH23">
        <v>33.700000000000003</v>
      </c>
      <c r="GI23">
        <v>27.536100000000001</v>
      </c>
      <c r="GJ23">
        <v>30.964600000000001</v>
      </c>
      <c r="GK23">
        <v>35.777200000000001</v>
      </c>
      <c r="GL23">
        <v>1</v>
      </c>
      <c r="GM23">
        <v>-4.1476100000000002E-2</v>
      </c>
      <c r="GN23">
        <v>-0.10728500000000001</v>
      </c>
      <c r="GO23">
        <v>20.269100000000002</v>
      </c>
      <c r="GP23">
        <v>5.22837</v>
      </c>
      <c r="GQ23">
        <v>11.908099999999999</v>
      </c>
      <c r="GR23">
        <v>4.9638</v>
      </c>
      <c r="GS23">
        <v>3.2919999999999998</v>
      </c>
      <c r="GT23">
        <v>9999</v>
      </c>
      <c r="GU23">
        <v>9999</v>
      </c>
      <c r="GV23">
        <v>7809.9</v>
      </c>
      <c r="GW23">
        <v>982</v>
      </c>
      <c r="GX23">
        <v>1.8771</v>
      </c>
      <c r="GY23">
        <v>1.87537</v>
      </c>
      <c r="GZ23">
        <v>1.87408</v>
      </c>
      <c r="HA23">
        <v>1.87324</v>
      </c>
      <c r="HB23">
        <v>1.87483</v>
      </c>
      <c r="HC23">
        <v>1.8696999999999999</v>
      </c>
      <c r="HD23">
        <v>1.8739300000000001</v>
      </c>
      <c r="HE23">
        <v>1.87897</v>
      </c>
      <c r="HF23">
        <v>0</v>
      </c>
      <c r="HG23">
        <v>0</v>
      </c>
      <c r="HH23">
        <v>0</v>
      </c>
      <c r="HI23">
        <v>0</v>
      </c>
      <c r="HJ23" t="s">
        <v>402</v>
      </c>
      <c r="HK23" t="s">
        <v>403</v>
      </c>
      <c r="HL23" t="s">
        <v>404</v>
      </c>
      <c r="HM23" t="s">
        <v>404</v>
      </c>
      <c r="HN23" t="s">
        <v>404</v>
      </c>
      <c r="HO23" t="s">
        <v>404</v>
      </c>
      <c r="HP23">
        <v>0</v>
      </c>
      <c r="HQ23">
        <v>100</v>
      </c>
      <c r="HR23">
        <v>100</v>
      </c>
      <c r="HS23">
        <v>0.59299999999999997</v>
      </c>
      <c r="HT23">
        <v>0.152</v>
      </c>
      <c r="HU23">
        <v>0.45549713103507178</v>
      </c>
      <c r="HV23">
        <v>1.442917152755131E-3</v>
      </c>
      <c r="HW23">
        <v>-2.661258809856503E-6</v>
      </c>
      <c r="HX23">
        <v>7.9611176757267714E-10</v>
      </c>
      <c r="HY23">
        <v>-4.8052866728475037E-2</v>
      </c>
      <c r="HZ23">
        <v>-6.0352908027276157E-3</v>
      </c>
      <c r="IA23">
        <v>1.226161373770135E-3</v>
      </c>
      <c r="IB23">
        <v>-1.457749047782E-5</v>
      </c>
      <c r="IC23">
        <v>5</v>
      </c>
      <c r="ID23">
        <v>1967</v>
      </c>
      <c r="IE23">
        <v>1</v>
      </c>
      <c r="IF23">
        <v>28</v>
      </c>
      <c r="IG23">
        <v>1.3</v>
      </c>
      <c r="IH23">
        <v>11.5</v>
      </c>
      <c r="II23">
        <v>3.1738299999999997E-2</v>
      </c>
      <c r="IJ23">
        <v>4.99756</v>
      </c>
      <c r="IK23">
        <v>1.42578</v>
      </c>
      <c r="IL23">
        <v>2.2863799999999999</v>
      </c>
      <c r="IM23">
        <v>1.5478499999999999</v>
      </c>
      <c r="IN23">
        <v>2.3022499999999999</v>
      </c>
      <c r="IO23">
        <v>35.2209</v>
      </c>
      <c r="IP23">
        <v>15.033899999999999</v>
      </c>
      <c r="IQ23">
        <v>18</v>
      </c>
      <c r="IR23">
        <v>505.44600000000003</v>
      </c>
      <c r="IS23">
        <v>536.62300000000005</v>
      </c>
      <c r="IT23">
        <v>25.0014</v>
      </c>
      <c r="IU23">
        <v>26.688800000000001</v>
      </c>
      <c r="IV23">
        <v>30.000900000000001</v>
      </c>
      <c r="IW23">
        <v>26.632000000000001</v>
      </c>
      <c r="IX23">
        <v>26.5791</v>
      </c>
      <c r="IY23">
        <v>0</v>
      </c>
      <c r="IZ23">
        <v>36.002200000000002</v>
      </c>
      <c r="JA23">
        <v>0</v>
      </c>
      <c r="JB23">
        <v>25</v>
      </c>
      <c r="JC23">
        <v>0</v>
      </c>
      <c r="JD23">
        <v>18.089700000000001</v>
      </c>
      <c r="JE23">
        <v>100.877</v>
      </c>
      <c r="JF23">
        <v>100.95099999999999</v>
      </c>
    </row>
    <row r="24" spans="1:266" x14ac:dyDescent="0.2">
      <c r="A24">
        <v>8</v>
      </c>
      <c r="B24">
        <v>1657340255.0999999</v>
      </c>
      <c r="C24">
        <v>816</v>
      </c>
      <c r="D24" t="s">
        <v>423</v>
      </c>
      <c r="E24" t="s">
        <v>424</v>
      </c>
      <c r="F24" t="s">
        <v>394</v>
      </c>
      <c r="H24" t="s">
        <v>395</v>
      </c>
      <c r="I24" t="s">
        <v>396</v>
      </c>
      <c r="J24" t="s">
        <v>397</v>
      </c>
      <c r="K24">
        <v>1657340255.0999999</v>
      </c>
      <c r="L24">
        <f t="shared" si="0"/>
        <v>4.0559422410548392E-3</v>
      </c>
      <c r="M24">
        <f t="shared" si="1"/>
        <v>4.0559422410548391</v>
      </c>
      <c r="N24">
        <f t="shared" si="2"/>
        <v>13.095144232422113</v>
      </c>
      <c r="O24">
        <f t="shared" si="3"/>
        <v>382.55700000000002</v>
      </c>
      <c r="P24">
        <f t="shared" si="4"/>
        <v>308.76542563735075</v>
      </c>
      <c r="Q24">
        <f t="shared" si="5"/>
        <v>31.376111220601782</v>
      </c>
      <c r="R24">
        <f t="shared" si="6"/>
        <v>38.8746601257021</v>
      </c>
      <c r="S24">
        <f t="shared" si="7"/>
        <v>0.34074180056829578</v>
      </c>
      <c r="T24">
        <f t="shared" si="8"/>
        <v>1.9173498412634757</v>
      </c>
      <c r="U24">
        <f t="shared" si="9"/>
        <v>0.31032730000341829</v>
      </c>
      <c r="V24">
        <f t="shared" si="10"/>
        <v>0.19646045326721701</v>
      </c>
      <c r="W24">
        <f t="shared" si="11"/>
        <v>241.77208199999998</v>
      </c>
      <c r="X24">
        <f t="shared" si="12"/>
        <v>27.343198744153248</v>
      </c>
      <c r="Y24">
        <f t="shared" si="13"/>
        <v>27.343198744153248</v>
      </c>
      <c r="Z24">
        <f t="shared" si="14"/>
        <v>3.6519423592795155</v>
      </c>
      <c r="AA24">
        <f t="shared" si="15"/>
        <v>66.820347349009083</v>
      </c>
      <c r="AB24">
        <f t="shared" si="16"/>
        <v>2.3631153887059702</v>
      </c>
      <c r="AC24">
        <f t="shared" si="17"/>
        <v>3.5365206594380481</v>
      </c>
      <c r="AD24">
        <f t="shared" si="18"/>
        <v>1.2888269705735453</v>
      </c>
      <c r="AE24">
        <f t="shared" si="19"/>
        <v>-178.86705283051842</v>
      </c>
      <c r="AF24">
        <f t="shared" si="20"/>
        <v>-56.552593061172018</v>
      </c>
      <c r="AG24">
        <f t="shared" si="21"/>
        <v>-6.369846141009738</v>
      </c>
      <c r="AH24">
        <f t="shared" si="22"/>
        <v>-1.741003270018382E-2</v>
      </c>
      <c r="AI24">
        <v>0</v>
      </c>
      <c r="AJ24">
        <v>0</v>
      </c>
      <c r="AK24">
        <f t="shared" si="23"/>
        <v>1</v>
      </c>
      <c r="AL24">
        <f t="shared" si="24"/>
        <v>0</v>
      </c>
      <c r="AM24">
        <f t="shared" si="25"/>
        <v>25838.056045320285</v>
      </c>
      <c r="AN24" t="s">
        <v>398</v>
      </c>
      <c r="AO24" t="s">
        <v>398</v>
      </c>
      <c r="AP24">
        <v>0</v>
      </c>
      <c r="AQ24">
        <v>0</v>
      </c>
      <c r="AR24" t="e">
        <f t="shared" si="26"/>
        <v>#DIV/0!</v>
      </c>
      <c r="AS24">
        <v>0</v>
      </c>
      <c r="AT24" t="s">
        <v>398</v>
      </c>
      <c r="AU24" t="s">
        <v>398</v>
      </c>
      <c r="AV24">
        <v>0</v>
      </c>
      <c r="AW24">
        <v>0</v>
      </c>
      <c r="AX24" t="e">
        <f t="shared" si="27"/>
        <v>#DIV/0!</v>
      </c>
      <c r="AY24">
        <v>0.5</v>
      </c>
      <c r="AZ24">
        <f t="shared" si="28"/>
        <v>1261.3578</v>
      </c>
      <c r="BA24">
        <f t="shared" si="29"/>
        <v>13.095144232422113</v>
      </c>
      <c r="BB24" t="e">
        <f t="shared" si="30"/>
        <v>#DIV/0!</v>
      </c>
      <c r="BC24">
        <f t="shared" si="31"/>
        <v>1.0381784004841538E-2</v>
      </c>
      <c r="BD24" t="e">
        <f t="shared" si="32"/>
        <v>#DIV/0!</v>
      </c>
      <c r="BE24" t="e">
        <f t="shared" si="33"/>
        <v>#DIV/0!</v>
      </c>
      <c r="BF24" t="s">
        <v>398</v>
      </c>
      <c r="BG24">
        <v>0</v>
      </c>
      <c r="BH24" t="e">
        <f t="shared" si="34"/>
        <v>#DIV/0!</v>
      </c>
      <c r="BI24" t="e">
        <f t="shared" si="35"/>
        <v>#DIV/0!</v>
      </c>
      <c r="BJ24" t="e">
        <f t="shared" si="36"/>
        <v>#DIV/0!</v>
      </c>
      <c r="BK24" t="e">
        <f t="shared" si="37"/>
        <v>#DIV/0!</v>
      </c>
      <c r="BL24" t="e">
        <f t="shared" si="38"/>
        <v>#DIV/0!</v>
      </c>
      <c r="BM24" t="e">
        <f t="shared" si="39"/>
        <v>#DIV/0!</v>
      </c>
      <c r="BN24" t="e">
        <f t="shared" si="40"/>
        <v>#DIV/0!</v>
      </c>
      <c r="BO24" t="e">
        <f t="shared" si="41"/>
        <v>#DIV/0!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f t="shared" si="42"/>
        <v>1500.17</v>
      </c>
      <c r="CI24">
        <f t="shared" si="43"/>
        <v>1261.3578</v>
      </c>
      <c r="CJ24">
        <f t="shared" si="44"/>
        <v>0.8408099082104028</v>
      </c>
      <c r="CK24">
        <f t="shared" si="45"/>
        <v>0.16116312284607742</v>
      </c>
      <c r="CL24">
        <v>6</v>
      </c>
      <c r="CM24">
        <v>0.5</v>
      </c>
      <c r="CN24" t="s">
        <v>399</v>
      </c>
      <c r="CO24">
        <v>2</v>
      </c>
      <c r="CP24">
        <v>1657340255.0999999</v>
      </c>
      <c r="CQ24">
        <v>382.55700000000002</v>
      </c>
      <c r="CR24">
        <v>400.13</v>
      </c>
      <c r="CS24">
        <v>23.254899999999999</v>
      </c>
      <c r="CT24">
        <v>18.501799999999999</v>
      </c>
      <c r="CU24">
        <v>381.88299999999998</v>
      </c>
      <c r="CV24">
        <v>22.973500000000001</v>
      </c>
      <c r="CW24">
        <v>500.089</v>
      </c>
      <c r="CX24">
        <v>101.518</v>
      </c>
      <c r="CY24">
        <v>9.9955299999999997E-2</v>
      </c>
      <c r="CZ24">
        <v>26.796099999999999</v>
      </c>
      <c r="DA24">
        <v>26.619900000000001</v>
      </c>
      <c r="DB24">
        <v>999.9</v>
      </c>
      <c r="DC24">
        <v>0</v>
      </c>
      <c r="DD24">
        <v>0</v>
      </c>
      <c r="DE24">
        <v>4985</v>
      </c>
      <c r="DF24">
        <v>0</v>
      </c>
      <c r="DG24">
        <v>273.35700000000003</v>
      </c>
      <c r="DH24">
        <v>-17.451699999999999</v>
      </c>
      <c r="DI24">
        <v>391.79</v>
      </c>
      <c r="DJ24">
        <v>407.673</v>
      </c>
      <c r="DK24">
        <v>4.7530900000000003</v>
      </c>
      <c r="DL24">
        <v>400.13</v>
      </c>
      <c r="DM24">
        <v>18.501799999999999</v>
      </c>
      <c r="DN24">
        <v>2.3607900000000002</v>
      </c>
      <c r="DO24">
        <v>1.87826</v>
      </c>
      <c r="DP24">
        <v>20.097300000000001</v>
      </c>
      <c r="DQ24">
        <v>16.453800000000001</v>
      </c>
      <c r="DR24">
        <v>1500.17</v>
      </c>
      <c r="DS24">
        <v>0.973001</v>
      </c>
      <c r="DT24">
        <v>2.69987E-2</v>
      </c>
      <c r="DU24">
        <v>0</v>
      </c>
      <c r="DV24">
        <v>2.5118</v>
      </c>
      <c r="DW24">
        <v>0</v>
      </c>
      <c r="DX24">
        <v>16465</v>
      </c>
      <c r="DY24">
        <v>13305.1</v>
      </c>
      <c r="DZ24">
        <v>37</v>
      </c>
      <c r="EA24">
        <v>39.75</v>
      </c>
      <c r="EB24">
        <v>37.936999999999998</v>
      </c>
      <c r="EC24">
        <v>37.5</v>
      </c>
      <c r="ED24">
        <v>37.061999999999998</v>
      </c>
      <c r="EE24">
        <v>1459.67</v>
      </c>
      <c r="EF24">
        <v>40.5</v>
      </c>
      <c r="EG24">
        <v>0</v>
      </c>
      <c r="EH24">
        <v>1657340254.2</v>
      </c>
      <c r="EI24">
        <v>0</v>
      </c>
      <c r="EJ24">
        <v>2.2732192307692309</v>
      </c>
      <c r="EK24">
        <v>-0.32900854834407639</v>
      </c>
      <c r="EL24">
        <v>-1031.552137364991</v>
      </c>
      <c r="EM24">
        <v>16582.688461538459</v>
      </c>
      <c r="EN24">
        <v>15</v>
      </c>
      <c r="EO24">
        <v>1657340272.0999999</v>
      </c>
      <c r="EP24" t="s">
        <v>425</v>
      </c>
      <c r="EQ24">
        <v>1657340272.0999999</v>
      </c>
      <c r="ER24">
        <v>1657340179.0999999</v>
      </c>
      <c r="ES24">
        <v>7</v>
      </c>
      <c r="ET24">
        <v>-0.11700000000000001</v>
      </c>
      <c r="EU24">
        <v>-2E-3</v>
      </c>
      <c r="EV24">
        <v>0.67400000000000004</v>
      </c>
      <c r="EW24">
        <v>0.152</v>
      </c>
      <c r="EX24">
        <v>401</v>
      </c>
      <c r="EY24">
        <v>18</v>
      </c>
      <c r="EZ24">
        <v>0.11</v>
      </c>
      <c r="FA24">
        <v>0.03</v>
      </c>
      <c r="FB24">
        <v>-16.430434146341469</v>
      </c>
      <c r="FC24">
        <v>-8.9635233449477365</v>
      </c>
      <c r="FD24">
        <v>0.91508951890758505</v>
      </c>
      <c r="FE24">
        <v>0</v>
      </c>
      <c r="FF24">
        <v>4.774663414634146</v>
      </c>
      <c r="FG24">
        <v>-0.1437121254355396</v>
      </c>
      <c r="FH24">
        <v>1.456344113211456E-2</v>
      </c>
      <c r="FI24">
        <v>1</v>
      </c>
      <c r="FJ24">
        <v>1</v>
      </c>
      <c r="FK24">
        <v>2</v>
      </c>
      <c r="FL24" t="s">
        <v>401</v>
      </c>
      <c r="FM24">
        <v>2.93546</v>
      </c>
      <c r="FN24">
        <v>2.7633200000000002</v>
      </c>
      <c r="FO24">
        <v>9.8113000000000006E-2</v>
      </c>
      <c r="FP24">
        <v>0.102187</v>
      </c>
      <c r="FQ24">
        <v>0.118061</v>
      </c>
      <c r="FR24">
        <v>0.101507</v>
      </c>
      <c r="FS24">
        <v>28751.1</v>
      </c>
      <c r="FT24">
        <v>22311.599999999999</v>
      </c>
      <c r="FU24">
        <v>29925.8</v>
      </c>
      <c r="FV24">
        <v>24299.4</v>
      </c>
      <c r="FW24">
        <v>35056.800000000003</v>
      </c>
      <c r="FX24">
        <v>31901.9</v>
      </c>
      <c r="FY24">
        <v>43707.9</v>
      </c>
      <c r="FZ24">
        <v>39672.5</v>
      </c>
      <c r="GA24">
        <v>1.9913700000000001</v>
      </c>
      <c r="GB24">
        <v>2.0613999999999999</v>
      </c>
      <c r="GC24">
        <v>0.106946</v>
      </c>
      <c r="GD24">
        <v>0</v>
      </c>
      <c r="GE24">
        <v>24.8673</v>
      </c>
      <c r="GF24">
        <v>999.9</v>
      </c>
      <c r="GG24">
        <v>53.7</v>
      </c>
      <c r="GH24">
        <v>33.6</v>
      </c>
      <c r="GI24">
        <v>27.6373</v>
      </c>
      <c r="GJ24">
        <v>31.1646</v>
      </c>
      <c r="GK24">
        <v>35.973599999999998</v>
      </c>
      <c r="GL24">
        <v>1</v>
      </c>
      <c r="GM24">
        <v>-1.9204800000000001E-2</v>
      </c>
      <c r="GN24">
        <v>5.4466199999999997E-5</v>
      </c>
      <c r="GO24">
        <v>20.269500000000001</v>
      </c>
      <c r="GP24">
        <v>5.2289700000000003</v>
      </c>
      <c r="GQ24">
        <v>11.908099999999999</v>
      </c>
      <c r="GR24">
        <v>4.9650499999999997</v>
      </c>
      <c r="GS24">
        <v>3.2919999999999998</v>
      </c>
      <c r="GT24">
        <v>9999</v>
      </c>
      <c r="GU24">
        <v>9999</v>
      </c>
      <c r="GV24">
        <v>7809.9</v>
      </c>
      <c r="GW24">
        <v>982</v>
      </c>
      <c r="GX24">
        <v>1.87706</v>
      </c>
      <c r="GY24">
        <v>1.87534</v>
      </c>
      <c r="GZ24">
        <v>1.8740699999999999</v>
      </c>
      <c r="HA24">
        <v>1.8732</v>
      </c>
      <c r="HB24">
        <v>1.8747799999999999</v>
      </c>
      <c r="HC24">
        <v>1.8696699999999999</v>
      </c>
      <c r="HD24">
        <v>1.8739300000000001</v>
      </c>
      <c r="HE24">
        <v>1.87897</v>
      </c>
      <c r="HF24">
        <v>0</v>
      </c>
      <c r="HG24">
        <v>0</v>
      </c>
      <c r="HH24">
        <v>0</v>
      </c>
      <c r="HI24">
        <v>0</v>
      </c>
      <c r="HJ24" t="s">
        <v>402</v>
      </c>
      <c r="HK24" t="s">
        <v>403</v>
      </c>
      <c r="HL24" t="s">
        <v>404</v>
      </c>
      <c r="HM24" t="s">
        <v>404</v>
      </c>
      <c r="HN24" t="s">
        <v>404</v>
      </c>
      <c r="HO24" t="s">
        <v>404</v>
      </c>
      <c r="HP24">
        <v>0</v>
      </c>
      <c r="HQ24">
        <v>100</v>
      </c>
      <c r="HR24">
        <v>100</v>
      </c>
      <c r="HS24">
        <v>0.67400000000000004</v>
      </c>
      <c r="HT24">
        <v>0.28139999999999998</v>
      </c>
      <c r="HU24">
        <v>0.58823970292648942</v>
      </c>
      <c r="HV24">
        <v>1.442917152755131E-3</v>
      </c>
      <c r="HW24">
        <v>-2.661258809856503E-6</v>
      </c>
      <c r="HX24">
        <v>7.9611176757267714E-10</v>
      </c>
      <c r="HY24">
        <v>-5.0351556819261047E-2</v>
      </c>
      <c r="HZ24">
        <v>-6.0352908027276157E-3</v>
      </c>
      <c r="IA24">
        <v>1.226161373770135E-3</v>
      </c>
      <c r="IB24">
        <v>-1.457749047782E-5</v>
      </c>
      <c r="IC24">
        <v>5</v>
      </c>
      <c r="ID24">
        <v>1967</v>
      </c>
      <c r="IE24">
        <v>1</v>
      </c>
      <c r="IF24">
        <v>28</v>
      </c>
      <c r="IG24">
        <v>1.3</v>
      </c>
      <c r="IH24">
        <v>1.3</v>
      </c>
      <c r="II24">
        <v>1.0437000000000001</v>
      </c>
      <c r="IJ24">
        <v>2.4706999999999999</v>
      </c>
      <c r="IK24">
        <v>1.42578</v>
      </c>
      <c r="IL24">
        <v>2.2875999999999999</v>
      </c>
      <c r="IM24">
        <v>1.5478499999999999</v>
      </c>
      <c r="IN24">
        <v>2.3327599999999999</v>
      </c>
      <c r="IO24">
        <v>35.290199999999999</v>
      </c>
      <c r="IP24">
        <v>15.0251</v>
      </c>
      <c r="IQ24">
        <v>18</v>
      </c>
      <c r="IR24">
        <v>505.387</v>
      </c>
      <c r="IS24">
        <v>538.10599999999999</v>
      </c>
      <c r="IT24">
        <v>24.999099999999999</v>
      </c>
      <c r="IU24">
        <v>26.954699999999999</v>
      </c>
      <c r="IV24">
        <v>30.000900000000001</v>
      </c>
      <c r="IW24">
        <v>26.857600000000001</v>
      </c>
      <c r="IX24">
        <v>26.7958</v>
      </c>
      <c r="IY24">
        <v>20.902200000000001</v>
      </c>
      <c r="IZ24">
        <v>34.963700000000003</v>
      </c>
      <c r="JA24">
        <v>0</v>
      </c>
      <c r="JB24">
        <v>25</v>
      </c>
      <c r="JC24">
        <v>400</v>
      </c>
      <c r="JD24">
        <v>18.497499999999999</v>
      </c>
      <c r="JE24">
        <v>100.831</v>
      </c>
      <c r="JF24">
        <v>100.908</v>
      </c>
    </row>
    <row r="25" spans="1:266" x14ac:dyDescent="0.2">
      <c r="A25">
        <v>9</v>
      </c>
      <c r="B25">
        <v>1657340348.0999999</v>
      </c>
      <c r="C25">
        <v>909</v>
      </c>
      <c r="D25" t="s">
        <v>426</v>
      </c>
      <c r="E25" t="s">
        <v>427</v>
      </c>
      <c r="F25" t="s">
        <v>394</v>
      </c>
      <c r="H25" t="s">
        <v>395</v>
      </c>
      <c r="I25" t="s">
        <v>396</v>
      </c>
      <c r="J25" t="s">
        <v>397</v>
      </c>
      <c r="K25">
        <v>1657340348.0999999</v>
      </c>
      <c r="L25">
        <f t="shared" si="0"/>
        <v>4.2808693994329031E-3</v>
      </c>
      <c r="M25">
        <f t="shared" si="1"/>
        <v>4.2808693994329028</v>
      </c>
      <c r="N25">
        <f t="shared" si="2"/>
        <v>12.881562184751244</v>
      </c>
      <c r="O25">
        <f t="shared" si="3"/>
        <v>382.70699999999999</v>
      </c>
      <c r="P25">
        <f t="shared" si="4"/>
        <v>314.86292036136621</v>
      </c>
      <c r="Q25">
        <f t="shared" si="5"/>
        <v>31.995742130458833</v>
      </c>
      <c r="R25">
        <f t="shared" si="6"/>
        <v>38.889922222241999</v>
      </c>
      <c r="S25">
        <f t="shared" si="7"/>
        <v>0.36983607963034149</v>
      </c>
      <c r="T25">
        <f t="shared" si="8"/>
        <v>1.9212155338484997</v>
      </c>
      <c r="U25">
        <f t="shared" si="9"/>
        <v>0.33435977779383735</v>
      </c>
      <c r="V25">
        <f t="shared" si="10"/>
        <v>0.21187795787542102</v>
      </c>
      <c r="W25">
        <f t="shared" si="11"/>
        <v>241.76627700000003</v>
      </c>
      <c r="X25">
        <f t="shared" si="12"/>
        <v>26.892612921121017</v>
      </c>
      <c r="Y25">
        <f t="shared" si="13"/>
        <v>26.892612921121017</v>
      </c>
      <c r="Z25">
        <f t="shared" si="14"/>
        <v>3.5566475888571132</v>
      </c>
      <c r="AA25">
        <f t="shared" si="15"/>
        <v>66.243093363802714</v>
      </c>
      <c r="AB25">
        <f t="shared" si="16"/>
        <v>2.2930611143930002</v>
      </c>
      <c r="AC25">
        <f t="shared" si="17"/>
        <v>3.4615851977196463</v>
      </c>
      <c r="AD25">
        <f t="shared" si="18"/>
        <v>1.263586474464113</v>
      </c>
      <c r="AE25">
        <f t="shared" si="19"/>
        <v>-188.78634051499102</v>
      </c>
      <c r="AF25">
        <f t="shared" si="20"/>
        <v>-47.656919038592108</v>
      </c>
      <c r="AG25">
        <f t="shared" si="21"/>
        <v>-5.3352991745854688</v>
      </c>
      <c r="AH25">
        <f t="shared" si="22"/>
        <v>-1.228172816855988E-2</v>
      </c>
      <c r="AI25">
        <v>0</v>
      </c>
      <c r="AJ25">
        <v>0</v>
      </c>
      <c r="AK25">
        <f t="shared" si="23"/>
        <v>1</v>
      </c>
      <c r="AL25">
        <f t="shared" si="24"/>
        <v>0</v>
      </c>
      <c r="AM25">
        <f t="shared" si="25"/>
        <v>25966.99233408381</v>
      </c>
      <c r="AN25" t="s">
        <v>398</v>
      </c>
      <c r="AO25" t="s">
        <v>398</v>
      </c>
      <c r="AP25">
        <v>0</v>
      </c>
      <c r="AQ25">
        <v>0</v>
      </c>
      <c r="AR25" t="e">
        <f t="shared" si="26"/>
        <v>#DIV/0!</v>
      </c>
      <c r="AS25">
        <v>0</v>
      </c>
      <c r="AT25" t="s">
        <v>398</v>
      </c>
      <c r="AU25" t="s">
        <v>398</v>
      </c>
      <c r="AV25">
        <v>0</v>
      </c>
      <c r="AW25">
        <v>0</v>
      </c>
      <c r="AX25" t="e">
        <f t="shared" si="27"/>
        <v>#DIV/0!</v>
      </c>
      <c r="AY25">
        <v>0.5</v>
      </c>
      <c r="AZ25">
        <f t="shared" si="28"/>
        <v>1261.3245000000002</v>
      </c>
      <c r="BA25">
        <f t="shared" si="29"/>
        <v>12.881562184751244</v>
      </c>
      <c r="BB25" t="e">
        <f t="shared" si="30"/>
        <v>#DIV/0!</v>
      </c>
      <c r="BC25">
        <f t="shared" si="31"/>
        <v>1.0212726530525049E-2</v>
      </c>
      <c r="BD25" t="e">
        <f t="shared" si="32"/>
        <v>#DIV/0!</v>
      </c>
      <c r="BE25" t="e">
        <f t="shared" si="33"/>
        <v>#DIV/0!</v>
      </c>
      <c r="BF25" t="s">
        <v>398</v>
      </c>
      <c r="BG25">
        <v>0</v>
      </c>
      <c r="BH25" t="e">
        <f t="shared" si="34"/>
        <v>#DIV/0!</v>
      </c>
      <c r="BI25" t="e">
        <f t="shared" si="35"/>
        <v>#DIV/0!</v>
      </c>
      <c r="BJ25" t="e">
        <f t="shared" si="36"/>
        <v>#DIV/0!</v>
      </c>
      <c r="BK25" t="e">
        <f t="shared" si="37"/>
        <v>#DIV/0!</v>
      </c>
      <c r="BL25" t="e">
        <f t="shared" si="38"/>
        <v>#DIV/0!</v>
      </c>
      <c r="BM25" t="e">
        <f t="shared" si="39"/>
        <v>#DIV/0!</v>
      </c>
      <c r="BN25" t="e">
        <f t="shared" si="40"/>
        <v>#DIV/0!</v>
      </c>
      <c r="BO25" t="e">
        <f t="shared" si="41"/>
        <v>#DIV/0!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f t="shared" si="42"/>
        <v>1500.13</v>
      </c>
      <c r="CI25">
        <f t="shared" si="43"/>
        <v>1261.3245000000002</v>
      </c>
      <c r="CJ25">
        <f t="shared" si="44"/>
        <v>0.84081012978875169</v>
      </c>
      <c r="CK25">
        <f t="shared" si="45"/>
        <v>0.16116355049229067</v>
      </c>
      <c r="CL25">
        <v>6</v>
      </c>
      <c r="CM25">
        <v>0.5</v>
      </c>
      <c r="CN25" t="s">
        <v>399</v>
      </c>
      <c r="CO25">
        <v>2</v>
      </c>
      <c r="CP25">
        <v>1657340348.0999999</v>
      </c>
      <c r="CQ25">
        <v>382.70699999999999</v>
      </c>
      <c r="CR25">
        <v>400.12799999999999</v>
      </c>
      <c r="CS25">
        <v>22.5655</v>
      </c>
      <c r="CT25">
        <v>17.545200000000001</v>
      </c>
      <c r="CU25">
        <v>382.02800000000002</v>
      </c>
      <c r="CV25">
        <v>22.302299999999999</v>
      </c>
      <c r="CW25">
        <v>500.08199999999999</v>
      </c>
      <c r="CX25">
        <v>101.518</v>
      </c>
      <c r="CY25">
        <v>0.100006</v>
      </c>
      <c r="CZ25">
        <v>26.432500000000001</v>
      </c>
      <c r="DA25">
        <v>26.155799999999999</v>
      </c>
      <c r="DB25">
        <v>999.9</v>
      </c>
      <c r="DC25">
        <v>0</v>
      </c>
      <c r="DD25">
        <v>0</v>
      </c>
      <c r="DE25">
        <v>5001.25</v>
      </c>
      <c r="DF25">
        <v>0</v>
      </c>
      <c r="DG25">
        <v>250.77799999999999</v>
      </c>
      <c r="DH25">
        <v>-17.421199999999999</v>
      </c>
      <c r="DI25">
        <v>391.54199999999997</v>
      </c>
      <c r="DJ25">
        <v>407.27300000000002</v>
      </c>
      <c r="DK25">
        <v>5.0202900000000001</v>
      </c>
      <c r="DL25">
        <v>400.12799999999999</v>
      </c>
      <c r="DM25">
        <v>17.545200000000001</v>
      </c>
      <c r="DN25">
        <v>2.2907999999999999</v>
      </c>
      <c r="DO25">
        <v>1.78115</v>
      </c>
      <c r="DP25">
        <v>19.611799999999999</v>
      </c>
      <c r="DQ25">
        <v>15.622299999999999</v>
      </c>
      <c r="DR25">
        <v>1500.13</v>
      </c>
      <c r="DS25">
        <v>0.97299599999999997</v>
      </c>
      <c r="DT25">
        <v>2.7003800000000001E-2</v>
      </c>
      <c r="DU25">
        <v>0</v>
      </c>
      <c r="DV25">
        <v>2.4215</v>
      </c>
      <c r="DW25">
        <v>0</v>
      </c>
      <c r="DX25">
        <v>16444.400000000001</v>
      </c>
      <c r="DY25">
        <v>13304.7</v>
      </c>
      <c r="DZ25">
        <v>36.061999999999998</v>
      </c>
      <c r="EA25">
        <v>39.061999999999998</v>
      </c>
      <c r="EB25">
        <v>37.186999999999998</v>
      </c>
      <c r="EC25">
        <v>36.375</v>
      </c>
      <c r="ED25">
        <v>36.25</v>
      </c>
      <c r="EE25">
        <v>1459.62</v>
      </c>
      <c r="EF25">
        <v>40.51</v>
      </c>
      <c r="EG25">
        <v>0</v>
      </c>
      <c r="EH25">
        <v>1657340347.2</v>
      </c>
      <c r="EI25">
        <v>0</v>
      </c>
      <c r="EJ25">
        <v>2.2736719999999999</v>
      </c>
      <c r="EK25">
        <v>0.94348461446395437</v>
      </c>
      <c r="EL25">
        <v>207.69999936603111</v>
      </c>
      <c r="EM25">
        <v>16383.575999999999</v>
      </c>
      <c r="EN25">
        <v>15</v>
      </c>
      <c r="EO25">
        <v>1657340272.0999999</v>
      </c>
      <c r="EP25" t="s">
        <v>425</v>
      </c>
      <c r="EQ25">
        <v>1657340272.0999999</v>
      </c>
      <c r="ER25">
        <v>1657340179.0999999</v>
      </c>
      <c r="ES25">
        <v>7</v>
      </c>
      <c r="ET25">
        <v>-0.11700000000000001</v>
      </c>
      <c r="EU25">
        <v>-2E-3</v>
      </c>
      <c r="EV25">
        <v>0.67400000000000004</v>
      </c>
      <c r="EW25">
        <v>0.152</v>
      </c>
      <c r="EX25">
        <v>401</v>
      </c>
      <c r="EY25">
        <v>18</v>
      </c>
      <c r="EZ25">
        <v>0.11</v>
      </c>
      <c r="FA25">
        <v>0.03</v>
      </c>
      <c r="FB25">
        <v>-17.303204878048781</v>
      </c>
      <c r="FC25">
        <v>-0.23769825783971291</v>
      </c>
      <c r="FD25">
        <v>3.286737541162249E-2</v>
      </c>
      <c r="FE25">
        <v>0</v>
      </c>
      <c r="FF25">
        <v>5.0374685365853651</v>
      </c>
      <c r="FG25">
        <v>-0.2034357491289166</v>
      </c>
      <c r="FH25">
        <v>2.5180301007613572E-2</v>
      </c>
      <c r="FI25">
        <v>1</v>
      </c>
      <c r="FJ25">
        <v>1</v>
      </c>
      <c r="FK25">
        <v>2</v>
      </c>
      <c r="FL25" t="s">
        <v>401</v>
      </c>
      <c r="FM25">
        <v>2.9352299999999998</v>
      </c>
      <c r="FN25">
        <v>2.7634500000000002</v>
      </c>
      <c r="FO25">
        <v>9.8094500000000001E-2</v>
      </c>
      <c r="FP25">
        <v>0.10213700000000001</v>
      </c>
      <c r="FQ25">
        <v>0.115588</v>
      </c>
      <c r="FR25">
        <v>9.7725500000000007E-2</v>
      </c>
      <c r="FS25">
        <v>28741.9</v>
      </c>
      <c r="FT25">
        <v>22307.200000000001</v>
      </c>
      <c r="FU25">
        <v>29916.5</v>
      </c>
      <c r="FV25">
        <v>24294</v>
      </c>
      <c r="FW25">
        <v>35147.699999999997</v>
      </c>
      <c r="FX25">
        <v>32031.3</v>
      </c>
      <c r="FY25">
        <v>43695.1</v>
      </c>
      <c r="FZ25">
        <v>39663.800000000003</v>
      </c>
      <c r="GA25">
        <v>1.9896199999999999</v>
      </c>
      <c r="GB25">
        <v>2.0574300000000001</v>
      </c>
      <c r="GC25">
        <v>9.8466899999999996E-2</v>
      </c>
      <c r="GD25">
        <v>0</v>
      </c>
      <c r="GE25">
        <v>24.5411</v>
      </c>
      <c r="GF25">
        <v>999.9</v>
      </c>
      <c r="GG25">
        <v>54</v>
      </c>
      <c r="GH25">
        <v>33.5</v>
      </c>
      <c r="GI25">
        <v>27.638500000000001</v>
      </c>
      <c r="GJ25">
        <v>30.894600000000001</v>
      </c>
      <c r="GK25">
        <v>35.444699999999997</v>
      </c>
      <c r="GL25">
        <v>1</v>
      </c>
      <c r="GM25">
        <v>-4.7535600000000004E-3</v>
      </c>
      <c r="GN25">
        <v>-0.11201</v>
      </c>
      <c r="GO25">
        <v>20.269100000000002</v>
      </c>
      <c r="GP25">
        <v>5.2238800000000003</v>
      </c>
      <c r="GQ25">
        <v>11.908099999999999</v>
      </c>
      <c r="GR25">
        <v>4.9632500000000004</v>
      </c>
      <c r="GS25">
        <v>3.2912499999999998</v>
      </c>
      <c r="GT25">
        <v>9999</v>
      </c>
      <c r="GU25">
        <v>9999</v>
      </c>
      <c r="GV25">
        <v>7809.9</v>
      </c>
      <c r="GW25">
        <v>982.1</v>
      </c>
      <c r="GX25">
        <v>1.8770800000000001</v>
      </c>
      <c r="GY25">
        <v>1.8753200000000001</v>
      </c>
      <c r="GZ25">
        <v>1.8740600000000001</v>
      </c>
      <c r="HA25">
        <v>1.8731899999999999</v>
      </c>
      <c r="HB25">
        <v>1.8748100000000001</v>
      </c>
      <c r="HC25">
        <v>1.8696699999999999</v>
      </c>
      <c r="HD25">
        <v>1.8739300000000001</v>
      </c>
      <c r="HE25">
        <v>1.87897</v>
      </c>
      <c r="HF25">
        <v>0</v>
      </c>
      <c r="HG25">
        <v>0</v>
      </c>
      <c r="HH25">
        <v>0</v>
      </c>
      <c r="HI25">
        <v>0</v>
      </c>
      <c r="HJ25" t="s">
        <v>402</v>
      </c>
      <c r="HK25" t="s">
        <v>403</v>
      </c>
      <c r="HL25" t="s">
        <v>404</v>
      </c>
      <c r="HM25" t="s">
        <v>404</v>
      </c>
      <c r="HN25" t="s">
        <v>404</v>
      </c>
      <c r="HO25" t="s">
        <v>404</v>
      </c>
      <c r="HP25">
        <v>0</v>
      </c>
      <c r="HQ25">
        <v>100</v>
      </c>
      <c r="HR25">
        <v>100</v>
      </c>
      <c r="HS25">
        <v>0.67900000000000005</v>
      </c>
      <c r="HT25">
        <v>0.26319999999999999</v>
      </c>
      <c r="HU25">
        <v>0.47160702796072612</v>
      </c>
      <c r="HV25">
        <v>1.442917152755131E-3</v>
      </c>
      <c r="HW25">
        <v>-2.661258809856503E-6</v>
      </c>
      <c r="HX25">
        <v>7.9611176757267714E-10</v>
      </c>
      <c r="HY25">
        <v>-5.0351556819261047E-2</v>
      </c>
      <c r="HZ25">
        <v>-6.0352908027276157E-3</v>
      </c>
      <c r="IA25">
        <v>1.226161373770135E-3</v>
      </c>
      <c r="IB25">
        <v>-1.457749047782E-5</v>
      </c>
      <c r="IC25">
        <v>5</v>
      </c>
      <c r="ID25">
        <v>1967</v>
      </c>
      <c r="IE25">
        <v>1</v>
      </c>
      <c r="IF25">
        <v>28</v>
      </c>
      <c r="IG25">
        <v>1.3</v>
      </c>
      <c r="IH25">
        <v>2.8</v>
      </c>
      <c r="II25">
        <v>1.0388200000000001</v>
      </c>
      <c r="IJ25">
        <v>2.4670399999999999</v>
      </c>
      <c r="IK25">
        <v>1.42578</v>
      </c>
      <c r="IL25">
        <v>2.2875999999999999</v>
      </c>
      <c r="IM25">
        <v>1.5478499999999999</v>
      </c>
      <c r="IN25">
        <v>2.2753899999999998</v>
      </c>
      <c r="IO25">
        <v>35.290199999999999</v>
      </c>
      <c r="IP25">
        <v>15.0076</v>
      </c>
      <c r="IQ25">
        <v>18</v>
      </c>
      <c r="IR25">
        <v>505.65800000000002</v>
      </c>
      <c r="IS25">
        <v>536.85599999999999</v>
      </c>
      <c r="IT25">
        <v>24.997900000000001</v>
      </c>
      <c r="IU25">
        <v>27.126200000000001</v>
      </c>
      <c r="IV25">
        <v>30.000599999999999</v>
      </c>
      <c r="IW25">
        <v>27.0183</v>
      </c>
      <c r="IX25">
        <v>26.948699999999999</v>
      </c>
      <c r="IY25">
        <v>20.8033</v>
      </c>
      <c r="IZ25">
        <v>39.141300000000001</v>
      </c>
      <c r="JA25">
        <v>0</v>
      </c>
      <c r="JB25">
        <v>25</v>
      </c>
      <c r="JC25">
        <v>400</v>
      </c>
      <c r="JD25">
        <v>17.396599999999999</v>
      </c>
      <c r="JE25">
        <v>100.801</v>
      </c>
      <c r="JF25">
        <v>100.886</v>
      </c>
    </row>
    <row r="26" spans="1:266" x14ac:dyDescent="0.2">
      <c r="A26">
        <v>10</v>
      </c>
      <c r="B26">
        <v>1657340423.5999999</v>
      </c>
      <c r="C26">
        <v>984.5</v>
      </c>
      <c r="D26" t="s">
        <v>428</v>
      </c>
      <c r="E26" t="s">
        <v>429</v>
      </c>
      <c r="F26" t="s">
        <v>394</v>
      </c>
      <c r="H26" t="s">
        <v>395</v>
      </c>
      <c r="I26" t="s">
        <v>396</v>
      </c>
      <c r="J26" t="s">
        <v>397</v>
      </c>
      <c r="K26">
        <v>1657340423.5999999</v>
      </c>
      <c r="L26">
        <f t="shared" si="0"/>
        <v>4.272565826600884E-3</v>
      </c>
      <c r="M26">
        <f t="shared" si="1"/>
        <v>4.2725658266008839</v>
      </c>
      <c r="N26">
        <f t="shared" si="2"/>
        <v>17.052403195541448</v>
      </c>
      <c r="O26">
        <f t="shared" si="3"/>
        <v>576.67100000000005</v>
      </c>
      <c r="P26">
        <f t="shared" si="4"/>
        <v>483.88490365717092</v>
      </c>
      <c r="Q26">
        <f t="shared" si="5"/>
        <v>49.170972901262644</v>
      </c>
      <c r="R26">
        <f t="shared" si="6"/>
        <v>58.599625447363998</v>
      </c>
      <c r="S26">
        <f t="shared" si="7"/>
        <v>0.36286207379380669</v>
      </c>
      <c r="T26">
        <f t="shared" si="8"/>
        <v>1.9203120314162878</v>
      </c>
      <c r="U26">
        <f t="shared" si="9"/>
        <v>0.32863046817068037</v>
      </c>
      <c r="V26">
        <f t="shared" si="10"/>
        <v>0.20819984256851592</v>
      </c>
      <c r="W26">
        <f t="shared" si="11"/>
        <v>241.75727999999995</v>
      </c>
      <c r="X26">
        <f t="shared" si="12"/>
        <v>26.671415797530184</v>
      </c>
      <c r="Y26">
        <f t="shared" si="13"/>
        <v>26.671415797530184</v>
      </c>
      <c r="Z26">
        <f t="shared" si="14"/>
        <v>3.5106661075838801</v>
      </c>
      <c r="AA26">
        <f t="shared" si="15"/>
        <v>65.188272502283226</v>
      </c>
      <c r="AB26">
        <f t="shared" si="16"/>
        <v>2.2268266170676001</v>
      </c>
      <c r="AC26">
        <f t="shared" si="17"/>
        <v>3.4159926802625504</v>
      </c>
      <c r="AD26">
        <f t="shared" si="18"/>
        <v>1.28383949051628</v>
      </c>
      <c r="AE26">
        <f t="shared" si="19"/>
        <v>-188.42015295309898</v>
      </c>
      <c r="AF26">
        <f t="shared" si="20"/>
        <v>-47.986799631709566</v>
      </c>
      <c r="AG26">
        <f t="shared" si="21"/>
        <v>-5.3627728928031368</v>
      </c>
      <c r="AH26">
        <f t="shared" si="22"/>
        <v>-1.2445477611741751E-2</v>
      </c>
      <c r="AI26">
        <v>0</v>
      </c>
      <c r="AJ26">
        <v>0</v>
      </c>
      <c r="AK26">
        <f t="shared" si="23"/>
        <v>1</v>
      </c>
      <c r="AL26">
        <f t="shared" si="24"/>
        <v>0</v>
      </c>
      <c r="AM26">
        <f t="shared" si="25"/>
        <v>25963.702072131429</v>
      </c>
      <c r="AN26" t="s">
        <v>398</v>
      </c>
      <c r="AO26" t="s">
        <v>398</v>
      </c>
      <c r="AP26">
        <v>0</v>
      </c>
      <c r="AQ26">
        <v>0</v>
      </c>
      <c r="AR26" t="e">
        <f t="shared" si="26"/>
        <v>#DIV/0!</v>
      </c>
      <c r="AS26">
        <v>0</v>
      </c>
      <c r="AT26" t="s">
        <v>398</v>
      </c>
      <c r="AU26" t="s">
        <v>398</v>
      </c>
      <c r="AV26">
        <v>0</v>
      </c>
      <c r="AW26">
        <v>0</v>
      </c>
      <c r="AX26" t="e">
        <f t="shared" si="27"/>
        <v>#DIV/0!</v>
      </c>
      <c r="AY26">
        <v>0.5</v>
      </c>
      <c r="AZ26">
        <f t="shared" si="28"/>
        <v>1261.2743999999998</v>
      </c>
      <c r="BA26">
        <f t="shared" si="29"/>
        <v>17.052403195541448</v>
      </c>
      <c r="BB26" t="e">
        <f t="shared" si="30"/>
        <v>#DIV/0!</v>
      </c>
      <c r="BC26">
        <f t="shared" si="31"/>
        <v>1.3519978836914038E-2</v>
      </c>
      <c r="BD26" t="e">
        <f t="shared" si="32"/>
        <v>#DIV/0!</v>
      </c>
      <c r="BE26" t="e">
        <f t="shared" si="33"/>
        <v>#DIV/0!</v>
      </c>
      <c r="BF26" t="s">
        <v>398</v>
      </c>
      <c r="BG26">
        <v>0</v>
      </c>
      <c r="BH26" t="e">
        <f t="shared" si="34"/>
        <v>#DIV/0!</v>
      </c>
      <c r="BI26" t="e">
        <f t="shared" si="35"/>
        <v>#DIV/0!</v>
      </c>
      <c r="BJ26" t="e">
        <f t="shared" si="36"/>
        <v>#DIV/0!</v>
      </c>
      <c r="BK26" t="e">
        <f t="shared" si="37"/>
        <v>#DIV/0!</v>
      </c>
      <c r="BL26" t="e">
        <f t="shared" si="38"/>
        <v>#DIV/0!</v>
      </c>
      <c r="BM26" t="e">
        <f t="shared" si="39"/>
        <v>#DIV/0!</v>
      </c>
      <c r="BN26" t="e">
        <f t="shared" si="40"/>
        <v>#DIV/0!</v>
      </c>
      <c r="BO26" t="e">
        <f t="shared" si="41"/>
        <v>#DIV/0!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f t="shared" si="42"/>
        <v>1500.07</v>
      </c>
      <c r="CI26">
        <f t="shared" si="43"/>
        <v>1261.2743999999998</v>
      </c>
      <c r="CJ26">
        <f t="shared" si="44"/>
        <v>0.84081036218309801</v>
      </c>
      <c r="CK26">
        <f t="shared" si="45"/>
        <v>0.16116399901337936</v>
      </c>
      <c r="CL26">
        <v>6</v>
      </c>
      <c r="CM26">
        <v>0.5</v>
      </c>
      <c r="CN26" t="s">
        <v>399</v>
      </c>
      <c r="CO26">
        <v>2</v>
      </c>
      <c r="CP26">
        <v>1657340423.5999999</v>
      </c>
      <c r="CQ26">
        <v>576.67100000000005</v>
      </c>
      <c r="CR26">
        <v>600.08199999999999</v>
      </c>
      <c r="CS26">
        <v>21.913900000000002</v>
      </c>
      <c r="CT26">
        <v>16.901</v>
      </c>
      <c r="CU26">
        <v>575.95500000000004</v>
      </c>
      <c r="CV26">
        <v>21.6676</v>
      </c>
      <c r="CW26">
        <v>500.18200000000002</v>
      </c>
      <c r="CX26">
        <v>101.517</v>
      </c>
      <c r="CY26">
        <v>0.10008400000000001</v>
      </c>
      <c r="CZ26">
        <v>26.207899999999999</v>
      </c>
      <c r="DA26">
        <v>25.8247</v>
      </c>
      <c r="DB26">
        <v>999.9</v>
      </c>
      <c r="DC26">
        <v>0</v>
      </c>
      <c r="DD26">
        <v>0</v>
      </c>
      <c r="DE26">
        <v>4997.5</v>
      </c>
      <c r="DF26">
        <v>0</v>
      </c>
      <c r="DG26">
        <v>226.745</v>
      </c>
      <c r="DH26">
        <v>-23.554600000000001</v>
      </c>
      <c r="DI26">
        <v>589.44399999999996</v>
      </c>
      <c r="DJ26">
        <v>610.39800000000002</v>
      </c>
      <c r="DK26">
        <v>5.0128599999999999</v>
      </c>
      <c r="DL26">
        <v>600.08199999999999</v>
      </c>
      <c r="DM26">
        <v>16.901</v>
      </c>
      <c r="DN26">
        <v>2.2246199999999998</v>
      </c>
      <c r="DO26">
        <v>1.71573</v>
      </c>
      <c r="DP26">
        <v>19.140699999999999</v>
      </c>
      <c r="DQ26">
        <v>15.0395</v>
      </c>
      <c r="DR26">
        <v>1500.07</v>
      </c>
      <c r="DS26">
        <v>0.97299100000000005</v>
      </c>
      <c r="DT26">
        <v>2.7008899999999999E-2</v>
      </c>
      <c r="DU26">
        <v>0</v>
      </c>
      <c r="DV26">
        <v>2.2343000000000002</v>
      </c>
      <c r="DW26">
        <v>0</v>
      </c>
      <c r="DX26">
        <v>16526</v>
      </c>
      <c r="DY26">
        <v>13304.2</v>
      </c>
      <c r="DZ26">
        <v>35.375</v>
      </c>
      <c r="EA26">
        <v>38.375</v>
      </c>
      <c r="EB26">
        <v>36.5</v>
      </c>
      <c r="EC26">
        <v>35.875</v>
      </c>
      <c r="ED26">
        <v>35.561999999999998</v>
      </c>
      <c r="EE26">
        <v>1459.55</v>
      </c>
      <c r="EF26">
        <v>40.520000000000003</v>
      </c>
      <c r="EG26">
        <v>0</v>
      </c>
      <c r="EH26">
        <v>1657340422.8</v>
      </c>
      <c r="EI26">
        <v>0</v>
      </c>
      <c r="EJ26">
        <v>2.2928440000000001</v>
      </c>
      <c r="EK26">
        <v>0.288523073416869</v>
      </c>
      <c r="EL26">
        <v>-221.4615378442949</v>
      </c>
      <c r="EM26">
        <v>16631.795999999998</v>
      </c>
      <c r="EN26">
        <v>15</v>
      </c>
      <c r="EO26">
        <v>1657340451.0999999</v>
      </c>
      <c r="EP26" t="s">
        <v>430</v>
      </c>
      <c r="EQ26">
        <v>1657340451.0999999</v>
      </c>
      <c r="ER26">
        <v>1657340179.0999999</v>
      </c>
      <c r="ES26">
        <v>8</v>
      </c>
      <c r="ET26">
        <v>0.16400000000000001</v>
      </c>
      <c r="EU26">
        <v>-2E-3</v>
      </c>
      <c r="EV26">
        <v>0.71599999999999997</v>
      </c>
      <c r="EW26">
        <v>0.152</v>
      </c>
      <c r="EX26">
        <v>600</v>
      </c>
      <c r="EY26">
        <v>18</v>
      </c>
      <c r="EZ26">
        <v>0.2</v>
      </c>
      <c r="FA26">
        <v>0.03</v>
      </c>
      <c r="FB26">
        <v>-23.953187499999999</v>
      </c>
      <c r="FC26">
        <v>2.6135943714821952</v>
      </c>
      <c r="FD26">
        <v>0.25263853149064552</v>
      </c>
      <c r="FE26">
        <v>0</v>
      </c>
      <c r="FF26">
        <v>4.9697204999999993</v>
      </c>
      <c r="FG26">
        <v>-5.6683902439034747E-2</v>
      </c>
      <c r="FH26">
        <v>1.1147475039218461E-2</v>
      </c>
      <c r="FI26">
        <v>1</v>
      </c>
      <c r="FJ26">
        <v>1</v>
      </c>
      <c r="FK26">
        <v>2</v>
      </c>
      <c r="FL26" t="s">
        <v>401</v>
      </c>
      <c r="FM26">
        <v>2.9354300000000002</v>
      </c>
      <c r="FN26">
        <v>2.7635100000000001</v>
      </c>
      <c r="FO26">
        <v>0.132933</v>
      </c>
      <c r="FP26">
        <v>0.13742799999999999</v>
      </c>
      <c r="FQ26">
        <v>0.113246</v>
      </c>
      <c r="FR26">
        <v>9.5142000000000004E-2</v>
      </c>
      <c r="FS26">
        <v>27631.200000000001</v>
      </c>
      <c r="FT26">
        <v>21429.599999999999</v>
      </c>
      <c r="FU26">
        <v>29916.1</v>
      </c>
      <c r="FV26">
        <v>24293.200000000001</v>
      </c>
      <c r="FW26">
        <v>35243.5</v>
      </c>
      <c r="FX26">
        <v>32124.6</v>
      </c>
      <c r="FY26">
        <v>43693.7</v>
      </c>
      <c r="FZ26">
        <v>39662.5</v>
      </c>
      <c r="GA26">
        <v>1.9890000000000001</v>
      </c>
      <c r="GB26">
        <v>2.0569299999999999</v>
      </c>
      <c r="GC26">
        <v>0.10592500000000001</v>
      </c>
      <c r="GD26">
        <v>0</v>
      </c>
      <c r="GE26">
        <v>24.086600000000001</v>
      </c>
      <c r="GF26">
        <v>999.9</v>
      </c>
      <c r="GG26">
        <v>54.2</v>
      </c>
      <c r="GH26">
        <v>33.5</v>
      </c>
      <c r="GI26">
        <v>27.741499999999998</v>
      </c>
      <c r="GJ26">
        <v>31.284600000000001</v>
      </c>
      <c r="GK26">
        <v>35.348599999999998</v>
      </c>
      <c r="GL26">
        <v>1</v>
      </c>
      <c r="GM26">
        <v>-1.07215E-3</v>
      </c>
      <c r="GN26">
        <v>-0.19101000000000001</v>
      </c>
      <c r="GO26">
        <v>20.269100000000002</v>
      </c>
      <c r="GP26">
        <v>5.2286700000000002</v>
      </c>
      <c r="GQ26">
        <v>11.908099999999999</v>
      </c>
      <c r="GR26">
        <v>4.9649000000000001</v>
      </c>
      <c r="GS26">
        <v>3.2919999999999998</v>
      </c>
      <c r="GT26">
        <v>9999</v>
      </c>
      <c r="GU26">
        <v>9999</v>
      </c>
      <c r="GV26">
        <v>7809.9</v>
      </c>
      <c r="GW26">
        <v>982.1</v>
      </c>
      <c r="GX26">
        <v>1.8770199999999999</v>
      </c>
      <c r="GY26">
        <v>1.8753299999999999</v>
      </c>
      <c r="GZ26">
        <v>1.8740699999999999</v>
      </c>
      <c r="HA26">
        <v>1.8731899999999999</v>
      </c>
      <c r="HB26">
        <v>1.87473</v>
      </c>
      <c r="HC26">
        <v>1.8696600000000001</v>
      </c>
      <c r="HD26">
        <v>1.87391</v>
      </c>
      <c r="HE26">
        <v>1.87896</v>
      </c>
      <c r="HF26">
        <v>0</v>
      </c>
      <c r="HG26">
        <v>0</v>
      </c>
      <c r="HH26">
        <v>0</v>
      </c>
      <c r="HI26">
        <v>0</v>
      </c>
      <c r="HJ26" t="s">
        <v>402</v>
      </c>
      <c r="HK26" t="s">
        <v>403</v>
      </c>
      <c r="HL26" t="s">
        <v>404</v>
      </c>
      <c r="HM26" t="s">
        <v>404</v>
      </c>
      <c r="HN26" t="s">
        <v>404</v>
      </c>
      <c r="HO26" t="s">
        <v>404</v>
      </c>
      <c r="HP26">
        <v>0</v>
      </c>
      <c r="HQ26">
        <v>100</v>
      </c>
      <c r="HR26">
        <v>100</v>
      </c>
      <c r="HS26">
        <v>0.71599999999999997</v>
      </c>
      <c r="HT26">
        <v>0.24629999999999999</v>
      </c>
      <c r="HU26">
        <v>0.47160702796072612</v>
      </c>
      <c r="HV26">
        <v>1.442917152755131E-3</v>
      </c>
      <c r="HW26">
        <v>-2.661258809856503E-6</v>
      </c>
      <c r="HX26">
        <v>7.9611176757267714E-10</v>
      </c>
      <c r="HY26">
        <v>-5.0351556819261047E-2</v>
      </c>
      <c r="HZ26">
        <v>-6.0352908027276157E-3</v>
      </c>
      <c r="IA26">
        <v>1.226161373770135E-3</v>
      </c>
      <c r="IB26">
        <v>-1.457749047782E-5</v>
      </c>
      <c r="IC26">
        <v>5</v>
      </c>
      <c r="ID26">
        <v>1967</v>
      </c>
      <c r="IE26">
        <v>1</v>
      </c>
      <c r="IF26">
        <v>28</v>
      </c>
      <c r="IG26">
        <v>2.5</v>
      </c>
      <c r="IH26">
        <v>4.0999999999999996</v>
      </c>
      <c r="II26">
        <v>1.4428700000000001</v>
      </c>
      <c r="IJ26">
        <v>2.4609399999999999</v>
      </c>
      <c r="IK26">
        <v>1.42578</v>
      </c>
      <c r="IL26">
        <v>2.2888199999999999</v>
      </c>
      <c r="IM26">
        <v>1.5478499999999999</v>
      </c>
      <c r="IN26">
        <v>2.3120099999999999</v>
      </c>
      <c r="IO26">
        <v>35.2209</v>
      </c>
      <c r="IP26">
        <v>14.9901</v>
      </c>
      <c r="IQ26">
        <v>18</v>
      </c>
      <c r="IR26">
        <v>505.84199999999998</v>
      </c>
      <c r="IS26">
        <v>537.12699999999995</v>
      </c>
      <c r="IT26">
        <v>24.999600000000001</v>
      </c>
      <c r="IU26">
        <v>27.177299999999999</v>
      </c>
      <c r="IV26">
        <v>30.0001</v>
      </c>
      <c r="IW26">
        <v>27.086099999999998</v>
      </c>
      <c r="IX26">
        <v>27.012899999999998</v>
      </c>
      <c r="IY26">
        <v>28.899000000000001</v>
      </c>
      <c r="IZ26">
        <v>40.835000000000001</v>
      </c>
      <c r="JA26">
        <v>0</v>
      </c>
      <c r="JB26">
        <v>25</v>
      </c>
      <c r="JC26">
        <v>600</v>
      </c>
      <c r="JD26">
        <v>16.871099999999998</v>
      </c>
      <c r="JE26">
        <v>100.79900000000001</v>
      </c>
      <c r="JF26">
        <v>100.88200000000001</v>
      </c>
    </row>
    <row r="27" spans="1:266" x14ac:dyDescent="0.2">
      <c r="A27">
        <v>11</v>
      </c>
      <c r="B27">
        <v>1657340527.0999999</v>
      </c>
      <c r="C27">
        <v>1088</v>
      </c>
      <c r="D27" t="s">
        <v>431</v>
      </c>
      <c r="E27" t="s">
        <v>432</v>
      </c>
      <c r="F27" t="s">
        <v>394</v>
      </c>
      <c r="H27" t="s">
        <v>395</v>
      </c>
      <c r="I27" t="s">
        <v>396</v>
      </c>
      <c r="J27" t="s">
        <v>397</v>
      </c>
      <c r="K27">
        <v>1657340527.0999999</v>
      </c>
      <c r="L27">
        <f t="shared" si="0"/>
        <v>4.3247913553551443E-3</v>
      </c>
      <c r="M27">
        <f t="shared" si="1"/>
        <v>4.3247913553551447</v>
      </c>
      <c r="N27">
        <f t="shared" si="2"/>
        <v>17.591779207287235</v>
      </c>
      <c r="O27">
        <f t="shared" si="3"/>
        <v>774.93299999999999</v>
      </c>
      <c r="P27">
        <f t="shared" si="4"/>
        <v>675.08712034648715</v>
      </c>
      <c r="Q27">
        <f t="shared" si="5"/>
        <v>68.600410268877667</v>
      </c>
      <c r="R27">
        <f t="shared" si="6"/>
        <v>78.746461202825998</v>
      </c>
      <c r="S27">
        <f t="shared" si="7"/>
        <v>0.36176037060925809</v>
      </c>
      <c r="T27">
        <f t="shared" si="8"/>
        <v>1.9173381549052497</v>
      </c>
      <c r="U27">
        <f t="shared" si="9"/>
        <v>0.32767841974879564</v>
      </c>
      <c r="V27">
        <f t="shared" si="10"/>
        <v>0.2075929073888502</v>
      </c>
      <c r="W27">
        <f t="shared" si="11"/>
        <v>241.72362299999995</v>
      </c>
      <c r="X27">
        <f t="shared" si="12"/>
        <v>26.618641449562567</v>
      </c>
      <c r="Y27">
        <f t="shared" si="13"/>
        <v>26.618641449562567</v>
      </c>
      <c r="Z27">
        <f t="shared" si="14"/>
        <v>3.4997726087278571</v>
      </c>
      <c r="AA27">
        <f t="shared" si="15"/>
        <v>64.417277016562622</v>
      </c>
      <c r="AB27">
        <f t="shared" si="16"/>
        <v>2.1961898875128001</v>
      </c>
      <c r="AC27">
        <f t="shared" si="17"/>
        <v>3.4093181041293126</v>
      </c>
      <c r="AD27">
        <f t="shared" si="18"/>
        <v>1.303582721215057</v>
      </c>
      <c r="AE27">
        <f t="shared" si="19"/>
        <v>-190.72329877116186</v>
      </c>
      <c r="AF27">
        <f t="shared" si="20"/>
        <v>-45.878796397791334</v>
      </c>
      <c r="AG27">
        <f t="shared" si="21"/>
        <v>-5.1329361885920797</v>
      </c>
      <c r="AH27">
        <f t="shared" si="22"/>
        <v>-1.1408357545334979E-2</v>
      </c>
      <c r="AI27">
        <v>0</v>
      </c>
      <c r="AJ27">
        <v>0</v>
      </c>
      <c r="AK27">
        <f t="shared" si="23"/>
        <v>1</v>
      </c>
      <c r="AL27">
        <f t="shared" si="24"/>
        <v>0</v>
      </c>
      <c r="AM27">
        <f t="shared" si="25"/>
        <v>25891.45920968847</v>
      </c>
      <c r="AN27" t="s">
        <v>398</v>
      </c>
      <c r="AO27" t="s">
        <v>398</v>
      </c>
      <c r="AP27">
        <v>0</v>
      </c>
      <c r="AQ27">
        <v>0</v>
      </c>
      <c r="AR27" t="e">
        <f t="shared" si="26"/>
        <v>#DIV/0!</v>
      </c>
      <c r="AS27">
        <v>0</v>
      </c>
      <c r="AT27" t="s">
        <v>398</v>
      </c>
      <c r="AU27" t="s">
        <v>398</v>
      </c>
      <c r="AV27">
        <v>0</v>
      </c>
      <c r="AW27">
        <v>0</v>
      </c>
      <c r="AX27" t="e">
        <f t="shared" si="27"/>
        <v>#DIV/0!</v>
      </c>
      <c r="AY27">
        <v>0.5</v>
      </c>
      <c r="AZ27">
        <f t="shared" si="28"/>
        <v>1261.1054999999999</v>
      </c>
      <c r="BA27">
        <f t="shared" si="29"/>
        <v>17.591779207287235</v>
      </c>
      <c r="BB27" t="e">
        <f t="shared" si="30"/>
        <v>#DIV/0!</v>
      </c>
      <c r="BC27">
        <f t="shared" si="31"/>
        <v>1.3949490512322115E-2</v>
      </c>
      <c r="BD27" t="e">
        <f t="shared" si="32"/>
        <v>#DIV/0!</v>
      </c>
      <c r="BE27" t="e">
        <f t="shared" si="33"/>
        <v>#DIV/0!</v>
      </c>
      <c r="BF27" t="s">
        <v>398</v>
      </c>
      <c r="BG27">
        <v>0</v>
      </c>
      <c r="BH27" t="e">
        <f t="shared" si="34"/>
        <v>#DIV/0!</v>
      </c>
      <c r="BI27" t="e">
        <f t="shared" si="35"/>
        <v>#DIV/0!</v>
      </c>
      <c r="BJ27" t="e">
        <f t="shared" si="36"/>
        <v>#DIV/0!</v>
      </c>
      <c r="BK27" t="e">
        <f t="shared" si="37"/>
        <v>#DIV/0!</v>
      </c>
      <c r="BL27" t="e">
        <f t="shared" si="38"/>
        <v>#DIV/0!</v>
      </c>
      <c r="BM27" t="e">
        <f t="shared" si="39"/>
        <v>#DIV/0!</v>
      </c>
      <c r="BN27" t="e">
        <f t="shared" si="40"/>
        <v>#DIV/0!</v>
      </c>
      <c r="BO27" t="e">
        <f t="shared" si="41"/>
        <v>#DIV/0!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f t="shared" si="42"/>
        <v>1499.87</v>
      </c>
      <c r="CI27">
        <f t="shared" si="43"/>
        <v>1261.1054999999999</v>
      </c>
      <c r="CJ27">
        <f t="shared" si="44"/>
        <v>0.84080987018874964</v>
      </c>
      <c r="CK27">
        <f t="shared" si="45"/>
        <v>0.16116304946428689</v>
      </c>
      <c r="CL27">
        <v>6</v>
      </c>
      <c r="CM27">
        <v>0.5</v>
      </c>
      <c r="CN27" t="s">
        <v>399</v>
      </c>
      <c r="CO27">
        <v>2</v>
      </c>
      <c r="CP27">
        <v>1657340527.0999999</v>
      </c>
      <c r="CQ27">
        <v>774.93299999999999</v>
      </c>
      <c r="CR27">
        <v>800.05600000000004</v>
      </c>
      <c r="CS27">
        <v>21.612400000000001</v>
      </c>
      <c r="CT27">
        <v>16.5366</v>
      </c>
      <c r="CU27">
        <v>774.37</v>
      </c>
      <c r="CV27">
        <v>21.373899999999999</v>
      </c>
      <c r="CW27">
        <v>500.17599999999999</v>
      </c>
      <c r="CX27">
        <v>101.517</v>
      </c>
      <c r="CY27">
        <v>0.100122</v>
      </c>
      <c r="CZ27">
        <v>26.174800000000001</v>
      </c>
      <c r="DA27">
        <v>25.738399999999999</v>
      </c>
      <c r="DB27">
        <v>999.9</v>
      </c>
      <c r="DC27">
        <v>0</v>
      </c>
      <c r="DD27">
        <v>0</v>
      </c>
      <c r="DE27">
        <v>4985</v>
      </c>
      <c r="DF27">
        <v>0</v>
      </c>
      <c r="DG27">
        <v>208.596</v>
      </c>
      <c r="DH27">
        <v>-25.157800000000002</v>
      </c>
      <c r="DI27">
        <v>792.01499999999999</v>
      </c>
      <c r="DJ27">
        <v>813.50800000000004</v>
      </c>
      <c r="DK27">
        <v>5.0757300000000001</v>
      </c>
      <c r="DL27">
        <v>800.05600000000004</v>
      </c>
      <c r="DM27">
        <v>16.5366</v>
      </c>
      <c r="DN27">
        <v>2.1940200000000001</v>
      </c>
      <c r="DO27">
        <v>1.67875</v>
      </c>
      <c r="DP27">
        <v>18.918700000000001</v>
      </c>
      <c r="DQ27">
        <v>14.7013</v>
      </c>
      <c r="DR27">
        <v>1499.87</v>
      </c>
      <c r="DS27">
        <v>0.97300600000000004</v>
      </c>
      <c r="DT27">
        <v>2.69936E-2</v>
      </c>
      <c r="DU27">
        <v>0</v>
      </c>
      <c r="DV27">
        <v>2.5621999999999998</v>
      </c>
      <c r="DW27">
        <v>0</v>
      </c>
      <c r="DX27">
        <v>16940.2</v>
      </c>
      <c r="DY27">
        <v>13302.5</v>
      </c>
      <c r="DZ27">
        <v>35.875</v>
      </c>
      <c r="EA27">
        <v>39.5</v>
      </c>
      <c r="EB27">
        <v>37.061999999999998</v>
      </c>
      <c r="EC27">
        <v>36.686999999999998</v>
      </c>
      <c r="ED27">
        <v>36.061999999999998</v>
      </c>
      <c r="EE27">
        <v>1459.38</v>
      </c>
      <c r="EF27">
        <v>40.49</v>
      </c>
      <c r="EG27">
        <v>0</v>
      </c>
      <c r="EH27">
        <v>1657340526</v>
      </c>
      <c r="EI27">
        <v>0</v>
      </c>
      <c r="EJ27">
        <v>2.3385560000000001</v>
      </c>
      <c r="EK27">
        <v>-1.124800001462315</v>
      </c>
      <c r="EL27">
        <v>-321.65384501114772</v>
      </c>
      <c r="EM27">
        <v>16925.216</v>
      </c>
      <c r="EN27">
        <v>15</v>
      </c>
      <c r="EO27">
        <v>1657340552.5999999</v>
      </c>
      <c r="EP27" t="s">
        <v>433</v>
      </c>
      <c r="EQ27">
        <v>1657340552.5999999</v>
      </c>
      <c r="ER27">
        <v>1657340179.0999999</v>
      </c>
      <c r="ES27">
        <v>9</v>
      </c>
      <c r="ET27">
        <v>6.8000000000000005E-2</v>
      </c>
      <c r="EU27">
        <v>-2E-3</v>
      </c>
      <c r="EV27">
        <v>0.56299999999999994</v>
      </c>
      <c r="EW27">
        <v>0.152</v>
      </c>
      <c r="EX27">
        <v>800</v>
      </c>
      <c r="EY27">
        <v>18</v>
      </c>
      <c r="EZ27">
        <v>0.08</v>
      </c>
      <c r="FA27">
        <v>0.03</v>
      </c>
      <c r="FB27">
        <v>-25.55797317073171</v>
      </c>
      <c r="FC27">
        <v>3.248399999999942</v>
      </c>
      <c r="FD27">
        <v>0.32691982535022218</v>
      </c>
      <c r="FE27">
        <v>0</v>
      </c>
      <c r="FF27">
        <v>5.1033653658536586</v>
      </c>
      <c r="FG27">
        <v>-0.20488662020906759</v>
      </c>
      <c r="FH27">
        <v>2.0713620957206681E-2</v>
      </c>
      <c r="FI27">
        <v>1</v>
      </c>
      <c r="FJ27">
        <v>1</v>
      </c>
      <c r="FK27">
        <v>2</v>
      </c>
      <c r="FL27" t="s">
        <v>401</v>
      </c>
      <c r="FM27">
        <v>2.9354</v>
      </c>
      <c r="FN27">
        <v>2.7635000000000001</v>
      </c>
      <c r="FO27">
        <v>0.162968</v>
      </c>
      <c r="FP27">
        <v>0.167236</v>
      </c>
      <c r="FQ27">
        <v>0.112152</v>
      </c>
      <c r="FR27">
        <v>9.3664200000000003E-2</v>
      </c>
      <c r="FS27">
        <v>26675.599999999999</v>
      </c>
      <c r="FT27">
        <v>20691.3</v>
      </c>
      <c r="FU27">
        <v>29917.7</v>
      </c>
      <c r="FV27">
        <v>24295.7</v>
      </c>
      <c r="FW27">
        <v>35291.300000000003</v>
      </c>
      <c r="FX27">
        <v>32181.9</v>
      </c>
      <c r="FY27">
        <v>43696.3</v>
      </c>
      <c r="FZ27">
        <v>39666.300000000003</v>
      </c>
      <c r="GA27">
        <v>1.98855</v>
      </c>
      <c r="GB27">
        <v>2.0576699999999999</v>
      </c>
      <c r="GC27">
        <v>0.105582</v>
      </c>
      <c r="GD27">
        <v>0</v>
      </c>
      <c r="GE27">
        <v>24.005700000000001</v>
      </c>
      <c r="GF27">
        <v>999.9</v>
      </c>
      <c r="GG27">
        <v>54.7</v>
      </c>
      <c r="GH27">
        <v>33.4</v>
      </c>
      <c r="GI27">
        <v>27.8401</v>
      </c>
      <c r="GJ27">
        <v>30.974599999999999</v>
      </c>
      <c r="GK27">
        <v>35.685099999999998</v>
      </c>
      <c r="GL27">
        <v>1</v>
      </c>
      <c r="GM27">
        <v>-2.9039600000000001E-3</v>
      </c>
      <c r="GN27">
        <v>-0.18692500000000001</v>
      </c>
      <c r="GO27">
        <v>20.2712</v>
      </c>
      <c r="GP27">
        <v>5.2238800000000003</v>
      </c>
      <c r="GQ27">
        <v>11.908099999999999</v>
      </c>
      <c r="GR27">
        <v>4.9645000000000001</v>
      </c>
      <c r="GS27">
        <v>3.2919999999999998</v>
      </c>
      <c r="GT27">
        <v>9999</v>
      </c>
      <c r="GU27">
        <v>9999</v>
      </c>
      <c r="GV27">
        <v>7809.9</v>
      </c>
      <c r="GW27">
        <v>982.1</v>
      </c>
      <c r="GX27">
        <v>1.8770199999999999</v>
      </c>
      <c r="GY27">
        <v>1.87534</v>
      </c>
      <c r="GZ27">
        <v>1.8740399999999999</v>
      </c>
      <c r="HA27">
        <v>1.8732500000000001</v>
      </c>
      <c r="HB27">
        <v>1.8747199999999999</v>
      </c>
      <c r="HC27">
        <v>1.8696600000000001</v>
      </c>
      <c r="HD27">
        <v>1.8738999999999999</v>
      </c>
      <c r="HE27">
        <v>1.87897</v>
      </c>
      <c r="HF27">
        <v>0</v>
      </c>
      <c r="HG27">
        <v>0</v>
      </c>
      <c r="HH27">
        <v>0</v>
      </c>
      <c r="HI27">
        <v>0</v>
      </c>
      <c r="HJ27" t="s">
        <v>402</v>
      </c>
      <c r="HK27" t="s">
        <v>403</v>
      </c>
      <c r="HL27" t="s">
        <v>404</v>
      </c>
      <c r="HM27" t="s">
        <v>404</v>
      </c>
      <c r="HN27" t="s">
        <v>404</v>
      </c>
      <c r="HO27" t="s">
        <v>404</v>
      </c>
      <c r="HP27">
        <v>0</v>
      </c>
      <c r="HQ27">
        <v>100</v>
      </c>
      <c r="HR27">
        <v>100</v>
      </c>
      <c r="HS27">
        <v>0.56299999999999994</v>
      </c>
      <c r="HT27">
        <v>0.23849999999999999</v>
      </c>
      <c r="HU27">
        <v>0.63607338409266601</v>
      </c>
      <c r="HV27">
        <v>1.442917152755131E-3</v>
      </c>
      <c r="HW27">
        <v>-2.661258809856503E-6</v>
      </c>
      <c r="HX27">
        <v>7.9611176757267714E-10</v>
      </c>
      <c r="HY27">
        <v>-5.0351556819261047E-2</v>
      </c>
      <c r="HZ27">
        <v>-6.0352908027276157E-3</v>
      </c>
      <c r="IA27">
        <v>1.226161373770135E-3</v>
      </c>
      <c r="IB27">
        <v>-1.457749047782E-5</v>
      </c>
      <c r="IC27">
        <v>5</v>
      </c>
      <c r="ID27">
        <v>1967</v>
      </c>
      <c r="IE27">
        <v>1</v>
      </c>
      <c r="IF27">
        <v>28</v>
      </c>
      <c r="IG27">
        <v>1.3</v>
      </c>
      <c r="IH27">
        <v>5.8</v>
      </c>
      <c r="II27">
        <v>1.8261700000000001</v>
      </c>
      <c r="IJ27">
        <v>2.4572799999999999</v>
      </c>
      <c r="IK27">
        <v>1.42578</v>
      </c>
      <c r="IL27">
        <v>2.2875999999999999</v>
      </c>
      <c r="IM27">
        <v>1.5478499999999999</v>
      </c>
      <c r="IN27">
        <v>2.323</v>
      </c>
      <c r="IO27">
        <v>35.128599999999999</v>
      </c>
      <c r="IP27">
        <v>14.981400000000001</v>
      </c>
      <c r="IQ27">
        <v>18</v>
      </c>
      <c r="IR27">
        <v>505.88</v>
      </c>
      <c r="IS27">
        <v>538.01099999999997</v>
      </c>
      <c r="IT27">
        <v>25.001200000000001</v>
      </c>
      <c r="IU27">
        <v>27.188199999999998</v>
      </c>
      <c r="IV27">
        <v>30</v>
      </c>
      <c r="IW27">
        <v>27.123899999999999</v>
      </c>
      <c r="IX27">
        <v>27.0518</v>
      </c>
      <c r="IY27">
        <v>36.5747</v>
      </c>
      <c r="IZ27">
        <v>42.009500000000003</v>
      </c>
      <c r="JA27">
        <v>0</v>
      </c>
      <c r="JB27">
        <v>25</v>
      </c>
      <c r="JC27">
        <v>800</v>
      </c>
      <c r="JD27">
        <v>16.518999999999998</v>
      </c>
      <c r="JE27">
        <v>100.804</v>
      </c>
      <c r="JF27">
        <v>100.892</v>
      </c>
    </row>
    <row r="28" spans="1:266" x14ac:dyDescent="0.2">
      <c r="A28">
        <v>12</v>
      </c>
      <c r="B28">
        <v>1657340628.5999999</v>
      </c>
      <c r="C28">
        <v>1189.5</v>
      </c>
      <c r="D28" t="s">
        <v>434</v>
      </c>
      <c r="E28" t="s">
        <v>435</v>
      </c>
      <c r="F28" t="s">
        <v>394</v>
      </c>
      <c r="H28" t="s">
        <v>395</v>
      </c>
      <c r="I28" t="s">
        <v>396</v>
      </c>
      <c r="J28" t="s">
        <v>397</v>
      </c>
      <c r="K28">
        <v>1657340628.5999999</v>
      </c>
      <c r="L28">
        <f t="shared" si="0"/>
        <v>4.208538581411481E-3</v>
      </c>
      <c r="M28">
        <f t="shared" si="1"/>
        <v>4.2085385814114806</v>
      </c>
      <c r="N28">
        <f t="shared" si="2"/>
        <v>17.820282782663948</v>
      </c>
      <c r="O28">
        <f t="shared" si="3"/>
        <v>973.70300000000009</v>
      </c>
      <c r="P28">
        <f t="shared" si="4"/>
        <v>866.99214354066771</v>
      </c>
      <c r="Q28">
        <f t="shared" si="5"/>
        <v>88.099463020374287</v>
      </c>
      <c r="R28">
        <f t="shared" si="6"/>
        <v>98.942893635695015</v>
      </c>
      <c r="S28">
        <f t="shared" si="7"/>
        <v>0.3534919051661124</v>
      </c>
      <c r="T28">
        <f t="shared" si="8"/>
        <v>1.9253397166706776</v>
      </c>
      <c r="U28">
        <f t="shared" si="9"/>
        <v>0.32099724473995866</v>
      </c>
      <c r="V28">
        <f t="shared" si="10"/>
        <v>0.20329328961046444</v>
      </c>
      <c r="W28">
        <f t="shared" si="11"/>
        <v>241.73058599999999</v>
      </c>
      <c r="X28">
        <f t="shared" si="12"/>
        <v>26.66079189779159</v>
      </c>
      <c r="Y28">
        <f t="shared" si="13"/>
        <v>26.66079189779159</v>
      </c>
      <c r="Z28">
        <f t="shared" si="14"/>
        <v>3.5084707820671377</v>
      </c>
      <c r="AA28">
        <f t="shared" si="15"/>
        <v>64.934287355483661</v>
      </c>
      <c r="AB28">
        <f t="shared" si="16"/>
        <v>2.2137248370510001</v>
      </c>
      <c r="AC28">
        <f t="shared" si="17"/>
        <v>3.4091770730183466</v>
      </c>
      <c r="AD28">
        <f t="shared" si="18"/>
        <v>1.2947459450161376</v>
      </c>
      <c r="AE28">
        <f t="shared" si="19"/>
        <v>-185.59655144024632</v>
      </c>
      <c r="AF28">
        <f t="shared" si="20"/>
        <v>-50.518090835225905</v>
      </c>
      <c r="AG28">
        <f t="shared" si="21"/>
        <v>-5.6296624911461635</v>
      </c>
      <c r="AH28">
        <f t="shared" si="22"/>
        <v>-1.3718766618382006E-2</v>
      </c>
      <c r="AI28">
        <v>0</v>
      </c>
      <c r="AJ28">
        <v>0</v>
      </c>
      <c r="AK28">
        <f t="shared" si="23"/>
        <v>1</v>
      </c>
      <c r="AL28">
        <f t="shared" si="24"/>
        <v>0</v>
      </c>
      <c r="AM28">
        <f t="shared" si="25"/>
        <v>26093.749991732962</v>
      </c>
      <c r="AN28" t="s">
        <v>398</v>
      </c>
      <c r="AO28" t="s">
        <v>398</v>
      </c>
      <c r="AP28">
        <v>0</v>
      </c>
      <c r="AQ28">
        <v>0</v>
      </c>
      <c r="AR28" t="e">
        <f t="shared" si="26"/>
        <v>#DIV/0!</v>
      </c>
      <c r="AS28">
        <v>0</v>
      </c>
      <c r="AT28" t="s">
        <v>398</v>
      </c>
      <c r="AU28" t="s">
        <v>398</v>
      </c>
      <c r="AV28">
        <v>0</v>
      </c>
      <c r="AW28">
        <v>0</v>
      </c>
      <c r="AX28" t="e">
        <f t="shared" si="27"/>
        <v>#DIV/0!</v>
      </c>
      <c r="AY28">
        <v>0.5</v>
      </c>
      <c r="AZ28">
        <f t="shared" si="28"/>
        <v>1261.1394</v>
      </c>
      <c r="BA28">
        <f t="shared" si="29"/>
        <v>17.820282782663948</v>
      </c>
      <c r="BB28" t="e">
        <f t="shared" si="30"/>
        <v>#DIV/0!</v>
      </c>
      <c r="BC28">
        <f t="shared" si="31"/>
        <v>1.4130303741730651E-2</v>
      </c>
      <c r="BD28" t="e">
        <f t="shared" si="32"/>
        <v>#DIV/0!</v>
      </c>
      <c r="BE28" t="e">
        <f t="shared" si="33"/>
        <v>#DIV/0!</v>
      </c>
      <c r="BF28" t="s">
        <v>398</v>
      </c>
      <c r="BG28">
        <v>0</v>
      </c>
      <c r="BH28" t="e">
        <f t="shared" si="34"/>
        <v>#DIV/0!</v>
      </c>
      <c r="BI28" t="e">
        <f t="shared" si="35"/>
        <v>#DIV/0!</v>
      </c>
      <c r="BJ28" t="e">
        <f t="shared" si="36"/>
        <v>#DIV/0!</v>
      </c>
      <c r="BK28" t="e">
        <f t="shared" si="37"/>
        <v>#DIV/0!</v>
      </c>
      <c r="BL28" t="e">
        <f t="shared" si="38"/>
        <v>#DIV/0!</v>
      </c>
      <c r="BM28" t="e">
        <f t="shared" si="39"/>
        <v>#DIV/0!</v>
      </c>
      <c r="BN28" t="e">
        <f t="shared" si="40"/>
        <v>#DIV/0!</v>
      </c>
      <c r="BO28" t="e">
        <f t="shared" si="41"/>
        <v>#DIV/0!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f t="shared" si="42"/>
        <v>1499.91</v>
      </c>
      <c r="CI28">
        <f t="shared" si="43"/>
        <v>1261.1394</v>
      </c>
      <c r="CJ28">
        <f t="shared" si="44"/>
        <v>0.84081004860291608</v>
      </c>
      <c r="CK28">
        <f t="shared" si="45"/>
        <v>0.16116339380362821</v>
      </c>
      <c r="CL28">
        <v>6</v>
      </c>
      <c r="CM28">
        <v>0.5</v>
      </c>
      <c r="CN28" t="s">
        <v>399</v>
      </c>
      <c r="CO28">
        <v>2</v>
      </c>
      <c r="CP28">
        <v>1657340628.5999999</v>
      </c>
      <c r="CQ28">
        <v>973.70300000000009</v>
      </c>
      <c r="CR28">
        <v>999.99400000000003</v>
      </c>
      <c r="CS28">
        <v>21.785399999999999</v>
      </c>
      <c r="CT28">
        <v>16.847200000000001</v>
      </c>
      <c r="CU28">
        <v>973.48900000000003</v>
      </c>
      <c r="CV28">
        <v>21.5425</v>
      </c>
      <c r="CW28">
        <v>500.20499999999998</v>
      </c>
      <c r="CX28">
        <v>101.515</v>
      </c>
      <c r="CY28">
        <v>0.100065</v>
      </c>
      <c r="CZ28">
        <v>26.174099999999999</v>
      </c>
      <c r="DA28">
        <v>25.690200000000001</v>
      </c>
      <c r="DB28">
        <v>999.9</v>
      </c>
      <c r="DC28">
        <v>0</v>
      </c>
      <c r="DD28">
        <v>0</v>
      </c>
      <c r="DE28">
        <v>5018.75</v>
      </c>
      <c r="DF28">
        <v>0</v>
      </c>
      <c r="DG28">
        <v>232.184</v>
      </c>
      <c r="DH28">
        <v>-26.184000000000001</v>
      </c>
      <c r="DI28">
        <v>995.49800000000005</v>
      </c>
      <c r="DJ28">
        <v>1017.13</v>
      </c>
      <c r="DK28">
        <v>4.9382400000000004</v>
      </c>
      <c r="DL28">
        <v>999.99400000000003</v>
      </c>
      <c r="DM28">
        <v>16.847200000000001</v>
      </c>
      <c r="DN28">
        <v>2.2115399999999998</v>
      </c>
      <c r="DO28">
        <v>1.71024</v>
      </c>
      <c r="DP28">
        <v>19.046099999999999</v>
      </c>
      <c r="DQ28">
        <v>14.989599999999999</v>
      </c>
      <c r="DR28">
        <v>1499.91</v>
      </c>
      <c r="DS28">
        <v>0.97299599999999997</v>
      </c>
      <c r="DT28">
        <v>2.7003800000000001E-2</v>
      </c>
      <c r="DU28">
        <v>0</v>
      </c>
      <c r="DV28">
        <v>2.1711999999999998</v>
      </c>
      <c r="DW28">
        <v>0</v>
      </c>
      <c r="DX28">
        <v>17080.7</v>
      </c>
      <c r="DY28">
        <v>13302.8</v>
      </c>
      <c r="DZ28">
        <v>37.5</v>
      </c>
      <c r="EA28">
        <v>41.5</v>
      </c>
      <c r="EB28">
        <v>38.75</v>
      </c>
      <c r="EC28">
        <v>37.311999999999998</v>
      </c>
      <c r="ED28">
        <v>37.436999999999998</v>
      </c>
      <c r="EE28">
        <v>1459.41</v>
      </c>
      <c r="EF28">
        <v>40.5</v>
      </c>
      <c r="EG28">
        <v>0</v>
      </c>
      <c r="EH28">
        <v>1657340627.4000001</v>
      </c>
      <c r="EI28">
        <v>0</v>
      </c>
      <c r="EJ28">
        <v>2.3574807692307691</v>
      </c>
      <c r="EK28">
        <v>4.5459819793915147E-2</v>
      </c>
      <c r="EL28">
        <v>-144.45811776971161</v>
      </c>
      <c r="EM28">
        <v>17015.09230769231</v>
      </c>
      <c r="EN28">
        <v>15</v>
      </c>
      <c r="EO28">
        <v>1657340661.0999999</v>
      </c>
      <c r="EP28" t="s">
        <v>436</v>
      </c>
      <c r="EQ28">
        <v>1657340661.0999999</v>
      </c>
      <c r="ER28">
        <v>1657340179.0999999</v>
      </c>
      <c r="ES28">
        <v>10</v>
      </c>
      <c r="ET28">
        <v>-6.8000000000000005E-2</v>
      </c>
      <c r="EU28">
        <v>-2E-3</v>
      </c>
      <c r="EV28">
        <v>0.214</v>
      </c>
      <c r="EW28">
        <v>0.152</v>
      </c>
      <c r="EX28">
        <v>1000</v>
      </c>
      <c r="EY28">
        <v>18</v>
      </c>
      <c r="EZ28">
        <v>0.09</v>
      </c>
      <c r="FA28">
        <v>0.03</v>
      </c>
      <c r="FB28">
        <v>-26.4252225</v>
      </c>
      <c r="FC28">
        <v>2.2711125703565531</v>
      </c>
      <c r="FD28">
        <v>0.2220592820481728</v>
      </c>
      <c r="FE28">
        <v>0</v>
      </c>
      <c r="FF28">
        <v>4.9432142499999996</v>
      </c>
      <c r="FG28">
        <v>-5.8119287054420057E-2</v>
      </c>
      <c r="FH28">
        <v>5.9852133994954043E-3</v>
      </c>
      <c r="FI28">
        <v>1</v>
      </c>
      <c r="FJ28">
        <v>1</v>
      </c>
      <c r="FK28">
        <v>2</v>
      </c>
      <c r="FL28" t="s">
        <v>401</v>
      </c>
      <c r="FM28">
        <v>2.9355099999999998</v>
      </c>
      <c r="FN28">
        <v>2.7635900000000002</v>
      </c>
      <c r="FO28">
        <v>0.18945000000000001</v>
      </c>
      <c r="FP28">
        <v>0.19350800000000001</v>
      </c>
      <c r="FQ28">
        <v>0.112773</v>
      </c>
      <c r="FR28">
        <v>9.4914499999999999E-2</v>
      </c>
      <c r="FS28">
        <v>25834.6</v>
      </c>
      <c r="FT28">
        <v>20041.099999999999</v>
      </c>
      <c r="FU28">
        <v>29920.9</v>
      </c>
      <c r="FV28">
        <v>24298.7</v>
      </c>
      <c r="FW28">
        <v>35270.699999999997</v>
      </c>
      <c r="FX28">
        <v>32141.5</v>
      </c>
      <c r="FY28">
        <v>43700.9</v>
      </c>
      <c r="FZ28">
        <v>39670.9</v>
      </c>
      <c r="GA28">
        <v>1.98855</v>
      </c>
      <c r="GB28">
        <v>2.05965</v>
      </c>
      <c r="GC28">
        <v>9.8608399999999999E-2</v>
      </c>
      <c r="GD28">
        <v>0</v>
      </c>
      <c r="GE28">
        <v>24.071999999999999</v>
      </c>
      <c r="GF28">
        <v>999.9</v>
      </c>
      <c r="GG28">
        <v>55.3</v>
      </c>
      <c r="GH28">
        <v>33.299999999999997</v>
      </c>
      <c r="GI28">
        <v>27.9878</v>
      </c>
      <c r="GJ28">
        <v>30.784600000000001</v>
      </c>
      <c r="GK28">
        <v>35.236400000000003</v>
      </c>
      <c r="GL28">
        <v>1</v>
      </c>
      <c r="GM28">
        <v>-7.2891299999999996E-3</v>
      </c>
      <c r="GN28">
        <v>-0.16203999999999999</v>
      </c>
      <c r="GO28">
        <v>20.2713</v>
      </c>
      <c r="GP28">
        <v>5.2280699999999998</v>
      </c>
      <c r="GQ28">
        <v>11.908099999999999</v>
      </c>
      <c r="GR28">
        <v>4.9638999999999998</v>
      </c>
      <c r="GS28">
        <v>3.2919999999999998</v>
      </c>
      <c r="GT28">
        <v>9999</v>
      </c>
      <c r="GU28">
        <v>9999</v>
      </c>
      <c r="GV28">
        <v>7809.9</v>
      </c>
      <c r="GW28">
        <v>982.1</v>
      </c>
      <c r="GX28">
        <v>1.8769899999999999</v>
      </c>
      <c r="GY28">
        <v>1.8753200000000001</v>
      </c>
      <c r="GZ28">
        <v>1.87402</v>
      </c>
      <c r="HA28">
        <v>1.8731800000000001</v>
      </c>
      <c r="HB28">
        <v>1.87469</v>
      </c>
      <c r="HC28">
        <v>1.8696600000000001</v>
      </c>
      <c r="HD28">
        <v>1.87388</v>
      </c>
      <c r="HE28">
        <v>1.87897</v>
      </c>
      <c r="HF28">
        <v>0</v>
      </c>
      <c r="HG28">
        <v>0</v>
      </c>
      <c r="HH28">
        <v>0</v>
      </c>
      <c r="HI28">
        <v>0</v>
      </c>
      <c r="HJ28" t="s">
        <v>402</v>
      </c>
      <c r="HK28" t="s">
        <v>403</v>
      </c>
      <c r="HL28" t="s">
        <v>404</v>
      </c>
      <c r="HM28" t="s">
        <v>404</v>
      </c>
      <c r="HN28" t="s">
        <v>404</v>
      </c>
      <c r="HO28" t="s">
        <v>404</v>
      </c>
      <c r="HP28">
        <v>0</v>
      </c>
      <c r="HQ28">
        <v>100</v>
      </c>
      <c r="HR28">
        <v>100</v>
      </c>
      <c r="HS28">
        <v>0.214</v>
      </c>
      <c r="HT28">
        <v>0.2429</v>
      </c>
      <c r="HU28">
        <v>0.70434027070703897</v>
      </c>
      <c r="HV28">
        <v>1.442917152755131E-3</v>
      </c>
      <c r="HW28">
        <v>-2.661258809856503E-6</v>
      </c>
      <c r="HX28">
        <v>7.9611176757267714E-10</v>
      </c>
      <c r="HY28">
        <v>-5.0351556819261047E-2</v>
      </c>
      <c r="HZ28">
        <v>-6.0352908027276157E-3</v>
      </c>
      <c r="IA28">
        <v>1.226161373770135E-3</v>
      </c>
      <c r="IB28">
        <v>-1.457749047782E-5</v>
      </c>
      <c r="IC28">
        <v>5</v>
      </c>
      <c r="ID28">
        <v>1967</v>
      </c>
      <c r="IE28">
        <v>1</v>
      </c>
      <c r="IF28">
        <v>28</v>
      </c>
      <c r="IG28">
        <v>1.3</v>
      </c>
      <c r="IH28">
        <v>7.5</v>
      </c>
      <c r="II28">
        <v>2.19604</v>
      </c>
      <c r="IJ28">
        <v>2.4328599999999998</v>
      </c>
      <c r="IK28">
        <v>1.42578</v>
      </c>
      <c r="IL28">
        <v>2.2888199999999999</v>
      </c>
      <c r="IM28">
        <v>1.5478499999999999</v>
      </c>
      <c r="IN28">
        <v>2.3278799999999999</v>
      </c>
      <c r="IO28">
        <v>34.921399999999998</v>
      </c>
      <c r="IP28">
        <v>14.963800000000001</v>
      </c>
      <c r="IQ28">
        <v>18</v>
      </c>
      <c r="IR28">
        <v>505.88</v>
      </c>
      <c r="IS28">
        <v>539.40499999999997</v>
      </c>
      <c r="IT28">
        <v>24.999400000000001</v>
      </c>
      <c r="IU28">
        <v>27.162299999999998</v>
      </c>
      <c r="IV28">
        <v>29.9999</v>
      </c>
      <c r="IW28">
        <v>27.123899999999999</v>
      </c>
      <c r="IX28">
        <v>27.0562</v>
      </c>
      <c r="IY28">
        <v>43.983499999999999</v>
      </c>
      <c r="IZ28">
        <v>41.393099999999997</v>
      </c>
      <c r="JA28">
        <v>0</v>
      </c>
      <c r="JB28">
        <v>25</v>
      </c>
      <c r="JC28">
        <v>1000</v>
      </c>
      <c r="JD28">
        <v>16.774799999999999</v>
      </c>
      <c r="JE28">
        <v>100.815</v>
      </c>
      <c r="JF28">
        <v>100.904</v>
      </c>
    </row>
    <row r="29" spans="1:266" x14ac:dyDescent="0.2">
      <c r="A29">
        <v>13</v>
      </c>
      <c r="B29">
        <v>1657340737.0999999</v>
      </c>
      <c r="C29">
        <v>1298</v>
      </c>
      <c r="D29" t="s">
        <v>437</v>
      </c>
      <c r="E29" t="s">
        <v>438</v>
      </c>
      <c r="F29" t="s">
        <v>394</v>
      </c>
      <c r="H29" t="s">
        <v>395</v>
      </c>
      <c r="I29" t="s">
        <v>396</v>
      </c>
      <c r="J29" t="s">
        <v>397</v>
      </c>
      <c r="K29">
        <v>1657340737.0999999</v>
      </c>
      <c r="L29">
        <f t="shared" si="0"/>
        <v>4.2360302906002088E-3</v>
      </c>
      <c r="M29">
        <f t="shared" si="1"/>
        <v>4.2360302906002092</v>
      </c>
      <c r="N29">
        <f t="shared" si="2"/>
        <v>17.553978228004585</v>
      </c>
      <c r="O29">
        <f t="shared" si="3"/>
        <v>1172.9929999999999</v>
      </c>
      <c r="P29">
        <f t="shared" si="4"/>
        <v>1064.5830200442424</v>
      </c>
      <c r="Q29">
        <f t="shared" si="5"/>
        <v>108.17671359039093</v>
      </c>
      <c r="R29">
        <f t="shared" si="6"/>
        <v>119.19270307285198</v>
      </c>
      <c r="S29">
        <f t="shared" si="7"/>
        <v>0.3580798110927001</v>
      </c>
      <c r="T29">
        <f t="shared" si="8"/>
        <v>1.9158154686507847</v>
      </c>
      <c r="U29">
        <f t="shared" si="9"/>
        <v>0.32462966330058712</v>
      </c>
      <c r="V29">
        <f t="shared" si="10"/>
        <v>0.20563787703232261</v>
      </c>
      <c r="W29">
        <f t="shared" si="11"/>
        <v>241.77106499999999</v>
      </c>
      <c r="X29">
        <f t="shared" si="12"/>
        <v>26.340712701989613</v>
      </c>
      <c r="Y29">
        <f t="shared" si="13"/>
        <v>26.340712701989613</v>
      </c>
      <c r="Z29">
        <f t="shared" si="14"/>
        <v>3.442889099725682</v>
      </c>
      <c r="AA29">
        <f t="shared" si="15"/>
        <v>64.344127432470259</v>
      </c>
      <c r="AB29">
        <f t="shared" si="16"/>
        <v>2.1534581705699996</v>
      </c>
      <c r="AC29">
        <f t="shared" si="17"/>
        <v>3.3467827702381587</v>
      </c>
      <c r="AD29">
        <f t="shared" si="18"/>
        <v>1.2894309291556825</v>
      </c>
      <c r="AE29">
        <f t="shared" si="19"/>
        <v>-186.8089358154692</v>
      </c>
      <c r="AF29">
        <f t="shared" si="20"/>
        <v>-49.454382300408689</v>
      </c>
      <c r="AG29">
        <f t="shared" si="21"/>
        <v>-5.5209971362339649</v>
      </c>
      <c r="AH29">
        <f t="shared" si="22"/>
        <v>-1.32502521118667E-2</v>
      </c>
      <c r="AI29">
        <v>0</v>
      </c>
      <c r="AJ29">
        <v>0</v>
      </c>
      <c r="AK29">
        <f t="shared" si="23"/>
        <v>1</v>
      </c>
      <c r="AL29">
        <f t="shared" si="24"/>
        <v>0</v>
      </c>
      <c r="AM29">
        <f t="shared" si="25"/>
        <v>25880.193875090794</v>
      </c>
      <c r="AN29" t="s">
        <v>398</v>
      </c>
      <c r="AO29" t="s">
        <v>398</v>
      </c>
      <c r="AP29">
        <v>0</v>
      </c>
      <c r="AQ29">
        <v>0</v>
      </c>
      <c r="AR29" t="e">
        <f t="shared" si="26"/>
        <v>#DIV/0!</v>
      </c>
      <c r="AS29">
        <v>0</v>
      </c>
      <c r="AT29" t="s">
        <v>398</v>
      </c>
      <c r="AU29" t="s">
        <v>398</v>
      </c>
      <c r="AV29">
        <v>0</v>
      </c>
      <c r="AW29">
        <v>0</v>
      </c>
      <c r="AX29" t="e">
        <f t="shared" si="27"/>
        <v>#DIV/0!</v>
      </c>
      <c r="AY29">
        <v>0.5</v>
      </c>
      <c r="AZ29">
        <f t="shared" si="28"/>
        <v>1261.3496999999998</v>
      </c>
      <c r="BA29">
        <f t="shared" si="29"/>
        <v>17.553978228004585</v>
      </c>
      <c r="BB29" t="e">
        <f t="shared" si="30"/>
        <v>#DIV/0!</v>
      </c>
      <c r="BC29">
        <f t="shared" si="31"/>
        <v>1.3916821186071229E-2</v>
      </c>
      <c r="BD29" t="e">
        <f t="shared" si="32"/>
        <v>#DIV/0!</v>
      </c>
      <c r="BE29" t="e">
        <f t="shared" si="33"/>
        <v>#DIV/0!</v>
      </c>
      <c r="BF29" t="s">
        <v>398</v>
      </c>
      <c r="BG29">
        <v>0</v>
      </c>
      <c r="BH29" t="e">
        <f t="shared" si="34"/>
        <v>#DIV/0!</v>
      </c>
      <c r="BI29" t="e">
        <f t="shared" si="35"/>
        <v>#DIV/0!</v>
      </c>
      <c r="BJ29" t="e">
        <f t="shared" si="36"/>
        <v>#DIV/0!</v>
      </c>
      <c r="BK29" t="e">
        <f t="shared" si="37"/>
        <v>#DIV/0!</v>
      </c>
      <c r="BL29" t="e">
        <f t="shared" si="38"/>
        <v>#DIV/0!</v>
      </c>
      <c r="BM29" t="e">
        <f t="shared" si="39"/>
        <v>#DIV/0!</v>
      </c>
      <c r="BN29" t="e">
        <f t="shared" si="40"/>
        <v>#DIV/0!</v>
      </c>
      <c r="BO29" t="e">
        <f t="shared" si="41"/>
        <v>#DIV/0!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f t="shared" si="42"/>
        <v>1500.16</v>
      </c>
      <c r="CI29">
        <f t="shared" si="43"/>
        <v>1261.3496999999998</v>
      </c>
      <c r="CJ29">
        <f t="shared" si="44"/>
        <v>0.84081011358788382</v>
      </c>
      <c r="CK29">
        <f t="shared" si="45"/>
        <v>0.16116351922461603</v>
      </c>
      <c r="CL29">
        <v>6</v>
      </c>
      <c r="CM29">
        <v>0.5</v>
      </c>
      <c r="CN29" t="s">
        <v>399</v>
      </c>
      <c r="CO29">
        <v>2</v>
      </c>
      <c r="CP29">
        <v>1657340737.0999999</v>
      </c>
      <c r="CQ29">
        <v>1172.9929999999999</v>
      </c>
      <c r="CR29">
        <v>1200.01</v>
      </c>
      <c r="CS29">
        <v>21.192499999999999</v>
      </c>
      <c r="CT29">
        <v>16.218900000000001</v>
      </c>
      <c r="CU29">
        <v>1172.8</v>
      </c>
      <c r="CV29">
        <v>20.9648</v>
      </c>
      <c r="CW29">
        <v>500.19200000000001</v>
      </c>
      <c r="CX29">
        <v>101.514</v>
      </c>
      <c r="CY29">
        <v>0.100164</v>
      </c>
      <c r="CZ29">
        <v>25.861899999999999</v>
      </c>
      <c r="DA29">
        <v>25.254100000000001</v>
      </c>
      <c r="DB29">
        <v>999.9</v>
      </c>
      <c r="DC29">
        <v>0</v>
      </c>
      <c r="DD29">
        <v>0</v>
      </c>
      <c r="DE29">
        <v>4978.75</v>
      </c>
      <c r="DF29">
        <v>0</v>
      </c>
      <c r="DG29">
        <v>245.06100000000001</v>
      </c>
      <c r="DH29">
        <v>-27.260300000000001</v>
      </c>
      <c r="DI29">
        <v>1198.1400000000001</v>
      </c>
      <c r="DJ29">
        <v>1219.8</v>
      </c>
      <c r="DK29">
        <v>4.9736200000000004</v>
      </c>
      <c r="DL29">
        <v>1200.01</v>
      </c>
      <c r="DM29">
        <v>16.218900000000001</v>
      </c>
      <c r="DN29">
        <v>2.1513300000000002</v>
      </c>
      <c r="DO29">
        <v>1.6464399999999999</v>
      </c>
      <c r="DP29">
        <v>18.604399999999998</v>
      </c>
      <c r="DQ29">
        <v>14.400499999999999</v>
      </c>
      <c r="DR29">
        <v>1500.16</v>
      </c>
      <c r="DS29">
        <v>0.97299599999999997</v>
      </c>
      <c r="DT29">
        <v>2.7003800000000001E-2</v>
      </c>
      <c r="DU29">
        <v>0</v>
      </c>
      <c r="DV29">
        <v>2.4657</v>
      </c>
      <c r="DW29">
        <v>0</v>
      </c>
      <c r="DX29">
        <v>17059.900000000001</v>
      </c>
      <c r="DY29">
        <v>13305</v>
      </c>
      <c r="DZ29">
        <v>36.936999999999998</v>
      </c>
      <c r="EA29">
        <v>40.186999999999998</v>
      </c>
      <c r="EB29">
        <v>38.311999999999998</v>
      </c>
      <c r="EC29">
        <v>36.061999999999998</v>
      </c>
      <c r="ED29">
        <v>36.811999999999998</v>
      </c>
      <c r="EE29">
        <v>1459.65</v>
      </c>
      <c r="EF29">
        <v>40.51</v>
      </c>
      <c r="EG29">
        <v>0</v>
      </c>
      <c r="EH29">
        <v>1657340736</v>
      </c>
      <c r="EI29">
        <v>0</v>
      </c>
      <c r="EJ29">
        <v>2.4349919999999998</v>
      </c>
      <c r="EK29">
        <v>-0.65279999098045338</v>
      </c>
      <c r="EL29">
        <v>-174.58461487549809</v>
      </c>
      <c r="EM29">
        <v>17047.848000000002</v>
      </c>
      <c r="EN29">
        <v>15</v>
      </c>
      <c r="EO29">
        <v>1657340769.0999999</v>
      </c>
      <c r="EP29" t="s">
        <v>439</v>
      </c>
      <c r="EQ29">
        <v>1657340769.0999999</v>
      </c>
      <c r="ER29">
        <v>1657340179.0999999</v>
      </c>
      <c r="ES29">
        <v>11</v>
      </c>
      <c r="ET29">
        <v>0.28299999999999997</v>
      </c>
      <c r="EU29">
        <v>-2E-3</v>
      </c>
      <c r="EV29">
        <v>0.193</v>
      </c>
      <c r="EW29">
        <v>0.152</v>
      </c>
      <c r="EX29">
        <v>1200</v>
      </c>
      <c r="EY29">
        <v>18</v>
      </c>
      <c r="EZ29">
        <v>0.09</v>
      </c>
      <c r="FA29">
        <v>0.03</v>
      </c>
      <c r="FB29">
        <v>-27.381807317073172</v>
      </c>
      <c r="FC29">
        <v>0.9591491289198073</v>
      </c>
      <c r="FD29">
        <v>0.1169544384714313</v>
      </c>
      <c r="FE29">
        <v>0</v>
      </c>
      <c r="FF29">
        <v>4.9816641463414637</v>
      </c>
      <c r="FG29">
        <v>-5.4149477351912008E-2</v>
      </c>
      <c r="FH29">
        <v>1.303143272650443E-2</v>
      </c>
      <c r="FI29">
        <v>1</v>
      </c>
      <c r="FJ29">
        <v>1</v>
      </c>
      <c r="FK29">
        <v>2</v>
      </c>
      <c r="FL29" t="s">
        <v>401</v>
      </c>
      <c r="FM29">
        <v>2.9355600000000002</v>
      </c>
      <c r="FN29">
        <v>2.7635100000000001</v>
      </c>
      <c r="FO29">
        <v>0.21332799999999999</v>
      </c>
      <c r="FP29">
        <v>0.217222</v>
      </c>
      <c r="FQ29">
        <v>0.110634</v>
      </c>
      <c r="FR29">
        <v>9.2371999999999996E-2</v>
      </c>
      <c r="FS29">
        <v>25074.400000000001</v>
      </c>
      <c r="FT29">
        <v>19452.900000000001</v>
      </c>
      <c r="FU29">
        <v>29921.200000000001</v>
      </c>
      <c r="FV29">
        <v>24299.4</v>
      </c>
      <c r="FW29">
        <v>35358.699999999997</v>
      </c>
      <c r="FX29">
        <v>32235.1</v>
      </c>
      <c r="FY29">
        <v>43701.1</v>
      </c>
      <c r="FZ29">
        <v>39672.400000000001</v>
      </c>
      <c r="GA29">
        <v>1.9898800000000001</v>
      </c>
      <c r="GB29">
        <v>2.0596000000000001</v>
      </c>
      <c r="GC29">
        <v>0.10768</v>
      </c>
      <c r="GD29">
        <v>0</v>
      </c>
      <c r="GE29">
        <v>23.485499999999998</v>
      </c>
      <c r="GF29">
        <v>999.9</v>
      </c>
      <c r="GG29">
        <v>55.9</v>
      </c>
      <c r="GH29">
        <v>33.1</v>
      </c>
      <c r="GI29">
        <v>27.976900000000001</v>
      </c>
      <c r="GJ29">
        <v>31.124600000000001</v>
      </c>
      <c r="GK29">
        <v>35.292499999999997</v>
      </c>
      <c r="GL29">
        <v>1</v>
      </c>
      <c r="GM29">
        <v>-1.0144800000000001E-2</v>
      </c>
      <c r="GN29">
        <v>-0.42474699999999999</v>
      </c>
      <c r="GO29">
        <v>20.268599999999999</v>
      </c>
      <c r="GP29">
        <v>5.2238800000000003</v>
      </c>
      <c r="GQ29">
        <v>11.908099999999999</v>
      </c>
      <c r="GR29">
        <v>4.9644500000000003</v>
      </c>
      <c r="GS29">
        <v>3.2919999999999998</v>
      </c>
      <c r="GT29">
        <v>9999</v>
      </c>
      <c r="GU29">
        <v>9999</v>
      </c>
      <c r="GV29">
        <v>7809.9</v>
      </c>
      <c r="GW29">
        <v>982.2</v>
      </c>
      <c r="GX29">
        <v>1.8769800000000001</v>
      </c>
      <c r="GY29">
        <v>1.87531</v>
      </c>
      <c r="GZ29">
        <v>1.8739600000000001</v>
      </c>
      <c r="HA29">
        <v>1.87317</v>
      </c>
      <c r="HB29">
        <v>1.8747</v>
      </c>
      <c r="HC29">
        <v>1.8696600000000001</v>
      </c>
      <c r="HD29">
        <v>1.87382</v>
      </c>
      <c r="HE29">
        <v>1.87897</v>
      </c>
      <c r="HF29">
        <v>0</v>
      </c>
      <c r="HG29">
        <v>0</v>
      </c>
      <c r="HH29">
        <v>0</v>
      </c>
      <c r="HI29">
        <v>0</v>
      </c>
      <c r="HJ29" t="s">
        <v>402</v>
      </c>
      <c r="HK29" t="s">
        <v>403</v>
      </c>
      <c r="HL29" t="s">
        <v>404</v>
      </c>
      <c r="HM29" t="s">
        <v>404</v>
      </c>
      <c r="HN29" t="s">
        <v>404</v>
      </c>
      <c r="HO29" t="s">
        <v>404</v>
      </c>
      <c r="HP29">
        <v>0</v>
      </c>
      <c r="HQ29">
        <v>100</v>
      </c>
      <c r="HR29">
        <v>100</v>
      </c>
      <c r="HS29">
        <v>0.193</v>
      </c>
      <c r="HT29">
        <v>0.22770000000000001</v>
      </c>
      <c r="HU29">
        <v>0.63601876047538486</v>
      </c>
      <c r="HV29">
        <v>1.442917152755131E-3</v>
      </c>
      <c r="HW29">
        <v>-2.661258809856503E-6</v>
      </c>
      <c r="HX29">
        <v>7.9611176757267714E-10</v>
      </c>
      <c r="HY29">
        <v>-5.0351556819261047E-2</v>
      </c>
      <c r="HZ29">
        <v>-6.0352908027276157E-3</v>
      </c>
      <c r="IA29">
        <v>1.226161373770135E-3</v>
      </c>
      <c r="IB29">
        <v>-1.457749047782E-5</v>
      </c>
      <c r="IC29">
        <v>5</v>
      </c>
      <c r="ID29">
        <v>1967</v>
      </c>
      <c r="IE29">
        <v>1</v>
      </c>
      <c r="IF29">
        <v>28</v>
      </c>
      <c r="IG29">
        <v>1.3</v>
      </c>
      <c r="IH29">
        <v>9.3000000000000007</v>
      </c>
      <c r="II29">
        <v>2.5537100000000001</v>
      </c>
      <c r="IJ29">
        <v>2.4389599999999998</v>
      </c>
      <c r="IK29">
        <v>1.42578</v>
      </c>
      <c r="IL29">
        <v>2.2888199999999999</v>
      </c>
      <c r="IM29">
        <v>1.5478499999999999</v>
      </c>
      <c r="IN29">
        <v>2.2607400000000002</v>
      </c>
      <c r="IO29">
        <v>34.715000000000003</v>
      </c>
      <c r="IP29">
        <v>14.928800000000001</v>
      </c>
      <c r="IQ29">
        <v>18</v>
      </c>
      <c r="IR29">
        <v>506.54700000000003</v>
      </c>
      <c r="IS29">
        <v>539.23299999999995</v>
      </c>
      <c r="IT29">
        <v>24.997699999999998</v>
      </c>
      <c r="IU29">
        <v>27.0945</v>
      </c>
      <c r="IV29">
        <v>29.999700000000001</v>
      </c>
      <c r="IW29">
        <v>27.1053</v>
      </c>
      <c r="IX29">
        <v>27.041699999999999</v>
      </c>
      <c r="IY29">
        <v>51.116300000000003</v>
      </c>
      <c r="IZ29">
        <v>43.703499999999998</v>
      </c>
      <c r="JA29">
        <v>0</v>
      </c>
      <c r="JB29">
        <v>25</v>
      </c>
      <c r="JC29">
        <v>1200</v>
      </c>
      <c r="JD29">
        <v>16.184799999999999</v>
      </c>
      <c r="JE29">
        <v>100.816</v>
      </c>
      <c r="JF29">
        <v>100.908</v>
      </c>
    </row>
    <row r="30" spans="1:266" x14ac:dyDescent="0.2">
      <c r="A30">
        <v>14</v>
      </c>
      <c r="B30">
        <v>1657340845.0999999</v>
      </c>
      <c r="C30">
        <v>1406</v>
      </c>
      <c r="D30" t="s">
        <v>440</v>
      </c>
      <c r="E30" t="s">
        <v>441</v>
      </c>
      <c r="F30" t="s">
        <v>394</v>
      </c>
      <c r="H30" t="s">
        <v>395</v>
      </c>
      <c r="I30" t="s">
        <v>396</v>
      </c>
      <c r="J30" t="s">
        <v>397</v>
      </c>
      <c r="K30">
        <v>1657340845.0999999</v>
      </c>
      <c r="L30">
        <f t="shared" si="0"/>
        <v>4.1937151460911112E-3</v>
      </c>
      <c r="M30">
        <f t="shared" si="1"/>
        <v>4.1937151460911108</v>
      </c>
      <c r="N30">
        <f t="shared" si="2"/>
        <v>17.980916422997804</v>
      </c>
      <c r="O30">
        <f t="shared" si="3"/>
        <v>1471.1189999999999</v>
      </c>
      <c r="P30">
        <f t="shared" si="4"/>
        <v>1350.4850911296392</v>
      </c>
      <c r="Q30">
        <f t="shared" si="5"/>
        <v>137.22159222940678</v>
      </c>
      <c r="R30">
        <f t="shared" si="6"/>
        <v>149.47909670744698</v>
      </c>
      <c r="S30">
        <f t="shared" si="7"/>
        <v>0.34381951488828233</v>
      </c>
      <c r="T30">
        <f t="shared" si="8"/>
        <v>1.9175421197910973</v>
      </c>
      <c r="U30">
        <f t="shared" si="9"/>
        <v>0.31288258820510745</v>
      </c>
      <c r="V30">
        <f t="shared" si="10"/>
        <v>0.19809868181674095</v>
      </c>
      <c r="W30">
        <f t="shared" si="11"/>
        <v>241.74712499999998</v>
      </c>
      <c r="X30">
        <f t="shared" si="12"/>
        <v>26.510683257014822</v>
      </c>
      <c r="Y30">
        <f t="shared" si="13"/>
        <v>26.510683257014822</v>
      </c>
      <c r="Z30">
        <f t="shared" si="14"/>
        <v>3.4775801518878393</v>
      </c>
      <c r="AA30">
        <f t="shared" si="15"/>
        <v>63.757002896280234</v>
      </c>
      <c r="AB30">
        <f t="shared" si="16"/>
        <v>2.1534019318089999</v>
      </c>
      <c r="AC30">
        <f t="shared" si="17"/>
        <v>3.3775143654606063</v>
      </c>
      <c r="AD30">
        <f t="shared" si="18"/>
        <v>1.3241782200788395</v>
      </c>
      <c r="AE30">
        <f t="shared" si="19"/>
        <v>-184.94283794261801</v>
      </c>
      <c r="AF30">
        <f t="shared" si="20"/>
        <v>-51.10861474361225</v>
      </c>
      <c r="AG30">
        <f t="shared" si="21"/>
        <v>-5.7098134327977688</v>
      </c>
      <c r="AH30">
        <f t="shared" si="22"/>
        <v>-1.4141119028053595E-2</v>
      </c>
      <c r="AI30">
        <v>0</v>
      </c>
      <c r="AJ30">
        <v>0</v>
      </c>
      <c r="AK30">
        <f t="shared" si="23"/>
        <v>1</v>
      </c>
      <c r="AL30">
        <f t="shared" si="24"/>
        <v>0</v>
      </c>
      <c r="AM30">
        <f t="shared" si="25"/>
        <v>25910.658350097707</v>
      </c>
      <c r="AN30" t="s">
        <v>398</v>
      </c>
      <c r="AO30" t="s">
        <v>398</v>
      </c>
      <c r="AP30">
        <v>0</v>
      </c>
      <c r="AQ30">
        <v>0</v>
      </c>
      <c r="AR30" t="e">
        <f t="shared" si="26"/>
        <v>#DIV/0!</v>
      </c>
      <c r="AS30">
        <v>0</v>
      </c>
      <c r="AT30" t="s">
        <v>398</v>
      </c>
      <c r="AU30" t="s">
        <v>398</v>
      </c>
      <c r="AV30">
        <v>0</v>
      </c>
      <c r="AW30">
        <v>0</v>
      </c>
      <c r="AX30" t="e">
        <f t="shared" si="27"/>
        <v>#DIV/0!</v>
      </c>
      <c r="AY30">
        <v>0.5</v>
      </c>
      <c r="AZ30">
        <f t="shared" si="28"/>
        <v>1261.2236999999998</v>
      </c>
      <c r="BA30">
        <f t="shared" si="29"/>
        <v>17.980916422997804</v>
      </c>
      <c r="BB30" t="e">
        <f t="shared" si="30"/>
        <v>#DIV/0!</v>
      </c>
      <c r="BC30">
        <f t="shared" si="31"/>
        <v>1.4256722596473415E-2</v>
      </c>
      <c r="BD30" t="e">
        <f t="shared" si="32"/>
        <v>#DIV/0!</v>
      </c>
      <c r="BE30" t="e">
        <f t="shared" si="33"/>
        <v>#DIV/0!</v>
      </c>
      <c r="BF30" t="s">
        <v>398</v>
      </c>
      <c r="BG30">
        <v>0</v>
      </c>
      <c r="BH30" t="e">
        <f t="shared" si="34"/>
        <v>#DIV/0!</v>
      </c>
      <c r="BI30" t="e">
        <f t="shared" si="35"/>
        <v>#DIV/0!</v>
      </c>
      <c r="BJ30" t="e">
        <f t="shared" si="36"/>
        <v>#DIV/0!</v>
      </c>
      <c r="BK30" t="e">
        <f t="shared" si="37"/>
        <v>#DIV/0!</v>
      </c>
      <c r="BL30" t="e">
        <f t="shared" si="38"/>
        <v>#DIV/0!</v>
      </c>
      <c r="BM30" t="e">
        <f t="shared" si="39"/>
        <v>#DIV/0!</v>
      </c>
      <c r="BN30" t="e">
        <f t="shared" si="40"/>
        <v>#DIV/0!</v>
      </c>
      <c r="BO30" t="e">
        <f t="shared" si="41"/>
        <v>#DIV/0!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f t="shared" si="42"/>
        <v>1500.01</v>
      </c>
      <c r="CI30">
        <f t="shared" si="43"/>
        <v>1261.2236999999998</v>
      </c>
      <c r="CJ30">
        <f t="shared" si="44"/>
        <v>0.84081019459870254</v>
      </c>
      <c r="CK30">
        <f t="shared" si="45"/>
        <v>0.16116367557549616</v>
      </c>
      <c r="CL30">
        <v>6</v>
      </c>
      <c r="CM30">
        <v>0.5</v>
      </c>
      <c r="CN30" t="s">
        <v>399</v>
      </c>
      <c r="CO30">
        <v>2</v>
      </c>
      <c r="CP30">
        <v>1657340845.0999999</v>
      </c>
      <c r="CQ30">
        <v>1471.1189999999999</v>
      </c>
      <c r="CR30">
        <v>1500.09</v>
      </c>
      <c r="CS30">
        <v>21.193000000000001</v>
      </c>
      <c r="CT30">
        <v>16.268799999999999</v>
      </c>
      <c r="CU30">
        <v>1471.33</v>
      </c>
      <c r="CV30">
        <v>21.088000000000001</v>
      </c>
      <c r="CW30">
        <v>500.16300000000001</v>
      </c>
      <c r="CX30">
        <v>101.509</v>
      </c>
      <c r="CY30">
        <v>0.10011299999999999</v>
      </c>
      <c r="CZ30">
        <v>26.016300000000001</v>
      </c>
      <c r="DA30">
        <v>25.433700000000002</v>
      </c>
      <c r="DB30">
        <v>999.9</v>
      </c>
      <c r="DC30">
        <v>0</v>
      </c>
      <c r="DD30">
        <v>0</v>
      </c>
      <c r="DE30">
        <v>4986.25</v>
      </c>
      <c r="DF30">
        <v>0</v>
      </c>
      <c r="DG30">
        <v>234.23599999999999</v>
      </c>
      <c r="DH30">
        <v>-28.947299999999998</v>
      </c>
      <c r="DI30">
        <v>1503.19</v>
      </c>
      <c r="DJ30">
        <v>1524.9</v>
      </c>
      <c r="DK30">
        <v>5.0501300000000002</v>
      </c>
      <c r="DL30">
        <v>1500.09</v>
      </c>
      <c r="DM30">
        <v>16.268799999999999</v>
      </c>
      <c r="DN30">
        <v>2.1640600000000001</v>
      </c>
      <c r="DO30">
        <v>1.6514200000000001</v>
      </c>
      <c r="DP30">
        <v>18.698699999999999</v>
      </c>
      <c r="DQ30">
        <v>14.4472</v>
      </c>
      <c r="DR30">
        <v>1500.01</v>
      </c>
      <c r="DS30">
        <v>0.97299100000000005</v>
      </c>
      <c r="DT30">
        <v>2.7008899999999999E-2</v>
      </c>
      <c r="DU30">
        <v>0</v>
      </c>
      <c r="DV30">
        <v>2.1966000000000001</v>
      </c>
      <c r="DW30">
        <v>0</v>
      </c>
      <c r="DX30">
        <v>17073.5</v>
      </c>
      <c r="DY30">
        <v>13303.6</v>
      </c>
      <c r="DZ30">
        <v>35.75</v>
      </c>
      <c r="EA30">
        <v>38.625</v>
      </c>
      <c r="EB30">
        <v>36.811999999999998</v>
      </c>
      <c r="EC30">
        <v>35.936999999999998</v>
      </c>
      <c r="ED30">
        <v>35.686999999999998</v>
      </c>
      <c r="EE30">
        <v>1459.5</v>
      </c>
      <c r="EF30">
        <v>40.51</v>
      </c>
      <c r="EG30">
        <v>0</v>
      </c>
      <c r="EH30">
        <v>1657340844</v>
      </c>
      <c r="EI30">
        <v>0</v>
      </c>
      <c r="EJ30">
        <v>2.3595760000000001</v>
      </c>
      <c r="EK30">
        <v>4.2100019134311259E-2</v>
      </c>
      <c r="EL30">
        <v>-296.06153775594339</v>
      </c>
      <c r="EM30">
        <v>17023.768</v>
      </c>
      <c r="EN30">
        <v>15</v>
      </c>
      <c r="EO30">
        <v>1657340883.5999999</v>
      </c>
      <c r="EP30" t="s">
        <v>442</v>
      </c>
      <c r="EQ30">
        <v>1657340883.5999999</v>
      </c>
      <c r="ER30">
        <v>1657340872.0999999</v>
      </c>
      <c r="ES30">
        <v>12</v>
      </c>
      <c r="ET30">
        <v>8.0000000000000002E-3</v>
      </c>
      <c r="EU30">
        <v>-5.0000000000000001E-3</v>
      </c>
      <c r="EV30">
        <v>-0.21099999999999999</v>
      </c>
      <c r="EW30">
        <v>0.105</v>
      </c>
      <c r="EX30">
        <v>1500</v>
      </c>
      <c r="EY30">
        <v>16</v>
      </c>
      <c r="EZ30">
        <v>0.12</v>
      </c>
      <c r="FA30">
        <v>0.02</v>
      </c>
      <c r="FB30">
        <v>-28.804292682926832</v>
      </c>
      <c r="FC30">
        <v>0.49475958188150809</v>
      </c>
      <c r="FD30">
        <v>0.1131139731512876</v>
      </c>
      <c r="FE30">
        <v>0</v>
      </c>
      <c r="FF30">
        <v>5.0553617073170738</v>
      </c>
      <c r="FG30">
        <v>8.8726202090591205E-2</v>
      </c>
      <c r="FH30">
        <v>2.638297768863886E-2</v>
      </c>
      <c r="FI30">
        <v>1</v>
      </c>
      <c r="FJ30">
        <v>1</v>
      </c>
      <c r="FK30">
        <v>2</v>
      </c>
      <c r="FL30" t="s">
        <v>401</v>
      </c>
      <c r="FM30">
        <v>2.9355799999999999</v>
      </c>
      <c r="FN30">
        <v>2.76349</v>
      </c>
      <c r="FO30">
        <v>0.24545900000000001</v>
      </c>
      <c r="FP30">
        <v>0.24921099999999999</v>
      </c>
      <c r="FQ30">
        <v>0.111098</v>
      </c>
      <c r="FR30">
        <v>9.2578300000000002E-2</v>
      </c>
      <c r="FS30">
        <v>24054</v>
      </c>
      <c r="FT30">
        <v>18660.099999999999</v>
      </c>
      <c r="FU30">
        <v>29924.799999999999</v>
      </c>
      <c r="FV30">
        <v>24301.4</v>
      </c>
      <c r="FW30">
        <v>35345.1</v>
      </c>
      <c r="FX30">
        <v>32231.200000000001</v>
      </c>
      <c r="FY30">
        <v>43706.2</v>
      </c>
      <c r="FZ30">
        <v>39675.300000000003</v>
      </c>
      <c r="GA30">
        <v>1.99048</v>
      </c>
      <c r="GB30">
        <v>2.0619000000000001</v>
      </c>
      <c r="GC30">
        <v>0.11473899999999999</v>
      </c>
      <c r="GD30">
        <v>0</v>
      </c>
      <c r="GE30">
        <v>23.549499999999998</v>
      </c>
      <c r="GF30">
        <v>999.9</v>
      </c>
      <c r="GG30">
        <v>56.4</v>
      </c>
      <c r="GH30">
        <v>33</v>
      </c>
      <c r="GI30">
        <v>28.072299999999998</v>
      </c>
      <c r="GJ30">
        <v>31.034600000000001</v>
      </c>
      <c r="GK30">
        <v>35.845399999999998</v>
      </c>
      <c r="GL30">
        <v>1</v>
      </c>
      <c r="GM30">
        <v>-1.6397399999999999E-2</v>
      </c>
      <c r="GN30">
        <v>-0.40521499999999999</v>
      </c>
      <c r="GO30">
        <v>20.268999999999998</v>
      </c>
      <c r="GP30">
        <v>5.2274700000000003</v>
      </c>
      <c r="GQ30">
        <v>11.908099999999999</v>
      </c>
      <c r="GR30">
        <v>4.9638999999999998</v>
      </c>
      <c r="GS30">
        <v>3.2919999999999998</v>
      </c>
      <c r="GT30">
        <v>9999</v>
      </c>
      <c r="GU30">
        <v>9999</v>
      </c>
      <c r="GV30">
        <v>7809.9</v>
      </c>
      <c r="GW30">
        <v>982.2</v>
      </c>
      <c r="GX30">
        <v>1.8769800000000001</v>
      </c>
      <c r="GY30">
        <v>1.87531</v>
      </c>
      <c r="GZ30">
        <v>1.8739399999999999</v>
      </c>
      <c r="HA30">
        <v>1.87317</v>
      </c>
      <c r="HB30">
        <v>1.87469</v>
      </c>
      <c r="HC30">
        <v>1.86965</v>
      </c>
      <c r="HD30">
        <v>1.8737900000000001</v>
      </c>
      <c r="HE30">
        <v>1.87893</v>
      </c>
      <c r="HF30">
        <v>0</v>
      </c>
      <c r="HG30">
        <v>0</v>
      </c>
      <c r="HH30">
        <v>0</v>
      </c>
      <c r="HI30">
        <v>0</v>
      </c>
      <c r="HJ30" t="s">
        <v>402</v>
      </c>
      <c r="HK30" t="s">
        <v>403</v>
      </c>
      <c r="HL30" t="s">
        <v>404</v>
      </c>
      <c r="HM30" t="s">
        <v>404</v>
      </c>
      <c r="HN30" t="s">
        <v>404</v>
      </c>
      <c r="HO30" t="s">
        <v>404</v>
      </c>
      <c r="HP30">
        <v>0</v>
      </c>
      <c r="HQ30">
        <v>100</v>
      </c>
      <c r="HR30">
        <v>100</v>
      </c>
      <c r="HS30">
        <v>-0.21099999999999999</v>
      </c>
      <c r="HT30">
        <v>0.105</v>
      </c>
      <c r="HU30">
        <v>0.91813706303512532</v>
      </c>
      <c r="HV30">
        <v>1.442917152755131E-3</v>
      </c>
      <c r="HW30">
        <v>-2.661258809856503E-6</v>
      </c>
      <c r="HX30">
        <v>7.9611176757267714E-10</v>
      </c>
      <c r="HY30">
        <v>-5.0351556819261047E-2</v>
      </c>
      <c r="HZ30">
        <v>-6.0352908027276157E-3</v>
      </c>
      <c r="IA30">
        <v>1.226161373770135E-3</v>
      </c>
      <c r="IB30">
        <v>-1.457749047782E-5</v>
      </c>
      <c r="IC30">
        <v>5</v>
      </c>
      <c r="ID30">
        <v>1967</v>
      </c>
      <c r="IE30">
        <v>1</v>
      </c>
      <c r="IF30">
        <v>28</v>
      </c>
      <c r="IG30">
        <v>1.3</v>
      </c>
      <c r="IH30">
        <v>11.1</v>
      </c>
      <c r="II30">
        <v>3.0700699999999999</v>
      </c>
      <c r="IJ30">
        <v>2.4194300000000002</v>
      </c>
      <c r="IK30">
        <v>1.42578</v>
      </c>
      <c r="IL30">
        <v>2.2888199999999999</v>
      </c>
      <c r="IM30">
        <v>1.5478499999999999</v>
      </c>
      <c r="IN30">
        <v>2.31812</v>
      </c>
      <c r="IO30">
        <v>34.554900000000004</v>
      </c>
      <c r="IP30">
        <v>14.9201</v>
      </c>
      <c r="IQ30">
        <v>18</v>
      </c>
      <c r="IR30">
        <v>506.56299999999999</v>
      </c>
      <c r="IS30">
        <v>540.48900000000003</v>
      </c>
      <c r="IT30">
        <v>25.001799999999999</v>
      </c>
      <c r="IU30">
        <v>27.0229</v>
      </c>
      <c r="IV30">
        <v>30</v>
      </c>
      <c r="IW30">
        <v>27.062999999999999</v>
      </c>
      <c r="IX30">
        <v>27.008400000000002</v>
      </c>
      <c r="IY30">
        <v>61.466200000000001</v>
      </c>
      <c r="IZ30">
        <v>43.381500000000003</v>
      </c>
      <c r="JA30">
        <v>0</v>
      </c>
      <c r="JB30">
        <v>25</v>
      </c>
      <c r="JC30">
        <v>1500</v>
      </c>
      <c r="JD30">
        <v>16.334099999999999</v>
      </c>
      <c r="JE30">
        <v>100.828</v>
      </c>
      <c r="JF30">
        <v>100.91500000000001</v>
      </c>
    </row>
    <row r="31" spans="1:266" x14ac:dyDescent="0.2">
      <c r="A31">
        <v>15</v>
      </c>
      <c r="B31">
        <v>1657340959.5999999</v>
      </c>
      <c r="C31">
        <v>1520.5</v>
      </c>
      <c r="D31" t="s">
        <v>443</v>
      </c>
      <c r="E31" t="s">
        <v>444</v>
      </c>
      <c r="F31" t="s">
        <v>394</v>
      </c>
      <c r="H31" t="s">
        <v>395</v>
      </c>
      <c r="I31" t="s">
        <v>396</v>
      </c>
      <c r="J31" t="s">
        <v>397</v>
      </c>
      <c r="K31">
        <v>1657340959.5999999</v>
      </c>
      <c r="L31">
        <f t="shared" si="0"/>
        <v>4.2601047759639786E-3</v>
      </c>
      <c r="M31">
        <f t="shared" si="1"/>
        <v>4.2601047759639785</v>
      </c>
      <c r="N31">
        <f t="shared" si="2"/>
        <v>18.625590738049841</v>
      </c>
      <c r="O31">
        <f t="shared" si="3"/>
        <v>1967.7249999999999</v>
      </c>
      <c r="P31">
        <f t="shared" si="4"/>
        <v>1837.7185547351512</v>
      </c>
      <c r="Q31">
        <f t="shared" si="5"/>
        <v>186.7231743193727</v>
      </c>
      <c r="R31">
        <f t="shared" si="6"/>
        <v>199.93260515375249</v>
      </c>
      <c r="S31">
        <f t="shared" si="7"/>
        <v>0.35795696441030295</v>
      </c>
      <c r="T31">
        <f t="shared" si="8"/>
        <v>1.920777737207835</v>
      </c>
      <c r="U31">
        <f t="shared" si="9"/>
        <v>0.32460637619176269</v>
      </c>
      <c r="V31">
        <f t="shared" si="10"/>
        <v>0.20561584323521076</v>
      </c>
      <c r="W31">
        <f t="shared" si="11"/>
        <v>241.74277500000002</v>
      </c>
      <c r="X31">
        <f t="shared" si="12"/>
        <v>26.717343733872365</v>
      </c>
      <c r="Y31">
        <f t="shared" si="13"/>
        <v>26.717343733872365</v>
      </c>
      <c r="Z31">
        <f t="shared" si="14"/>
        <v>3.520170474103248</v>
      </c>
      <c r="AA31">
        <f t="shared" si="15"/>
        <v>64.958137021691812</v>
      </c>
      <c r="AB31">
        <f t="shared" si="16"/>
        <v>2.2243985135463595</v>
      </c>
      <c r="AC31">
        <f t="shared" si="17"/>
        <v>3.4243570021159235</v>
      </c>
      <c r="AD31">
        <f t="shared" si="18"/>
        <v>1.2957719605568885</v>
      </c>
      <c r="AE31">
        <f t="shared" si="19"/>
        <v>-187.87062062001147</v>
      </c>
      <c r="AF31">
        <f t="shared" si="20"/>
        <v>-48.467318436732462</v>
      </c>
      <c r="AG31">
        <f t="shared" si="21"/>
        <v>-5.4175293983179857</v>
      </c>
      <c r="AH31">
        <f t="shared" si="22"/>
        <v>-1.2693455061885572E-2</v>
      </c>
      <c r="AI31">
        <v>0</v>
      </c>
      <c r="AJ31">
        <v>0</v>
      </c>
      <c r="AK31">
        <f t="shared" si="23"/>
        <v>1</v>
      </c>
      <c r="AL31">
        <f t="shared" si="24"/>
        <v>0</v>
      </c>
      <c r="AM31">
        <f t="shared" si="25"/>
        <v>25972.311323987578</v>
      </c>
      <c r="AN31" t="s">
        <v>398</v>
      </c>
      <c r="AO31" t="s">
        <v>398</v>
      </c>
      <c r="AP31">
        <v>0</v>
      </c>
      <c r="AQ31">
        <v>0</v>
      </c>
      <c r="AR31" t="e">
        <f t="shared" si="26"/>
        <v>#DIV/0!</v>
      </c>
      <c r="AS31">
        <v>0</v>
      </c>
      <c r="AT31" t="s">
        <v>398</v>
      </c>
      <c r="AU31" t="s">
        <v>398</v>
      </c>
      <c r="AV31">
        <v>0</v>
      </c>
      <c r="AW31">
        <v>0</v>
      </c>
      <c r="AX31" t="e">
        <f t="shared" si="27"/>
        <v>#DIV/0!</v>
      </c>
      <c r="AY31">
        <v>0.5</v>
      </c>
      <c r="AZ31">
        <f t="shared" si="28"/>
        <v>1261.2063000000001</v>
      </c>
      <c r="BA31">
        <f t="shared" si="29"/>
        <v>18.625590738049841</v>
      </c>
      <c r="BB31" t="e">
        <f t="shared" si="30"/>
        <v>#DIV/0!</v>
      </c>
      <c r="BC31">
        <f t="shared" si="31"/>
        <v>1.4768076196614178E-2</v>
      </c>
      <c r="BD31" t="e">
        <f t="shared" si="32"/>
        <v>#DIV/0!</v>
      </c>
      <c r="BE31" t="e">
        <f t="shared" si="33"/>
        <v>#DIV/0!</v>
      </c>
      <c r="BF31" t="s">
        <v>398</v>
      </c>
      <c r="BG31">
        <v>0</v>
      </c>
      <c r="BH31" t="e">
        <f t="shared" si="34"/>
        <v>#DIV/0!</v>
      </c>
      <c r="BI31" t="e">
        <f t="shared" si="35"/>
        <v>#DIV/0!</v>
      </c>
      <c r="BJ31" t="e">
        <f t="shared" si="36"/>
        <v>#DIV/0!</v>
      </c>
      <c r="BK31" t="e">
        <f t="shared" si="37"/>
        <v>#DIV/0!</v>
      </c>
      <c r="BL31" t="e">
        <f t="shared" si="38"/>
        <v>#DIV/0!</v>
      </c>
      <c r="BM31" t="e">
        <f t="shared" si="39"/>
        <v>#DIV/0!</v>
      </c>
      <c r="BN31" t="e">
        <f t="shared" si="40"/>
        <v>#DIV/0!</v>
      </c>
      <c r="BO31" t="e">
        <f t="shared" si="41"/>
        <v>#DIV/0!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f t="shared" si="42"/>
        <v>1499.99</v>
      </c>
      <c r="CI31">
        <f t="shared" si="43"/>
        <v>1261.2063000000001</v>
      </c>
      <c r="CJ31">
        <f t="shared" si="44"/>
        <v>0.84080980539870265</v>
      </c>
      <c r="CK31">
        <f t="shared" si="45"/>
        <v>0.16116292441949615</v>
      </c>
      <c r="CL31">
        <v>6</v>
      </c>
      <c r="CM31">
        <v>0.5</v>
      </c>
      <c r="CN31" t="s">
        <v>399</v>
      </c>
      <c r="CO31">
        <v>2</v>
      </c>
      <c r="CP31">
        <v>1657340959.5999999</v>
      </c>
      <c r="CQ31">
        <v>1967.7249999999999</v>
      </c>
      <c r="CR31">
        <v>2000.12</v>
      </c>
      <c r="CS31">
        <v>21.892399999999999</v>
      </c>
      <c r="CT31">
        <v>16.894500000000001</v>
      </c>
      <c r="CU31">
        <v>1968.06</v>
      </c>
      <c r="CV31">
        <v>21.651599999999998</v>
      </c>
      <c r="CW31">
        <v>500.23099999999999</v>
      </c>
      <c r="CX31">
        <v>101.506</v>
      </c>
      <c r="CY31">
        <v>9.9968899999999999E-2</v>
      </c>
      <c r="CZ31">
        <v>26.249300000000002</v>
      </c>
      <c r="DA31">
        <v>25.7818</v>
      </c>
      <c r="DB31">
        <v>999.9</v>
      </c>
      <c r="DC31">
        <v>0</v>
      </c>
      <c r="DD31">
        <v>0</v>
      </c>
      <c r="DE31">
        <v>5000</v>
      </c>
      <c r="DF31">
        <v>0</v>
      </c>
      <c r="DG31">
        <v>231.57900000000001</v>
      </c>
      <c r="DH31">
        <v>-32.534199999999998</v>
      </c>
      <c r="DI31">
        <v>2011.62</v>
      </c>
      <c r="DJ31">
        <v>2034.49</v>
      </c>
      <c r="DK31">
        <v>4.9978600000000002</v>
      </c>
      <c r="DL31">
        <v>2000.12</v>
      </c>
      <c r="DM31">
        <v>16.894500000000001</v>
      </c>
      <c r="DN31">
        <v>2.22221</v>
      </c>
      <c r="DO31">
        <v>1.7149000000000001</v>
      </c>
      <c r="DP31">
        <v>19.1233</v>
      </c>
      <c r="DQ31">
        <v>15.0319</v>
      </c>
      <c r="DR31">
        <v>1499.99</v>
      </c>
      <c r="DS31">
        <v>0.97300600000000004</v>
      </c>
      <c r="DT31">
        <v>2.69935E-2</v>
      </c>
      <c r="DU31">
        <v>0</v>
      </c>
      <c r="DV31">
        <v>2.3530000000000002</v>
      </c>
      <c r="DW31">
        <v>0</v>
      </c>
      <c r="DX31">
        <v>17104.3</v>
      </c>
      <c r="DY31">
        <v>13303.5</v>
      </c>
      <c r="DZ31">
        <v>35.125</v>
      </c>
      <c r="EA31">
        <v>38.125</v>
      </c>
      <c r="EB31">
        <v>36.125</v>
      </c>
      <c r="EC31">
        <v>35.811999999999998</v>
      </c>
      <c r="ED31">
        <v>35.25</v>
      </c>
      <c r="EE31">
        <v>1459.5</v>
      </c>
      <c r="EF31">
        <v>40.49</v>
      </c>
      <c r="EG31">
        <v>0</v>
      </c>
      <c r="EH31">
        <v>1657340958.5999999</v>
      </c>
      <c r="EI31">
        <v>0</v>
      </c>
      <c r="EJ31">
        <v>2.4179538461538459</v>
      </c>
      <c r="EK31">
        <v>0.15513161794715041</v>
      </c>
      <c r="EL31">
        <v>66.095726361543697</v>
      </c>
      <c r="EM31">
        <v>17088.557692307691</v>
      </c>
      <c r="EN31">
        <v>15</v>
      </c>
      <c r="EO31">
        <v>1657340988.5999999</v>
      </c>
      <c r="EP31" t="s">
        <v>445</v>
      </c>
      <c r="EQ31">
        <v>1657340988.5999999</v>
      </c>
      <c r="ER31">
        <v>1657340872.0999999</v>
      </c>
      <c r="ES31">
        <v>13</v>
      </c>
      <c r="ET31">
        <v>0.13</v>
      </c>
      <c r="EU31">
        <v>-5.0000000000000001E-3</v>
      </c>
      <c r="EV31">
        <v>-0.33500000000000002</v>
      </c>
      <c r="EW31">
        <v>0.105</v>
      </c>
      <c r="EX31">
        <v>2000</v>
      </c>
      <c r="EY31">
        <v>16</v>
      </c>
      <c r="EZ31">
        <v>0.09</v>
      </c>
      <c r="FA31">
        <v>0.02</v>
      </c>
      <c r="FB31">
        <v>-32.418497500000001</v>
      </c>
      <c r="FC31">
        <v>0.5895658536586027</v>
      </c>
      <c r="FD31">
        <v>0.1028282293135015</v>
      </c>
      <c r="FE31">
        <v>0</v>
      </c>
      <c r="FF31">
        <v>4.98427825</v>
      </c>
      <c r="FG31">
        <v>0.26653136960598689</v>
      </c>
      <c r="FH31">
        <v>3.5449461624085438E-2</v>
      </c>
      <c r="FI31">
        <v>1</v>
      </c>
      <c r="FJ31">
        <v>1</v>
      </c>
      <c r="FK31">
        <v>2</v>
      </c>
      <c r="FL31" t="s">
        <v>401</v>
      </c>
      <c r="FM31">
        <v>2.93567</v>
      </c>
      <c r="FN31">
        <v>2.7634099999999999</v>
      </c>
      <c r="FO31">
        <v>0.29140100000000002</v>
      </c>
      <c r="FP31">
        <v>0.29500700000000002</v>
      </c>
      <c r="FQ31">
        <v>0.113167</v>
      </c>
      <c r="FR31">
        <v>9.5093999999999998E-2</v>
      </c>
      <c r="FS31">
        <v>22586.6</v>
      </c>
      <c r="FT31">
        <v>17518.5</v>
      </c>
      <c r="FU31">
        <v>29920.799999999999</v>
      </c>
      <c r="FV31">
        <v>24296.5</v>
      </c>
      <c r="FW31">
        <v>35259</v>
      </c>
      <c r="FX31">
        <v>32136.799999999999</v>
      </c>
      <c r="FY31">
        <v>43701.2</v>
      </c>
      <c r="FZ31">
        <v>39668.5</v>
      </c>
      <c r="GA31">
        <v>1.99007</v>
      </c>
      <c r="GB31">
        <v>2.06467</v>
      </c>
      <c r="GC31">
        <v>0.102557</v>
      </c>
      <c r="GD31">
        <v>0</v>
      </c>
      <c r="GE31">
        <v>24.0989</v>
      </c>
      <c r="GF31">
        <v>999.9</v>
      </c>
      <c r="GG31">
        <v>56.9</v>
      </c>
      <c r="GH31">
        <v>32.799999999999997</v>
      </c>
      <c r="GI31">
        <v>28.003699999999998</v>
      </c>
      <c r="GJ31">
        <v>31.0046</v>
      </c>
      <c r="GK31">
        <v>35.024000000000001</v>
      </c>
      <c r="GL31">
        <v>1</v>
      </c>
      <c r="GM31">
        <v>-9.7586400000000007E-3</v>
      </c>
      <c r="GN31">
        <v>-0.23078399999999999</v>
      </c>
      <c r="GO31">
        <v>20.269100000000002</v>
      </c>
      <c r="GP31">
        <v>5.2271700000000001</v>
      </c>
      <c r="GQ31">
        <v>11.908099999999999</v>
      </c>
      <c r="GR31">
        <v>4.9647500000000004</v>
      </c>
      <c r="GS31">
        <v>3.2919999999999998</v>
      </c>
      <c r="GT31">
        <v>9999</v>
      </c>
      <c r="GU31">
        <v>9999</v>
      </c>
      <c r="GV31">
        <v>7809.9</v>
      </c>
      <c r="GW31">
        <v>982.2</v>
      </c>
      <c r="GX31">
        <v>1.8769800000000001</v>
      </c>
      <c r="GY31">
        <v>1.87531</v>
      </c>
      <c r="GZ31">
        <v>1.8739399999999999</v>
      </c>
      <c r="HA31">
        <v>1.87317</v>
      </c>
      <c r="HB31">
        <v>1.87469</v>
      </c>
      <c r="HC31">
        <v>1.86965</v>
      </c>
      <c r="HD31">
        <v>1.87378</v>
      </c>
      <c r="HE31">
        <v>1.8789400000000001</v>
      </c>
      <c r="HF31">
        <v>0</v>
      </c>
      <c r="HG31">
        <v>0</v>
      </c>
      <c r="HH31">
        <v>0</v>
      </c>
      <c r="HI31">
        <v>0</v>
      </c>
      <c r="HJ31" t="s">
        <v>402</v>
      </c>
      <c r="HK31" t="s">
        <v>403</v>
      </c>
      <c r="HL31" t="s">
        <v>404</v>
      </c>
      <c r="HM31" t="s">
        <v>404</v>
      </c>
      <c r="HN31" t="s">
        <v>404</v>
      </c>
      <c r="HO31" t="s">
        <v>404</v>
      </c>
      <c r="HP31">
        <v>0</v>
      </c>
      <c r="HQ31">
        <v>100</v>
      </c>
      <c r="HR31">
        <v>100</v>
      </c>
      <c r="HS31">
        <v>-0.33500000000000002</v>
      </c>
      <c r="HT31">
        <v>0.24079999999999999</v>
      </c>
      <c r="HU31">
        <v>0.92519526585786216</v>
      </c>
      <c r="HV31">
        <v>1.442917152755131E-3</v>
      </c>
      <c r="HW31">
        <v>-2.661258809856503E-6</v>
      </c>
      <c r="HX31">
        <v>7.9611176757267714E-10</v>
      </c>
      <c r="HY31">
        <v>-5.5457848720388447E-2</v>
      </c>
      <c r="HZ31">
        <v>-6.0352908027276157E-3</v>
      </c>
      <c r="IA31">
        <v>1.226161373770135E-3</v>
      </c>
      <c r="IB31">
        <v>-1.457749047782E-5</v>
      </c>
      <c r="IC31">
        <v>5</v>
      </c>
      <c r="ID31">
        <v>1967</v>
      </c>
      <c r="IE31">
        <v>1</v>
      </c>
      <c r="IF31">
        <v>28</v>
      </c>
      <c r="IG31">
        <v>1.3</v>
      </c>
      <c r="IH31">
        <v>1.5</v>
      </c>
      <c r="II31">
        <v>3.8769499999999999</v>
      </c>
      <c r="IJ31">
        <v>2.3779300000000001</v>
      </c>
      <c r="IK31">
        <v>1.42578</v>
      </c>
      <c r="IL31">
        <v>2.2875999999999999</v>
      </c>
      <c r="IM31">
        <v>1.5478499999999999</v>
      </c>
      <c r="IN31">
        <v>2.3535200000000001</v>
      </c>
      <c r="IO31">
        <v>34.440800000000003</v>
      </c>
      <c r="IP31">
        <v>14.9026</v>
      </c>
      <c r="IQ31">
        <v>18</v>
      </c>
      <c r="IR31">
        <v>506.76900000000001</v>
      </c>
      <c r="IS31">
        <v>542.96799999999996</v>
      </c>
      <c r="IT31">
        <v>25.001200000000001</v>
      </c>
      <c r="IU31">
        <v>27.0928</v>
      </c>
      <c r="IV31">
        <v>30.000399999999999</v>
      </c>
      <c r="IW31">
        <v>27.117000000000001</v>
      </c>
      <c r="IX31">
        <v>27.068000000000001</v>
      </c>
      <c r="IY31">
        <v>77.625</v>
      </c>
      <c r="IZ31">
        <v>41.646099999999997</v>
      </c>
      <c r="JA31">
        <v>0</v>
      </c>
      <c r="JB31">
        <v>25</v>
      </c>
      <c r="JC31">
        <v>2000</v>
      </c>
      <c r="JD31">
        <v>16.907</v>
      </c>
      <c r="JE31">
        <v>100.815</v>
      </c>
      <c r="JF31">
        <v>100.89700000000001</v>
      </c>
    </row>
    <row r="32" spans="1:266" x14ac:dyDescent="0.2">
      <c r="A32">
        <v>16</v>
      </c>
      <c r="B32">
        <v>1657341546.5</v>
      </c>
      <c r="C32">
        <v>2107.400000095367</v>
      </c>
      <c r="D32" t="s">
        <v>446</v>
      </c>
      <c r="E32" t="s">
        <v>447</v>
      </c>
      <c r="F32" t="s">
        <v>394</v>
      </c>
      <c r="H32" t="s">
        <v>395</v>
      </c>
      <c r="I32" t="s">
        <v>448</v>
      </c>
      <c r="J32" t="s">
        <v>449</v>
      </c>
      <c r="K32">
        <v>1657341546.5</v>
      </c>
      <c r="L32">
        <f t="shared" si="0"/>
        <v>4.0827519630490527E-3</v>
      </c>
      <c r="M32">
        <f t="shared" si="1"/>
        <v>4.082751963049053</v>
      </c>
      <c r="N32">
        <f t="shared" si="2"/>
        <v>13.536413556069313</v>
      </c>
      <c r="O32">
        <f t="shared" si="3"/>
        <v>391.87200000000001</v>
      </c>
      <c r="P32">
        <f t="shared" si="4"/>
        <v>314.0720237651052</v>
      </c>
      <c r="Q32">
        <f t="shared" si="5"/>
        <v>31.91473466385672</v>
      </c>
      <c r="R32">
        <f t="shared" si="6"/>
        <v>39.820455041702409</v>
      </c>
      <c r="S32">
        <f t="shared" si="7"/>
        <v>0.33329874555927042</v>
      </c>
      <c r="T32">
        <f t="shared" si="8"/>
        <v>1.9200030243861121</v>
      </c>
      <c r="U32">
        <f t="shared" si="9"/>
        <v>0.30417416349434223</v>
      </c>
      <c r="V32">
        <f t="shared" si="10"/>
        <v>0.19251305020021953</v>
      </c>
      <c r="W32">
        <f t="shared" si="11"/>
        <v>241.73696999999999</v>
      </c>
      <c r="X32">
        <f t="shared" si="12"/>
        <v>27.666362863980183</v>
      </c>
      <c r="Y32">
        <f t="shared" si="13"/>
        <v>27.666362863980183</v>
      </c>
      <c r="Z32">
        <f t="shared" si="14"/>
        <v>3.7216536885147535</v>
      </c>
      <c r="AA32">
        <f t="shared" si="15"/>
        <v>66.50898900626801</v>
      </c>
      <c r="AB32">
        <f t="shared" si="16"/>
        <v>2.3987974949523005</v>
      </c>
      <c r="AC32">
        <f t="shared" si="17"/>
        <v>3.6067267459534382</v>
      </c>
      <c r="AD32">
        <f t="shared" si="18"/>
        <v>1.322856193562453</v>
      </c>
      <c r="AE32">
        <f t="shared" si="19"/>
        <v>-180.04936157046322</v>
      </c>
      <c r="AF32">
        <f t="shared" si="20"/>
        <v>-55.447107480174296</v>
      </c>
      <c r="AG32">
        <f t="shared" si="21"/>
        <v>-6.2572275811285616</v>
      </c>
      <c r="AH32">
        <f t="shared" si="22"/>
        <v>-1.672663176610456E-2</v>
      </c>
      <c r="AI32">
        <v>0</v>
      </c>
      <c r="AJ32">
        <v>0</v>
      </c>
      <c r="AK32">
        <f t="shared" si="23"/>
        <v>1</v>
      </c>
      <c r="AL32">
        <f t="shared" si="24"/>
        <v>0</v>
      </c>
      <c r="AM32">
        <f t="shared" si="25"/>
        <v>25876.131314189221</v>
      </c>
      <c r="AN32" t="s">
        <v>398</v>
      </c>
      <c r="AO32" t="s">
        <v>398</v>
      </c>
      <c r="AP32">
        <v>0</v>
      </c>
      <c r="AQ32">
        <v>0</v>
      </c>
      <c r="AR32" t="e">
        <f t="shared" si="26"/>
        <v>#DIV/0!</v>
      </c>
      <c r="AS32">
        <v>0</v>
      </c>
      <c r="AT32" t="s">
        <v>398</v>
      </c>
      <c r="AU32" t="s">
        <v>398</v>
      </c>
      <c r="AV32">
        <v>0</v>
      </c>
      <c r="AW32">
        <v>0</v>
      </c>
      <c r="AX32" t="e">
        <f t="shared" si="27"/>
        <v>#DIV/0!</v>
      </c>
      <c r="AY32">
        <v>0.5</v>
      </c>
      <c r="AZ32">
        <f t="shared" si="28"/>
        <v>1261.173</v>
      </c>
      <c r="BA32">
        <f t="shared" si="29"/>
        <v>13.536413556069313</v>
      </c>
      <c r="BB32" t="e">
        <f t="shared" si="30"/>
        <v>#DIV/0!</v>
      </c>
      <c r="BC32">
        <f t="shared" si="31"/>
        <v>1.0733193270129723E-2</v>
      </c>
      <c r="BD32" t="e">
        <f t="shared" si="32"/>
        <v>#DIV/0!</v>
      </c>
      <c r="BE32" t="e">
        <f t="shared" si="33"/>
        <v>#DIV/0!</v>
      </c>
      <c r="BF32" t="s">
        <v>398</v>
      </c>
      <c r="BG32">
        <v>0</v>
      </c>
      <c r="BH32" t="e">
        <f t="shared" si="34"/>
        <v>#DIV/0!</v>
      </c>
      <c r="BI32" t="e">
        <f t="shared" si="35"/>
        <v>#DIV/0!</v>
      </c>
      <c r="BJ32" t="e">
        <f t="shared" si="36"/>
        <v>#DIV/0!</v>
      </c>
      <c r="BK32" t="e">
        <f t="shared" si="37"/>
        <v>#DIV/0!</v>
      </c>
      <c r="BL32" t="e">
        <f t="shared" si="38"/>
        <v>#DIV/0!</v>
      </c>
      <c r="BM32" t="e">
        <f t="shared" si="39"/>
        <v>#DIV/0!</v>
      </c>
      <c r="BN32" t="e">
        <f t="shared" si="40"/>
        <v>#DIV/0!</v>
      </c>
      <c r="BO32" t="e">
        <f t="shared" si="41"/>
        <v>#DIV/0!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f t="shared" si="42"/>
        <v>1499.95</v>
      </c>
      <c r="CI32">
        <f t="shared" si="43"/>
        <v>1261.173</v>
      </c>
      <c r="CJ32">
        <f t="shared" si="44"/>
        <v>0.84081002700090002</v>
      </c>
      <c r="CK32">
        <f t="shared" si="45"/>
        <v>0.16116335211173705</v>
      </c>
      <c r="CL32">
        <v>6</v>
      </c>
      <c r="CM32">
        <v>0.5</v>
      </c>
      <c r="CN32" t="s">
        <v>399</v>
      </c>
      <c r="CO32">
        <v>2</v>
      </c>
      <c r="CP32">
        <v>1657341546.5</v>
      </c>
      <c r="CQ32">
        <v>391.87200000000001</v>
      </c>
      <c r="CR32">
        <v>410.03199999999998</v>
      </c>
      <c r="CS32">
        <v>23.6065</v>
      </c>
      <c r="CT32">
        <v>18.823799999999999</v>
      </c>
      <c r="CU32">
        <v>391.31400000000002</v>
      </c>
      <c r="CV32">
        <v>23.436499999999999</v>
      </c>
      <c r="CW32">
        <v>500.09899999999999</v>
      </c>
      <c r="CX32">
        <v>101.51600000000001</v>
      </c>
      <c r="CY32">
        <v>9.9974199999999999E-2</v>
      </c>
      <c r="CZ32">
        <v>27.130700000000001</v>
      </c>
      <c r="DA32">
        <v>26.6555</v>
      </c>
      <c r="DB32">
        <v>999.9</v>
      </c>
      <c r="DC32">
        <v>0</v>
      </c>
      <c r="DD32">
        <v>0</v>
      </c>
      <c r="DE32">
        <v>4996.25</v>
      </c>
      <c r="DF32">
        <v>0</v>
      </c>
      <c r="DG32">
        <v>1915.7</v>
      </c>
      <c r="DH32">
        <v>-17.447800000000001</v>
      </c>
      <c r="DI32">
        <v>402.12400000000002</v>
      </c>
      <c r="DJ32">
        <v>417.89800000000002</v>
      </c>
      <c r="DK32">
        <v>4.9016700000000002</v>
      </c>
      <c r="DL32">
        <v>410.03199999999998</v>
      </c>
      <c r="DM32">
        <v>18.823799999999999</v>
      </c>
      <c r="DN32">
        <v>2.4085200000000002</v>
      </c>
      <c r="DO32">
        <v>1.91092</v>
      </c>
      <c r="DP32">
        <v>20.421199999999999</v>
      </c>
      <c r="DQ32">
        <v>16.724900000000002</v>
      </c>
      <c r="DR32">
        <v>1499.95</v>
      </c>
      <c r="DS32">
        <v>0.97299599999999997</v>
      </c>
      <c r="DT32">
        <v>2.7003599999999999E-2</v>
      </c>
      <c r="DU32">
        <v>0</v>
      </c>
      <c r="DV32">
        <v>2.6271</v>
      </c>
      <c r="DW32">
        <v>0</v>
      </c>
      <c r="DX32">
        <v>17029.8</v>
      </c>
      <c r="DY32">
        <v>13303.1</v>
      </c>
      <c r="DZ32">
        <v>35.811999999999998</v>
      </c>
      <c r="EA32">
        <v>38.75</v>
      </c>
      <c r="EB32">
        <v>36.811999999999998</v>
      </c>
      <c r="EC32">
        <v>36.625</v>
      </c>
      <c r="ED32">
        <v>36.125</v>
      </c>
      <c r="EE32">
        <v>1459.45</v>
      </c>
      <c r="EF32">
        <v>40.5</v>
      </c>
      <c r="EG32">
        <v>0</v>
      </c>
      <c r="EH32">
        <v>1657341545.4000001</v>
      </c>
      <c r="EI32">
        <v>0</v>
      </c>
      <c r="EJ32">
        <v>2.3649961538461541</v>
      </c>
      <c r="EK32">
        <v>-0.69391794995197242</v>
      </c>
      <c r="EL32">
        <v>34.194872064854223</v>
      </c>
      <c r="EM32">
        <v>17037.607692307691</v>
      </c>
      <c r="EN32">
        <v>15</v>
      </c>
      <c r="EO32">
        <v>1657341574.5</v>
      </c>
      <c r="EP32" t="s">
        <v>450</v>
      </c>
      <c r="EQ32">
        <v>1657341568.5</v>
      </c>
      <c r="ER32">
        <v>1657341574.5</v>
      </c>
      <c r="ES32">
        <v>14</v>
      </c>
      <c r="ET32">
        <v>-0.70599999999999996</v>
      </c>
      <c r="EU32">
        <v>7.0000000000000001E-3</v>
      </c>
      <c r="EV32">
        <v>0.55800000000000005</v>
      </c>
      <c r="EW32">
        <v>0.17</v>
      </c>
      <c r="EX32">
        <v>410</v>
      </c>
      <c r="EY32">
        <v>19</v>
      </c>
      <c r="EZ32">
        <v>0.12</v>
      </c>
      <c r="FA32">
        <v>0.03</v>
      </c>
      <c r="FB32">
        <v>-17.3943525</v>
      </c>
      <c r="FC32">
        <v>-0.12472682926825129</v>
      </c>
      <c r="FD32">
        <v>4.3402085131362032E-2</v>
      </c>
      <c r="FE32">
        <v>0</v>
      </c>
      <c r="FF32">
        <v>4.8974959999999994</v>
      </c>
      <c r="FG32">
        <v>-8.1901688555582209E-3</v>
      </c>
      <c r="FH32">
        <v>2.2909297239330629E-3</v>
      </c>
      <c r="FI32">
        <v>1</v>
      </c>
      <c r="FJ32">
        <v>1</v>
      </c>
      <c r="FK32">
        <v>2</v>
      </c>
      <c r="FL32" t="s">
        <v>401</v>
      </c>
      <c r="FM32">
        <v>2.9348000000000001</v>
      </c>
      <c r="FN32">
        <v>2.7633999999999999</v>
      </c>
      <c r="FO32">
        <v>9.9828799999999995E-2</v>
      </c>
      <c r="FP32">
        <v>0.10395600000000001</v>
      </c>
      <c r="FQ32">
        <v>0.119549</v>
      </c>
      <c r="FR32">
        <v>0.102604</v>
      </c>
      <c r="FS32">
        <v>28664</v>
      </c>
      <c r="FT32">
        <v>22249.200000000001</v>
      </c>
      <c r="FU32">
        <v>29894.9</v>
      </c>
      <c r="FV32">
        <v>24281.7</v>
      </c>
      <c r="FW32">
        <v>34960.6</v>
      </c>
      <c r="FX32">
        <v>31839.8</v>
      </c>
      <c r="FY32">
        <v>43661.1</v>
      </c>
      <c r="FZ32">
        <v>39643.5</v>
      </c>
      <c r="GA32">
        <v>1.98323</v>
      </c>
      <c r="GB32">
        <v>2.0629499999999998</v>
      </c>
      <c r="GC32">
        <v>6.5863099999999994E-2</v>
      </c>
      <c r="GD32">
        <v>0</v>
      </c>
      <c r="GE32">
        <v>25.576799999999999</v>
      </c>
      <c r="GF32">
        <v>999.9</v>
      </c>
      <c r="GG32">
        <v>59</v>
      </c>
      <c r="GH32">
        <v>32.6</v>
      </c>
      <c r="GI32">
        <v>28.7105</v>
      </c>
      <c r="GJ32">
        <v>30.994599999999998</v>
      </c>
      <c r="GK32">
        <v>34.3429</v>
      </c>
      <c r="GL32">
        <v>1</v>
      </c>
      <c r="GM32">
        <v>2.1554899999999998E-2</v>
      </c>
      <c r="GN32">
        <v>0.37168600000000002</v>
      </c>
      <c r="GO32">
        <v>20.2682</v>
      </c>
      <c r="GP32">
        <v>5.2244799999999998</v>
      </c>
      <c r="GQ32">
        <v>11.908099999999999</v>
      </c>
      <c r="GR32">
        <v>4.9644500000000003</v>
      </c>
      <c r="GS32">
        <v>3.2919999999999998</v>
      </c>
      <c r="GT32">
        <v>9999</v>
      </c>
      <c r="GU32">
        <v>9999</v>
      </c>
      <c r="GV32">
        <v>7809.9</v>
      </c>
      <c r="GW32">
        <v>982.4</v>
      </c>
      <c r="GX32">
        <v>1.8770100000000001</v>
      </c>
      <c r="GY32">
        <v>1.87531</v>
      </c>
      <c r="GZ32">
        <v>1.87402</v>
      </c>
      <c r="HA32">
        <v>1.87317</v>
      </c>
      <c r="HB32">
        <v>1.8747199999999999</v>
      </c>
      <c r="HC32">
        <v>1.8696600000000001</v>
      </c>
      <c r="HD32">
        <v>1.8738300000000001</v>
      </c>
      <c r="HE32">
        <v>1.87896</v>
      </c>
      <c r="HF32">
        <v>0</v>
      </c>
      <c r="HG32">
        <v>0</v>
      </c>
      <c r="HH32">
        <v>0</v>
      </c>
      <c r="HI32">
        <v>0</v>
      </c>
      <c r="HJ32" t="s">
        <v>402</v>
      </c>
      <c r="HK32" t="s">
        <v>403</v>
      </c>
      <c r="HL32" t="s">
        <v>404</v>
      </c>
      <c r="HM32" t="s">
        <v>404</v>
      </c>
      <c r="HN32" t="s">
        <v>404</v>
      </c>
      <c r="HO32" t="s">
        <v>404</v>
      </c>
      <c r="HP32">
        <v>0</v>
      </c>
      <c r="HQ32">
        <v>100</v>
      </c>
      <c r="HR32">
        <v>100</v>
      </c>
      <c r="HS32">
        <v>0.55800000000000005</v>
      </c>
      <c r="HT32">
        <v>0.17</v>
      </c>
      <c r="HU32">
        <v>1.065024737179507</v>
      </c>
      <c r="HV32">
        <v>1.442917152755131E-3</v>
      </c>
      <c r="HW32">
        <v>-2.661258809856503E-6</v>
      </c>
      <c r="HX32">
        <v>7.9611176757267714E-10</v>
      </c>
      <c r="HY32">
        <v>-5.5457848720388447E-2</v>
      </c>
      <c r="HZ32">
        <v>-6.0352908027276157E-3</v>
      </c>
      <c r="IA32">
        <v>1.226161373770135E-3</v>
      </c>
      <c r="IB32">
        <v>-1.457749047782E-5</v>
      </c>
      <c r="IC32">
        <v>5</v>
      </c>
      <c r="ID32">
        <v>1967</v>
      </c>
      <c r="IE32">
        <v>1</v>
      </c>
      <c r="IF32">
        <v>28</v>
      </c>
      <c r="IG32">
        <v>9.3000000000000007</v>
      </c>
      <c r="IH32">
        <v>11.2</v>
      </c>
      <c r="II32">
        <v>1.0522499999999999</v>
      </c>
      <c r="IJ32">
        <v>2.4145500000000002</v>
      </c>
      <c r="IK32">
        <v>1.42578</v>
      </c>
      <c r="IL32">
        <v>2.2900399999999999</v>
      </c>
      <c r="IM32">
        <v>1.5478499999999999</v>
      </c>
      <c r="IN32">
        <v>2.3840300000000001</v>
      </c>
      <c r="IO32">
        <v>34.829599999999999</v>
      </c>
      <c r="IP32">
        <v>14.8062</v>
      </c>
      <c r="IQ32">
        <v>18</v>
      </c>
      <c r="IR32">
        <v>505.43099999999998</v>
      </c>
      <c r="IS32">
        <v>544.96699999999998</v>
      </c>
      <c r="IT32">
        <v>24.998899999999999</v>
      </c>
      <c r="IU32">
        <v>27.5106</v>
      </c>
      <c r="IV32">
        <v>30.0001</v>
      </c>
      <c r="IW32">
        <v>27.465399999999999</v>
      </c>
      <c r="IX32">
        <v>27.3995</v>
      </c>
      <c r="IY32">
        <v>21.099399999999999</v>
      </c>
      <c r="IZ32">
        <v>36.6265</v>
      </c>
      <c r="JA32">
        <v>0</v>
      </c>
      <c r="JB32">
        <v>25</v>
      </c>
      <c r="JC32">
        <v>410</v>
      </c>
      <c r="JD32">
        <v>18.8262</v>
      </c>
      <c r="JE32">
        <v>100.72499999999999</v>
      </c>
      <c r="JF32">
        <v>100.834</v>
      </c>
    </row>
    <row r="33" spans="1:266" x14ac:dyDescent="0.2">
      <c r="A33">
        <v>17</v>
      </c>
      <c r="B33">
        <v>1657341730</v>
      </c>
      <c r="C33">
        <v>2290.900000095367</v>
      </c>
      <c r="D33" t="s">
        <v>451</v>
      </c>
      <c r="E33" t="s">
        <v>452</v>
      </c>
      <c r="F33" t="s">
        <v>394</v>
      </c>
      <c r="H33" t="s">
        <v>395</v>
      </c>
      <c r="I33" t="s">
        <v>448</v>
      </c>
      <c r="J33" t="s">
        <v>449</v>
      </c>
      <c r="K33">
        <v>1657341730</v>
      </c>
      <c r="L33">
        <f t="shared" si="0"/>
        <v>4.2452910868837554E-3</v>
      </c>
      <c r="M33">
        <f t="shared" si="1"/>
        <v>4.2452910868837552</v>
      </c>
      <c r="N33">
        <f t="shared" si="2"/>
        <v>13.503234737595069</v>
      </c>
      <c r="O33">
        <f t="shared" si="3"/>
        <v>381.916</v>
      </c>
      <c r="P33">
        <f t="shared" si="4"/>
        <v>308.46621896261001</v>
      </c>
      <c r="Q33">
        <f t="shared" si="5"/>
        <v>31.345078906426661</v>
      </c>
      <c r="R33">
        <f t="shared" si="6"/>
        <v>38.808746046444398</v>
      </c>
      <c r="S33">
        <f t="shared" si="7"/>
        <v>0.35445533721134426</v>
      </c>
      <c r="T33">
        <f t="shared" si="8"/>
        <v>1.9243131639945248</v>
      </c>
      <c r="U33">
        <f t="shared" si="9"/>
        <v>0.32177635359221207</v>
      </c>
      <c r="V33">
        <f t="shared" si="10"/>
        <v>0.20379463718656549</v>
      </c>
      <c r="W33">
        <f t="shared" si="11"/>
        <v>241.74175799999998</v>
      </c>
      <c r="X33">
        <f t="shared" si="12"/>
        <v>27.772027520320442</v>
      </c>
      <c r="Y33">
        <f t="shared" si="13"/>
        <v>27.772027520320442</v>
      </c>
      <c r="Z33">
        <f t="shared" si="14"/>
        <v>3.7446976457881336</v>
      </c>
      <c r="AA33">
        <f t="shared" si="15"/>
        <v>67.118599322611132</v>
      </c>
      <c r="AB33">
        <f t="shared" si="16"/>
        <v>2.444879056854</v>
      </c>
      <c r="AC33">
        <f t="shared" si="17"/>
        <v>3.642625265617486</v>
      </c>
      <c r="AD33">
        <f t="shared" si="18"/>
        <v>1.2998185889341336</v>
      </c>
      <c r="AE33">
        <f t="shared" si="19"/>
        <v>-187.21733693157361</v>
      </c>
      <c r="AF33">
        <f t="shared" si="20"/>
        <v>-49.011318137157438</v>
      </c>
      <c r="AG33">
        <f t="shared" si="21"/>
        <v>-5.5261262964811557</v>
      </c>
      <c r="AH33">
        <f t="shared" si="22"/>
        <v>-1.3023365212227134E-2</v>
      </c>
      <c r="AI33">
        <v>0</v>
      </c>
      <c r="AJ33">
        <v>0</v>
      </c>
      <c r="AK33">
        <f t="shared" si="23"/>
        <v>1</v>
      </c>
      <c r="AL33">
        <f t="shared" si="24"/>
        <v>0</v>
      </c>
      <c r="AM33">
        <f t="shared" si="25"/>
        <v>25970.067797519132</v>
      </c>
      <c r="AN33" t="s">
        <v>398</v>
      </c>
      <c r="AO33" t="s">
        <v>398</v>
      </c>
      <c r="AP33">
        <v>0</v>
      </c>
      <c r="AQ33">
        <v>0</v>
      </c>
      <c r="AR33" t="e">
        <f t="shared" si="26"/>
        <v>#DIV/0!</v>
      </c>
      <c r="AS33">
        <v>0</v>
      </c>
      <c r="AT33" t="s">
        <v>398</v>
      </c>
      <c r="AU33" t="s">
        <v>398</v>
      </c>
      <c r="AV33">
        <v>0</v>
      </c>
      <c r="AW33">
        <v>0</v>
      </c>
      <c r="AX33" t="e">
        <f t="shared" si="27"/>
        <v>#DIV/0!</v>
      </c>
      <c r="AY33">
        <v>0.5</v>
      </c>
      <c r="AZ33">
        <f t="shared" si="28"/>
        <v>1261.1982</v>
      </c>
      <c r="BA33">
        <f t="shared" si="29"/>
        <v>13.503234737595069</v>
      </c>
      <c r="BB33" t="e">
        <f t="shared" si="30"/>
        <v>#DIV/0!</v>
      </c>
      <c r="BC33">
        <f t="shared" si="31"/>
        <v>1.0706671431655285E-2</v>
      </c>
      <c r="BD33" t="e">
        <f t="shared" si="32"/>
        <v>#DIV/0!</v>
      </c>
      <c r="BE33" t="e">
        <f t="shared" si="33"/>
        <v>#DIV/0!</v>
      </c>
      <c r="BF33" t="s">
        <v>398</v>
      </c>
      <c r="BG33">
        <v>0</v>
      </c>
      <c r="BH33" t="e">
        <f t="shared" si="34"/>
        <v>#DIV/0!</v>
      </c>
      <c r="BI33" t="e">
        <f t="shared" si="35"/>
        <v>#DIV/0!</v>
      </c>
      <c r="BJ33" t="e">
        <f t="shared" si="36"/>
        <v>#DIV/0!</v>
      </c>
      <c r="BK33" t="e">
        <f t="shared" si="37"/>
        <v>#DIV/0!</v>
      </c>
      <c r="BL33" t="e">
        <f t="shared" si="38"/>
        <v>#DIV/0!</v>
      </c>
      <c r="BM33" t="e">
        <f t="shared" si="39"/>
        <v>#DIV/0!</v>
      </c>
      <c r="BN33" t="e">
        <f t="shared" si="40"/>
        <v>#DIV/0!</v>
      </c>
      <c r="BO33" t="e">
        <f t="shared" si="41"/>
        <v>#DIV/0!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f t="shared" si="42"/>
        <v>1499.98</v>
      </c>
      <c r="CI33">
        <f t="shared" si="43"/>
        <v>1261.1982</v>
      </c>
      <c r="CJ33">
        <f t="shared" si="44"/>
        <v>0.84081001080014395</v>
      </c>
      <c r="CK33">
        <f t="shared" si="45"/>
        <v>0.1611633208442779</v>
      </c>
      <c r="CL33">
        <v>6</v>
      </c>
      <c r="CM33">
        <v>0.5</v>
      </c>
      <c r="CN33" t="s">
        <v>399</v>
      </c>
      <c r="CO33">
        <v>2</v>
      </c>
      <c r="CP33">
        <v>1657341730</v>
      </c>
      <c r="CQ33">
        <v>381.916</v>
      </c>
      <c r="CR33">
        <v>400.05900000000003</v>
      </c>
      <c r="CS33">
        <v>24.06</v>
      </c>
      <c r="CT33">
        <v>19.09</v>
      </c>
      <c r="CU33">
        <v>381.35</v>
      </c>
      <c r="CV33">
        <v>23.755700000000001</v>
      </c>
      <c r="CW33">
        <v>500.17899999999997</v>
      </c>
      <c r="CX33">
        <v>101.51600000000001</v>
      </c>
      <c r="CY33">
        <v>9.9920900000000007E-2</v>
      </c>
      <c r="CZ33">
        <v>27.299600000000002</v>
      </c>
      <c r="DA33">
        <v>27.071200000000001</v>
      </c>
      <c r="DB33">
        <v>999.9</v>
      </c>
      <c r="DC33">
        <v>0</v>
      </c>
      <c r="DD33">
        <v>0</v>
      </c>
      <c r="DE33">
        <v>5014.38</v>
      </c>
      <c r="DF33">
        <v>0</v>
      </c>
      <c r="DG33">
        <v>1904.25</v>
      </c>
      <c r="DH33">
        <v>-18.1433</v>
      </c>
      <c r="DI33">
        <v>391.33100000000002</v>
      </c>
      <c r="DJ33">
        <v>407.84500000000003</v>
      </c>
      <c r="DK33">
        <v>4.9700499999999996</v>
      </c>
      <c r="DL33">
        <v>400.05900000000003</v>
      </c>
      <c r="DM33">
        <v>19.09</v>
      </c>
      <c r="DN33">
        <v>2.4424700000000001</v>
      </c>
      <c r="DO33">
        <v>1.9379299999999999</v>
      </c>
      <c r="DP33">
        <v>20.648099999999999</v>
      </c>
      <c r="DQ33">
        <v>16.946100000000001</v>
      </c>
      <c r="DR33">
        <v>1499.98</v>
      </c>
      <c r="DS33">
        <v>0.97300200000000003</v>
      </c>
      <c r="DT33">
        <v>2.6998500000000002E-2</v>
      </c>
      <c r="DU33">
        <v>0</v>
      </c>
      <c r="DV33">
        <v>2.5131000000000001</v>
      </c>
      <c r="DW33">
        <v>0</v>
      </c>
      <c r="DX33">
        <v>16466.900000000001</v>
      </c>
      <c r="DY33">
        <v>13303.4</v>
      </c>
      <c r="DZ33">
        <v>35.75</v>
      </c>
      <c r="EA33">
        <v>38.686999999999998</v>
      </c>
      <c r="EB33">
        <v>36.436999999999998</v>
      </c>
      <c r="EC33">
        <v>37.061999999999998</v>
      </c>
      <c r="ED33">
        <v>36.061999999999998</v>
      </c>
      <c r="EE33">
        <v>1459.48</v>
      </c>
      <c r="EF33">
        <v>40.5</v>
      </c>
      <c r="EG33">
        <v>0</v>
      </c>
      <c r="EH33">
        <v>1657341729</v>
      </c>
      <c r="EI33">
        <v>0</v>
      </c>
      <c r="EJ33">
        <v>2.395776923076923</v>
      </c>
      <c r="EK33">
        <v>-1.2886495662166131</v>
      </c>
      <c r="EL33">
        <v>-239.62735035714189</v>
      </c>
      <c r="EM33">
        <v>16478.25</v>
      </c>
      <c r="EN33">
        <v>15</v>
      </c>
      <c r="EO33">
        <v>1657341574.5</v>
      </c>
      <c r="EP33" t="s">
        <v>450</v>
      </c>
      <c r="EQ33">
        <v>1657341568.5</v>
      </c>
      <c r="ER33">
        <v>1657341574.5</v>
      </c>
      <c r="ES33">
        <v>14</v>
      </c>
      <c r="ET33">
        <v>-0.70599999999999996</v>
      </c>
      <c r="EU33">
        <v>7.0000000000000001E-3</v>
      </c>
      <c r="EV33">
        <v>0.55800000000000005</v>
      </c>
      <c r="EW33">
        <v>0.17</v>
      </c>
      <c r="EX33">
        <v>410</v>
      </c>
      <c r="EY33">
        <v>19</v>
      </c>
      <c r="EZ33">
        <v>0.12</v>
      </c>
      <c r="FA33">
        <v>0.03</v>
      </c>
      <c r="FB33">
        <v>-18.07491219512195</v>
      </c>
      <c r="FC33">
        <v>-0.25406341463410193</v>
      </c>
      <c r="FD33">
        <v>3.3829639156002671E-2</v>
      </c>
      <c r="FE33">
        <v>0</v>
      </c>
      <c r="FF33">
        <v>4.9837170731707321</v>
      </c>
      <c r="FG33">
        <v>-2.2900348432053151E-2</v>
      </c>
      <c r="FH33">
        <v>5.4469209220651344E-3</v>
      </c>
      <c r="FI33">
        <v>1</v>
      </c>
      <c r="FJ33">
        <v>1</v>
      </c>
      <c r="FK33">
        <v>2</v>
      </c>
      <c r="FL33" t="s">
        <v>401</v>
      </c>
      <c r="FM33">
        <v>2.93492</v>
      </c>
      <c r="FN33">
        <v>2.76342</v>
      </c>
      <c r="FO33">
        <v>9.7848500000000005E-2</v>
      </c>
      <c r="FP33">
        <v>0.102011</v>
      </c>
      <c r="FQ33">
        <v>0.120673</v>
      </c>
      <c r="FR33">
        <v>0.103616</v>
      </c>
      <c r="FS33">
        <v>28722.5</v>
      </c>
      <c r="FT33">
        <v>22297.9</v>
      </c>
      <c r="FU33">
        <v>29890.6</v>
      </c>
      <c r="FV33">
        <v>24282.400000000001</v>
      </c>
      <c r="FW33">
        <v>34909.699999999997</v>
      </c>
      <c r="FX33">
        <v>31804</v>
      </c>
      <c r="FY33">
        <v>43654.400000000001</v>
      </c>
      <c r="FZ33">
        <v>39644.300000000003</v>
      </c>
      <c r="GA33">
        <v>1.98285</v>
      </c>
      <c r="GB33">
        <v>2.06365</v>
      </c>
      <c r="GC33">
        <v>7.1320700000000001E-2</v>
      </c>
      <c r="GD33">
        <v>0</v>
      </c>
      <c r="GE33">
        <v>25.9039</v>
      </c>
      <c r="GF33">
        <v>999.9</v>
      </c>
      <c r="GG33">
        <v>58.2</v>
      </c>
      <c r="GH33">
        <v>32.9</v>
      </c>
      <c r="GI33">
        <v>28.802</v>
      </c>
      <c r="GJ33">
        <v>30.704699999999999</v>
      </c>
      <c r="GK33">
        <v>33.685899999999997</v>
      </c>
      <c r="GL33">
        <v>1</v>
      </c>
      <c r="GM33">
        <v>2.26524E-2</v>
      </c>
      <c r="GN33">
        <v>0.72717600000000004</v>
      </c>
      <c r="GO33">
        <v>20.267099999999999</v>
      </c>
      <c r="GP33">
        <v>5.2286700000000002</v>
      </c>
      <c r="GQ33">
        <v>11.907999999999999</v>
      </c>
      <c r="GR33">
        <v>4.96455</v>
      </c>
      <c r="GS33">
        <v>3.2919999999999998</v>
      </c>
      <c r="GT33">
        <v>9999</v>
      </c>
      <c r="GU33">
        <v>9999</v>
      </c>
      <c r="GV33">
        <v>7809.9</v>
      </c>
      <c r="GW33">
        <v>982.4</v>
      </c>
      <c r="GX33">
        <v>1.87703</v>
      </c>
      <c r="GY33">
        <v>1.8753500000000001</v>
      </c>
      <c r="GZ33">
        <v>1.8740399999999999</v>
      </c>
      <c r="HA33">
        <v>1.87317</v>
      </c>
      <c r="HB33">
        <v>1.8747499999999999</v>
      </c>
      <c r="HC33">
        <v>1.8696699999999999</v>
      </c>
      <c r="HD33">
        <v>1.8738900000000001</v>
      </c>
      <c r="HE33">
        <v>1.87897</v>
      </c>
      <c r="HF33">
        <v>0</v>
      </c>
      <c r="HG33">
        <v>0</v>
      </c>
      <c r="HH33">
        <v>0</v>
      </c>
      <c r="HI33">
        <v>0</v>
      </c>
      <c r="HJ33" t="s">
        <v>402</v>
      </c>
      <c r="HK33" t="s">
        <v>403</v>
      </c>
      <c r="HL33" t="s">
        <v>404</v>
      </c>
      <c r="HM33" t="s">
        <v>404</v>
      </c>
      <c r="HN33" t="s">
        <v>404</v>
      </c>
      <c r="HO33" t="s">
        <v>404</v>
      </c>
      <c r="HP33">
        <v>0</v>
      </c>
      <c r="HQ33">
        <v>100</v>
      </c>
      <c r="HR33">
        <v>100</v>
      </c>
      <c r="HS33">
        <v>0.56599999999999995</v>
      </c>
      <c r="HT33">
        <v>0.30430000000000001</v>
      </c>
      <c r="HU33">
        <v>0.35865972135057922</v>
      </c>
      <c r="HV33">
        <v>1.442917152755131E-3</v>
      </c>
      <c r="HW33">
        <v>-2.661258809856503E-6</v>
      </c>
      <c r="HX33">
        <v>7.9611176757267714E-10</v>
      </c>
      <c r="HY33">
        <v>-4.8841213833999683E-2</v>
      </c>
      <c r="HZ33">
        <v>-6.0352908027276157E-3</v>
      </c>
      <c r="IA33">
        <v>1.226161373770135E-3</v>
      </c>
      <c r="IB33">
        <v>-1.457749047782E-5</v>
      </c>
      <c r="IC33">
        <v>5</v>
      </c>
      <c r="ID33">
        <v>1967</v>
      </c>
      <c r="IE33">
        <v>1</v>
      </c>
      <c r="IF33">
        <v>28</v>
      </c>
      <c r="IG33">
        <v>2.7</v>
      </c>
      <c r="IH33">
        <v>2.6</v>
      </c>
      <c r="II33">
        <v>1.03149</v>
      </c>
      <c r="IJ33">
        <v>2.4145500000000002</v>
      </c>
      <c r="IK33">
        <v>1.42578</v>
      </c>
      <c r="IL33">
        <v>2.2900399999999999</v>
      </c>
      <c r="IM33">
        <v>1.5478499999999999</v>
      </c>
      <c r="IN33">
        <v>2.34863</v>
      </c>
      <c r="IO33">
        <v>35.105499999999999</v>
      </c>
      <c r="IP33">
        <v>14.7712</v>
      </c>
      <c r="IQ33">
        <v>18</v>
      </c>
      <c r="IR33">
        <v>505.48899999999998</v>
      </c>
      <c r="IS33">
        <v>545.74699999999996</v>
      </c>
      <c r="IT33">
        <v>25.001000000000001</v>
      </c>
      <c r="IU33">
        <v>27.578299999999999</v>
      </c>
      <c r="IV33">
        <v>30</v>
      </c>
      <c r="IW33">
        <v>27.5002</v>
      </c>
      <c r="IX33">
        <v>27.430199999999999</v>
      </c>
      <c r="IY33">
        <v>20.675799999999999</v>
      </c>
      <c r="IZ33">
        <v>35.171700000000001</v>
      </c>
      <c r="JA33">
        <v>0</v>
      </c>
      <c r="JB33">
        <v>25</v>
      </c>
      <c r="JC33">
        <v>400</v>
      </c>
      <c r="JD33">
        <v>19.149000000000001</v>
      </c>
      <c r="JE33">
        <v>100.71</v>
      </c>
      <c r="JF33">
        <v>100.836</v>
      </c>
    </row>
    <row r="34" spans="1:266" x14ac:dyDescent="0.2">
      <c r="A34">
        <v>18</v>
      </c>
      <c r="B34">
        <v>1657341805.5</v>
      </c>
      <c r="C34">
        <v>2366.400000095367</v>
      </c>
      <c r="D34" t="s">
        <v>453</v>
      </c>
      <c r="E34" t="s">
        <v>454</v>
      </c>
      <c r="F34" t="s">
        <v>394</v>
      </c>
      <c r="H34" t="s">
        <v>395</v>
      </c>
      <c r="I34" t="s">
        <v>448</v>
      </c>
      <c r="J34" t="s">
        <v>449</v>
      </c>
      <c r="K34">
        <v>1657341805.5</v>
      </c>
      <c r="L34">
        <f t="shared" si="0"/>
        <v>4.1839890262607262E-3</v>
      </c>
      <c r="M34">
        <f t="shared" si="1"/>
        <v>4.1839890262607264</v>
      </c>
      <c r="N34">
        <f t="shared" si="2"/>
        <v>9.9366225455126358</v>
      </c>
      <c r="O34">
        <f t="shared" si="3"/>
        <v>286.64</v>
      </c>
      <c r="P34">
        <f t="shared" si="4"/>
        <v>232.34044591237526</v>
      </c>
      <c r="Q34">
        <f t="shared" si="5"/>
        <v>23.609514883747536</v>
      </c>
      <c r="R34">
        <f t="shared" si="6"/>
        <v>29.127220272400002</v>
      </c>
      <c r="S34">
        <f t="shared" si="7"/>
        <v>0.35301984623593735</v>
      </c>
      <c r="T34">
        <f t="shared" si="8"/>
        <v>1.9191110122245381</v>
      </c>
      <c r="U34">
        <f t="shared" si="9"/>
        <v>0.32051282232423772</v>
      </c>
      <c r="V34">
        <f t="shared" si="10"/>
        <v>0.20299111062673239</v>
      </c>
      <c r="W34">
        <f t="shared" si="11"/>
        <v>241.74973799999998</v>
      </c>
      <c r="X34">
        <f t="shared" si="12"/>
        <v>27.717068638644857</v>
      </c>
      <c r="Y34">
        <f t="shared" si="13"/>
        <v>27.717068638644857</v>
      </c>
      <c r="Z34">
        <f t="shared" si="14"/>
        <v>3.7326964066637283</v>
      </c>
      <c r="AA34">
        <f t="shared" si="15"/>
        <v>67.47838493799334</v>
      </c>
      <c r="AB34">
        <f t="shared" si="16"/>
        <v>2.4465279818670003</v>
      </c>
      <c r="AC34">
        <f t="shared" si="17"/>
        <v>3.625646915104952</v>
      </c>
      <c r="AD34">
        <f t="shared" si="18"/>
        <v>1.286168424796728</v>
      </c>
      <c r="AE34">
        <f t="shared" si="19"/>
        <v>-184.51391605809803</v>
      </c>
      <c r="AF34">
        <f t="shared" si="20"/>
        <v>-51.438614986002257</v>
      </c>
      <c r="AG34">
        <f t="shared" si="21"/>
        <v>-5.8116232526213443</v>
      </c>
      <c r="AH34">
        <f t="shared" si="22"/>
        <v>-1.4416296721641686E-2</v>
      </c>
      <c r="AI34">
        <v>0</v>
      </c>
      <c r="AJ34">
        <v>0</v>
      </c>
      <c r="AK34">
        <f t="shared" si="23"/>
        <v>1</v>
      </c>
      <c r="AL34">
        <f t="shared" si="24"/>
        <v>0</v>
      </c>
      <c r="AM34">
        <f t="shared" si="25"/>
        <v>25845.989362482393</v>
      </c>
      <c r="AN34" t="s">
        <v>398</v>
      </c>
      <c r="AO34" t="s">
        <v>398</v>
      </c>
      <c r="AP34">
        <v>0</v>
      </c>
      <c r="AQ34">
        <v>0</v>
      </c>
      <c r="AR34" t="e">
        <f t="shared" si="26"/>
        <v>#DIV/0!</v>
      </c>
      <c r="AS34">
        <v>0</v>
      </c>
      <c r="AT34" t="s">
        <v>398</v>
      </c>
      <c r="AU34" t="s">
        <v>398</v>
      </c>
      <c r="AV34">
        <v>0</v>
      </c>
      <c r="AW34">
        <v>0</v>
      </c>
      <c r="AX34" t="e">
        <f t="shared" si="27"/>
        <v>#DIV/0!</v>
      </c>
      <c r="AY34">
        <v>0.5</v>
      </c>
      <c r="AZ34">
        <f t="shared" si="28"/>
        <v>1261.2402</v>
      </c>
      <c r="BA34">
        <f t="shared" si="29"/>
        <v>9.9366225455126358</v>
      </c>
      <c r="BB34" t="e">
        <f t="shared" si="30"/>
        <v>#DIV/0!</v>
      </c>
      <c r="BC34">
        <f t="shared" si="31"/>
        <v>7.8784537200072089E-3</v>
      </c>
      <c r="BD34" t="e">
        <f t="shared" si="32"/>
        <v>#DIV/0!</v>
      </c>
      <c r="BE34" t="e">
        <f t="shared" si="33"/>
        <v>#DIV/0!</v>
      </c>
      <c r="BF34" t="s">
        <v>398</v>
      </c>
      <c r="BG34">
        <v>0</v>
      </c>
      <c r="BH34" t="e">
        <f t="shared" si="34"/>
        <v>#DIV/0!</v>
      </c>
      <c r="BI34" t="e">
        <f t="shared" si="35"/>
        <v>#DIV/0!</v>
      </c>
      <c r="BJ34" t="e">
        <f t="shared" si="36"/>
        <v>#DIV/0!</v>
      </c>
      <c r="BK34" t="e">
        <f t="shared" si="37"/>
        <v>#DIV/0!</v>
      </c>
      <c r="BL34" t="e">
        <f t="shared" si="38"/>
        <v>#DIV/0!</v>
      </c>
      <c r="BM34" t="e">
        <f t="shared" si="39"/>
        <v>#DIV/0!</v>
      </c>
      <c r="BN34" t="e">
        <f t="shared" si="40"/>
        <v>#DIV/0!</v>
      </c>
      <c r="BO34" t="e">
        <f t="shared" si="41"/>
        <v>#DIV/0!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f t="shared" si="42"/>
        <v>1500.03</v>
      </c>
      <c r="CI34">
        <f t="shared" si="43"/>
        <v>1261.2402</v>
      </c>
      <c r="CJ34">
        <f t="shared" si="44"/>
        <v>0.84080998380032401</v>
      </c>
      <c r="CK34">
        <f t="shared" si="45"/>
        <v>0.1611632687346253</v>
      </c>
      <c r="CL34">
        <v>6</v>
      </c>
      <c r="CM34">
        <v>0.5</v>
      </c>
      <c r="CN34" t="s">
        <v>399</v>
      </c>
      <c r="CO34">
        <v>2</v>
      </c>
      <c r="CP34">
        <v>1657341805.5</v>
      </c>
      <c r="CQ34">
        <v>286.64</v>
      </c>
      <c r="CR34">
        <v>299.99599999999998</v>
      </c>
      <c r="CS34">
        <v>24.0762</v>
      </c>
      <c r="CT34">
        <v>19.178899999999999</v>
      </c>
      <c r="CU34">
        <v>286.07799999999997</v>
      </c>
      <c r="CV34">
        <v>23.7714</v>
      </c>
      <c r="CW34">
        <v>500.26600000000002</v>
      </c>
      <c r="CX34">
        <v>101.51600000000001</v>
      </c>
      <c r="CY34">
        <v>0.100035</v>
      </c>
      <c r="CZ34">
        <v>27.219899999999999</v>
      </c>
      <c r="DA34">
        <v>26.992599999999999</v>
      </c>
      <c r="DB34">
        <v>999.9</v>
      </c>
      <c r="DC34">
        <v>0</v>
      </c>
      <c r="DD34">
        <v>0</v>
      </c>
      <c r="DE34">
        <v>4992.5</v>
      </c>
      <c r="DF34">
        <v>0</v>
      </c>
      <c r="DG34">
        <v>1901.69</v>
      </c>
      <c r="DH34">
        <v>-13.346299999999999</v>
      </c>
      <c r="DI34">
        <v>293.72199999999998</v>
      </c>
      <c r="DJ34">
        <v>305.86200000000002</v>
      </c>
      <c r="DK34">
        <v>4.8972499999999997</v>
      </c>
      <c r="DL34">
        <v>299.99599999999998</v>
      </c>
      <c r="DM34">
        <v>19.178899999999999</v>
      </c>
      <c r="DN34">
        <v>2.4441199999999998</v>
      </c>
      <c r="DO34">
        <v>1.9469700000000001</v>
      </c>
      <c r="DP34">
        <v>20.659099999999999</v>
      </c>
      <c r="DQ34">
        <v>17.019500000000001</v>
      </c>
      <c r="DR34">
        <v>1500.03</v>
      </c>
      <c r="DS34">
        <v>0.97300200000000003</v>
      </c>
      <c r="DT34">
        <v>2.6998500000000002E-2</v>
      </c>
      <c r="DU34">
        <v>0</v>
      </c>
      <c r="DV34">
        <v>2.2652000000000001</v>
      </c>
      <c r="DW34">
        <v>0</v>
      </c>
      <c r="DX34">
        <v>16290.1</v>
      </c>
      <c r="DY34">
        <v>13303.9</v>
      </c>
      <c r="DZ34">
        <v>35.561999999999998</v>
      </c>
      <c r="EA34">
        <v>38.375</v>
      </c>
      <c r="EB34">
        <v>36.25</v>
      </c>
      <c r="EC34">
        <v>36.875</v>
      </c>
      <c r="ED34">
        <v>35.936999999999998</v>
      </c>
      <c r="EE34">
        <v>1459.53</v>
      </c>
      <c r="EF34">
        <v>40.5</v>
      </c>
      <c r="EG34">
        <v>0</v>
      </c>
      <c r="EH34">
        <v>1657341804.5999999</v>
      </c>
      <c r="EI34">
        <v>0</v>
      </c>
      <c r="EJ34">
        <v>2.3531269230769229</v>
      </c>
      <c r="EK34">
        <v>-0.46531624549119899</v>
      </c>
      <c r="EL34">
        <v>-75.562392767558606</v>
      </c>
      <c r="EM34">
        <v>16294.130769230769</v>
      </c>
      <c r="EN34">
        <v>15</v>
      </c>
      <c r="EO34">
        <v>1657341826.5</v>
      </c>
      <c r="EP34" t="s">
        <v>455</v>
      </c>
      <c r="EQ34">
        <v>1657341826.5</v>
      </c>
      <c r="ER34">
        <v>1657341574.5</v>
      </c>
      <c r="ES34">
        <v>15</v>
      </c>
      <c r="ET34">
        <v>-1.2E-2</v>
      </c>
      <c r="EU34">
        <v>7.0000000000000001E-3</v>
      </c>
      <c r="EV34">
        <v>0.56200000000000006</v>
      </c>
      <c r="EW34">
        <v>0.17</v>
      </c>
      <c r="EX34">
        <v>300</v>
      </c>
      <c r="EY34">
        <v>19</v>
      </c>
      <c r="EZ34">
        <v>0.21</v>
      </c>
      <c r="FA34">
        <v>0.03</v>
      </c>
      <c r="FB34">
        <v>-13.30690487804878</v>
      </c>
      <c r="FC34">
        <v>-0.22249756097563189</v>
      </c>
      <c r="FD34">
        <v>3.5505870014308077E-2</v>
      </c>
      <c r="FE34">
        <v>0</v>
      </c>
      <c r="FF34">
        <v>4.8911397560975614</v>
      </c>
      <c r="FG34">
        <v>5.043052264809423E-2</v>
      </c>
      <c r="FH34">
        <v>5.4282110819558072E-3</v>
      </c>
      <c r="FI34">
        <v>1</v>
      </c>
      <c r="FJ34">
        <v>1</v>
      </c>
      <c r="FK34">
        <v>2</v>
      </c>
      <c r="FL34" t="s">
        <v>401</v>
      </c>
      <c r="FM34">
        <v>2.9352100000000001</v>
      </c>
      <c r="FN34">
        <v>2.7634400000000001</v>
      </c>
      <c r="FO34">
        <v>7.7694600000000003E-2</v>
      </c>
      <c r="FP34">
        <v>8.1203200000000003E-2</v>
      </c>
      <c r="FQ34">
        <v>0.12074500000000001</v>
      </c>
      <c r="FR34">
        <v>0.10397199999999999</v>
      </c>
      <c r="FS34">
        <v>29371.200000000001</v>
      </c>
      <c r="FT34">
        <v>22819.8</v>
      </c>
      <c r="FU34">
        <v>29897.4</v>
      </c>
      <c r="FV34">
        <v>24287.7</v>
      </c>
      <c r="FW34">
        <v>34913.5</v>
      </c>
      <c r="FX34">
        <v>31797.1</v>
      </c>
      <c r="FY34">
        <v>43664.1</v>
      </c>
      <c r="FZ34">
        <v>39652.800000000003</v>
      </c>
      <c r="GA34">
        <v>1.98315</v>
      </c>
      <c r="GB34">
        <v>2.06515</v>
      </c>
      <c r="GC34">
        <v>7.1823600000000001E-2</v>
      </c>
      <c r="GD34">
        <v>0</v>
      </c>
      <c r="GE34">
        <v>25.8169</v>
      </c>
      <c r="GF34">
        <v>999.9</v>
      </c>
      <c r="GG34">
        <v>57.8</v>
      </c>
      <c r="GH34">
        <v>33</v>
      </c>
      <c r="GI34">
        <v>28.765999999999998</v>
      </c>
      <c r="GJ34">
        <v>30.884699999999999</v>
      </c>
      <c r="GK34">
        <v>33.501600000000003</v>
      </c>
      <c r="GL34">
        <v>1</v>
      </c>
      <c r="GM34">
        <v>1.54599E-2</v>
      </c>
      <c r="GN34">
        <v>0.751166</v>
      </c>
      <c r="GO34">
        <v>20.2669</v>
      </c>
      <c r="GP34">
        <v>5.2241799999999996</v>
      </c>
      <c r="GQ34">
        <v>11.9057</v>
      </c>
      <c r="GR34">
        <v>4.9638</v>
      </c>
      <c r="GS34">
        <v>3.29128</v>
      </c>
      <c r="GT34">
        <v>9999</v>
      </c>
      <c r="GU34">
        <v>9999</v>
      </c>
      <c r="GV34">
        <v>7809.9</v>
      </c>
      <c r="GW34">
        <v>982.5</v>
      </c>
      <c r="GX34">
        <v>1.8770800000000001</v>
      </c>
      <c r="GY34">
        <v>1.8753299999999999</v>
      </c>
      <c r="GZ34">
        <v>1.8740699999999999</v>
      </c>
      <c r="HA34">
        <v>1.87317</v>
      </c>
      <c r="HB34">
        <v>1.8748199999999999</v>
      </c>
      <c r="HC34">
        <v>1.86968</v>
      </c>
      <c r="HD34">
        <v>1.87391</v>
      </c>
      <c r="HE34">
        <v>1.87897</v>
      </c>
      <c r="HF34">
        <v>0</v>
      </c>
      <c r="HG34">
        <v>0</v>
      </c>
      <c r="HH34">
        <v>0</v>
      </c>
      <c r="HI34">
        <v>0</v>
      </c>
      <c r="HJ34" t="s">
        <v>402</v>
      </c>
      <c r="HK34" t="s">
        <v>403</v>
      </c>
      <c r="HL34" t="s">
        <v>404</v>
      </c>
      <c r="HM34" t="s">
        <v>404</v>
      </c>
      <c r="HN34" t="s">
        <v>404</v>
      </c>
      <c r="HO34" t="s">
        <v>404</v>
      </c>
      <c r="HP34">
        <v>0</v>
      </c>
      <c r="HQ34">
        <v>100</v>
      </c>
      <c r="HR34">
        <v>100</v>
      </c>
      <c r="HS34">
        <v>0.56200000000000006</v>
      </c>
      <c r="HT34">
        <v>0.30480000000000002</v>
      </c>
      <c r="HU34">
        <v>0.35865972135057922</v>
      </c>
      <c r="HV34">
        <v>1.442917152755131E-3</v>
      </c>
      <c r="HW34">
        <v>-2.661258809856503E-6</v>
      </c>
      <c r="HX34">
        <v>7.9611176757267714E-10</v>
      </c>
      <c r="HY34">
        <v>-4.8841213833999683E-2</v>
      </c>
      <c r="HZ34">
        <v>-6.0352908027276157E-3</v>
      </c>
      <c r="IA34">
        <v>1.226161373770135E-3</v>
      </c>
      <c r="IB34">
        <v>-1.457749047782E-5</v>
      </c>
      <c r="IC34">
        <v>5</v>
      </c>
      <c r="ID34">
        <v>1967</v>
      </c>
      <c r="IE34">
        <v>1</v>
      </c>
      <c r="IF34">
        <v>28</v>
      </c>
      <c r="IG34">
        <v>4</v>
      </c>
      <c r="IH34">
        <v>3.9</v>
      </c>
      <c r="II34">
        <v>0.81787100000000001</v>
      </c>
      <c r="IJ34">
        <v>2.4352999999999998</v>
      </c>
      <c r="IK34">
        <v>1.42578</v>
      </c>
      <c r="IL34">
        <v>2.2912599999999999</v>
      </c>
      <c r="IM34">
        <v>1.5478499999999999</v>
      </c>
      <c r="IN34">
        <v>2.3571800000000001</v>
      </c>
      <c r="IO34">
        <v>35.174700000000001</v>
      </c>
      <c r="IP34">
        <v>14.7537</v>
      </c>
      <c r="IQ34">
        <v>18</v>
      </c>
      <c r="IR34">
        <v>505.202</v>
      </c>
      <c r="IS34">
        <v>546.16700000000003</v>
      </c>
      <c r="IT34">
        <v>24.9998</v>
      </c>
      <c r="IU34">
        <v>27.525700000000001</v>
      </c>
      <c r="IV34">
        <v>29.999500000000001</v>
      </c>
      <c r="IW34">
        <v>27.443300000000001</v>
      </c>
      <c r="IX34">
        <v>27.3658</v>
      </c>
      <c r="IY34">
        <v>16.383199999999999</v>
      </c>
      <c r="IZ34">
        <v>34.626800000000003</v>
      </c>
      <c r="JA34">
        <v>0</v>
      </c>
      <c r="JB34">
        <v>25</v>
      </c>
      <c r="JC34">
        <v>300</v>
      </c>
      <c r="JD34">
        <v>19.068300000000001</v>
      </c>
      <c r="JE34">
        <v>100.732</v>
      </c>
      <c r="JF34">
        <v>100.858</v>
      </c>
    </row>
    <row r="35" spans="1:266" x14ac:dyDescent="0.2">
      <c r="A35">
        <v>19</v>
      </c>
      <c r="B35">
        <v>1657341902.5</v>
      </c>
      <c r="C35">
        <v>2463.400000095367</v>
      </c>
      <c r="D35" t="s">
        <v>456</v>
      </c>
      <c r="E35" t="s">
        <v>457</v>
      </c>
      <c r="F35" t="s">
        <v>394</v>
      </c>
      <c r="H35" t="s">
        <v>395</v>
      </c>
      <c r="I35" t="s">
        <v>448</v>
      </c>
      <c r="J35" t="s">
        <v>449</v>
      </c>
      <c r="K35">
        <v>1657341902.5</v>
      </c>
      <c r="L35">
        <f t="shared" si="0"/>
        <v>4.3830002836484352E-3</v>
      </c>
      <c r="M35">
        <f t="shared" si="1"/>
        <v>4.3830002836484354</v>
      </c>
      <c r="N35">
        <f t="shared" si="2"/>
        <v>5.8616545165499661</v>
      </c>
      <c r="O35">
        <f t="shared" si="3"/>
        <v>191.96299999999999</v>
      </c>
      <c r="P35">
        <f t="shared" si="4"/>
        <v>161.47936423658729</v>
      </c>
      <c r="Q35">
        <f t="shared" si="5"/>
        <v>16.408081455716875</v>
      </c>
      <c r="R35">
        <f t="shared" si="6"/>
        <v>19.505554504592997</v>
      </c>
      <c r="S35">
        <f t="shared" si="7"/>
        <v>0.38098788998650124</v>
      </c>
      <c r="T35">
        <f t="shared" si="8"/>
        <v>1.918605270386422</v>
      </c>
      <c r="U35">
        <f t="shared" si="9"/>
        <v>0.34341022118705616</v>
      </c>
      <c r="V35">
        <f t="shared" si="10"/>
        <v>0.21769790058527436</v>
      </c>
      <c r="W35">
        <f t="shared" si="11"/>
        <v>241.730007</v>
      </c>
      <c r="X35">
        <f t="shared" si="12"/>
        <v>27.287812661038267</v>
      </c>
      <c r="Y35">
        <f t="shared" si="13"/>
        <v>27.287812661038267</v>
      </c>
      <c r="Z35">
        <f t="shared" si="14"/>
        <v>3.6401098654175952</v>
      </c>
      <c r="AA35">
        <f t="shared" si="15"/>
        <v>67.065323369852237</v>
      </c>
      <c r="AB35">
        <f t="shared" si="16"/>
        <v>2.3816604868289994</v>
      </c>
      <c r="AC35">
        <f t="shared" si="17"/>
        <v>3.5512547575363267</v>
      </c>
      <c r="AD35">
        <f t="shared" si="18"/>
        <v>1.2584493785885957</v>
      </c>
      <c r="AE35">
        <f t="shared" si="19"/>
        <v>-193.29031250889599</v>
      </c>
      <c r="AF35">
        <f t="shared" si="20"/>
        <v>-43.547801334128771</v>
      </c>
      <c r="AG35">
        <f t="shared" si="21"/>
        <v>-4.9022051223305976</v>
      </c>
      <c r="AH35">
        <f t="shared" si="22"/>
        <v>-1.0311965355363384E-2</v>
      </c>
      <c r="AI35">
        <v>0</v>
      </c>
      <c r="AJ35">
        <v>0</v>
      </c>
      <c r="AK35">
        <f t="shared" si="23"/>
        <v>1</v>
      </c>
      <c r="AL35">
        <f t="shared" si="24"/>
        <v>0</v>
      </c>
      <c r="AM35">
        <f t="shared" si="25"/>
        <v>25863.878592108034</v>
      </c>
      <c r="AN35" t="s">
        <v>398</v>
      </c>
      <c r="AO35" t="s">
        <v>398</v>
      </c>
      <c r="AP35">
        <v>0</v>
      </c>
      <c r="AQ35">
        <v>0</v>
      </c>
      <c r="AR35" t="e">
        <f t="shared" si="26"/>
        <v>#DIV/0!</v>
      </c>
      <c r="AS35">
        <v>0</v>
      </c>
      <c r="AT35" t="s">
        <v>398</v>
      </c>
      <c r="AU35" t="s">
        <v>398</v>
      </c>
      <c r="AV35">
        <v>0</v>
      </c>
      <c r="AW35">
        <v>0</v>
      </c>
      <c r="AX35" t="e">
        <f t="shared" si="27"/>
        <v>#DIV/0!</v>
      </c>
      <c r="AY35">
        <v>0.5</v>
      </c>
      <c r="AZ35">
        <f t="shared" si="28"/>
        <v>1261.1391000000001</v>
      </c>
      <c r="BA35">
        <f t="shared" si="29"/>
        <v>5.8616545165499661</v>
      </c>
      <c r="BB35" t="e">
        <f t="shared" si="30"/>
        <v>#DIV/0!</v>
      </c>
      <c r="BC35">
        <f t="shared" si="31"/>
        <v>4.6479048318698278E-3</v>
      </c>
      <c r="BD35" t="e">
        <f t="shared" si="32"/>
        <v>#DIV/0!</v>
      </c>
      <c r="BE35" t="e">
        <f t="shared" si="33"/>
        <v>#DIV/0!</v>
      </c>
      <c r="BF35" t="s">
        <v>398</v>
      </c>
      <c r="BG35">
        <v>0</v>
      </c>
      <c r="BH35" t="e">
        <f t="shared" si="34"/>
        <v>#DIV/0!</v>
      </c>
      <c r="BI35" t="e">
        <f t="shared" si="35"/>
        <v>#DIV/0!</v>
      </c>
      <c r="BJ35" t="e">
        <f t="shared" si="36"/>
        <v>#DIV/0!</v>
      </c>
      <c r="BK35" t="e">
        <f t="shared" si="37"/>
        <v>#DIV/0!</v>
      </c>
      <c r="BL35" t="e">
        <f t="shared" si="38"/>
        <v>#DIV/0!</v>
      </c>
      <c r="BM35" t="e">
        <f t="shared" si="39"/>
        <v>#DIV/0!</v>
      </c>
      <c r="BN35" t="e">
        <f t="shared" si="40"/>
        <v>#DIV/0!</v>
      </c>
      <c r="BO35" t="e">
        <f t="shared" si="41"/>
        <v>#DIV/0!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f t="shared" si="42"/>
        <v>1499.91</v>
      </c>
      <c r="CI35">
        <f t="shared" si="43"/>
        <v>1261.1391000000001</v>
      </c>
      <c r="CJ35">
        <f t="shared" si="44"/>
        <v>0.84080984859091545</v>
      </c>
      <c r="CK35">
        <f t="shared" si="45"/>
        <v>0.16116300778046683</v>
      </c>
      <c r="CL35">
        <v>6</v>
      </c>
      <c r="CM35">
        <v>0.5</v>
      </c>
      <c r="CN35" t="s">
        <v>399</v>
      </c>
      <c r="CO35">
        <v>2</v>
      </c>
      <c r="CP35">
        <v>1657341902.5</v>
      </c>
      <c r="CQ35">
        <v>191.96299999999999</v>
      </c>
      <c r="CR35">
        <v>200.00299999999999</v>
      </c>
      <c r="CS35">
        <v>23.439</v>
      </c>
      <c r="CT35">
        <v>18.305</v>
      </c>
      <c r="CU35">
        <v>191.375</v>
      </c>
      <c r="CV35">
        <v>23.151299999999999</v>
      </c>
      <c r="CW35">
        <v>500.226</v>
      </c>
      <c r="CX35">
        <v>101.511</v>
      </c>
      <c r="CY35">
        <v>0.100011</v>
      </c>
      <c r="CZ35">
        <v>26.866800000000001</v>
      </c>
      <c r="DA35">
        <v>26.622299999999999</v>
      </c>
      <c r="DB35">
        <v>999.9</v>
      </c>
      <c r="DC35">
        <v>0</v>
      </c>
      <c r="DD35">
        <v>0</v>
      </c>
      <c r="DE35">
        <v>4990.62</v>
      </c>
      <c r="DF35">
        <v>0</v>
      </c>
      <c r="DG35">
        <v>1899.9</v>
      </c>
      <c r="DH35">
        <v>-8.0972299999999997</v>
      </c>
      <c r="DI35">
        <v>196.512</v>
      </c>
      <c r="DJ35">
        <v>203.733</v>
      </c>
      <c r="DK35">
        <v>5.1340399999999997</v>
      </c>
      <c r="DL35">
        <v>200.00299999999999</v>
      </c>
      <c r="DM35">
        <v>18.305</v>
      </c>
      <c r="DN35">
        <v>2.3793199999999999</v>
      </c>
      <c r="DO35">
        <v>1.85816</v>
      </c>
      <c r="DP35">
        <v>20.223700000000001</v>
      </c>
      <c r="DQ35">
        <v>16.284800000000001</v>
      </c>
      <c r="DR35">
        <v>1499.91</v>
      </c>
      <c r="DS35">
        <v>0.97300699999999996</v>
      </c>
      <c r="DT35">
        <v>2.6993400000000001E-2</v>
      </c>
      <c r="DU35">
        <v>0</v>
      </c>
      <c r="DV35">
        <v>2.1959</v>
      </c>
      <c r="DW35">
        <v>0</v>
      </c>
      <c r="DX35">
        <v>16498.3</v>
      </c>
      <c r="DY35">
        <v>13302.8</v>
      </c>
      <c r="DZ35">
        <v>35.375</v>
      </c>
      <c r="EA35">
        <v>38.375</v>
      </c>
      <c r="EB35">
        <v>36.125</v>
      </c>
      <c r="EC35">
        <v>36.5</v>
      </c>
      <c r="ED35">
        <v>35.936999999999998</v>
      </c>
      <c r="EE35">
        <v>1459.42</v>
      </c>
      <c r="EF35">
        <v>40.49</v>
      </c>
      <c r="EG35">
        <v>0</v>
      </c>
      <c r="EH35">
        <v>1657341901.8</v>
      </c>
      <c r="EI35">
        <v>0</v>
      </c>
      <c r="EJ35">
        <v>2.3296461538461539</v>
      </c>
      <c r="EK35">
        <v>-0.80813674640757927</v>
      </c>
      <c r="EL35">
        <v>1025.5487185542891</v>
      </c>
      <c r="EM35">
        <v>16254.865384615379</v>
      </c>
      <c r="EN35">
        <v>15</v>
      </c>
      <c r="EO35">
        <v>1657341919.5</v>
      </c>
      <c r="EP35" t="s">
        <v>458</v>
      </c>
      <c r="EQ35">
        <v>1657341919.5</v>
      </c>
      <c r="ER35">
        <v>1657341574.5</v>
      </c>
      <c r="ES35">
        <v>16</v>
      </c>
      <c r="ET35">
        <v>5.2999999999999999E-2</v>
      </c>
      <c r="EU35">
        <v>7.0000000000000001E-3</v>
      </c>
      <c r="EV35">
        <v>0.58799999999999997</v>
      </c>
      <c r="EW35">
        <v>0.17</v>
      </c>
      <c r="EX35">
        <v>200</v>
      </c>
      <c r="EY35">
        <v>19</v>
      </c>
      <c r="EZ35">
        <v>0.19</v>
      </c>
      <c r="FA35">
        <v>0.03</v>
      </c>
      <c r="FB35">
        <v>-8.1200456097560973</v>
      </c>
      <c r="FC35">
        <v>-0.13606620209059761</v>
      </c>
      <c r="FD35">
        <v>3.2052155899392087E-2</v>
      </c>
      <c r="FE35">
        <v>0</v>
      </c>
      <c r="FF35">
        <v>5.0638936585365846</v>
      </c>
      <c r="FG35">
        <v>0.39604724738676611</v>
      </c>
      <c r="FH35">
        <v>4.6128362195185672E-2</v>
      </c>
      <c r="FI35">
        <v>1</v>
      </c>
      <c r="FJ35">
        <v>1</v>
      </c>
      <c r="FK35">
        <v>2</v>
      </c>
      <c r="FL35" t="s">
        <v>401</v>
      </c>
      <c r="FM35">
        <v>2.9352800000000001</v>
      </c>
      <c r="FN35">
        <v>2.7634099999999999</v>
      </c>
      <c r="FO35">
        <v>5.4882E-2</v>
      </c>
      <c r="FP35">
        <v>5.7398299999999999E-2</v>
      </c>
      <c r="FQ35">
        <v>0.118563</v>
      </c>
      <c r="FR35">
        <v>0.10063</v>
      </c>
      <c r="FS35">
        <v>30106.799999999999</v>
      </c>
      <c r="FT35">
        <v>23418.2</v>
      </c>
      <c r="FU35">
        <v>29905.8</v>
      </c>
      <c r="FV35">
        <v>24294.6</v>
      </c>
      <c r="FW35">
        <v>35009.800000000003</v>
      </c>
      <c r="FX35">
        <v>31924.799999999999</v>
      </c>
      <c r="FY35">
        <v>43675.3</v>
      </c>
      <c r="FZ35">
        <v>39663.1</v>
      </c>
      <c r="GA35">
        <v>1.9839800000000001</v>
      </c>
      <c r="GB35">
        <v>2.0664699999999998</v>
      </c>
      <c r="GC35">
        <v>6.4037700000000003E-2</v>
      </c>
      <c r="GD35">
        <v>0</v>
      </c>
      <c r="GE35">
        <v>25.573499999999999</v>
      </c>
      <c r="GF35">
        <v>999.9</v>
      </c>
      <c r="GG35">
        <v>57</v>
      </c>
      <c r="GH35">
        <v>33.1</v>
      </c>
      <c r="GI35">
        <v>28.53</v>
      </c>
      <c r="GJ35">
        <v>31.2547</v>
      </c>
      <c r="GK35">
        <v>34.022399999999998</v>
      </c>
      <c r="GL35">
        <v>1</v>
      </c>
      <c r="GM35">
        <v>3.6712400000000001E-3</v>
      </c>
      <c r="GN35">
        <v>0.68989400000000001</v>
      </c>
      <c r="GO35">
        <v>20.269400000000001</v>
      </c>
      <c r="GP35">
        <v>5.2244799999999998</v>
      </c>
      <c r="GQ35">
        <v>11.903</v>
      </c>
      <c r="GR35">
        <v>4.9644500000000003</v>
      </c>
      <c r="GS35">
        <v>3.29122</v>
      </c>
      <c r="GT35">
        <v>9999</v>
      </c>
      <c r="GU35">
        <v>9999</v>
      </c>
      <c r="GV35">
        <v>7809.9</v>
      </c>
      <c r="GW35">
        <v>982.5</v>
      </c>
      <c r="GX35">
        <v>1.8770800000000001</v>
      </c>
      <c r="GY35">
        <v>1.8753500000000001</v>
      </c>
      <c r="GZ35">
        <v>1.87408</v>
      </c>
      <c r="HA35">
        <v>1.87323</v>
      </c>
      <c r="HB35">
        <v>1.87479</v>
      </c>
      <c r="HC35">
        <v>1.86968</v>
      </c>
      <c r="HD35">
        <v>1.87391</v>
      </c>
      <c r="HE35">
        <v>1.87897</v>
      </c>
      <c r="HF35">
        <v>0</v>
      </c>
      <c r="HG35">
        <v>0</v>
      </c>
      <c r="HH35">
        <v>0</v>
      </c>
      <c r="HI35">
        <v>0</v>
      </c>
      <c r="HJ35" t="s">
        <v>402</v>
      </c>
      <c r="HK35" t="s">
        <v>403</v>
      </c>
      <c r="HL35" t="s">
        <v>404</v>
      </c>
      <c r="HM35" t="s">
        <v>404</v>
      </c>
      <c r="HN35" t="s">
        <v>404</v>
      </c>
      <c r="HO35" t="s">
        <v>404</v>
      </c>
      <c r="HP35">
        <v>0</v>
      </c>
      <c r="HQ35">
        <v>100</v>
      </c>
      <c r="HR35">
        <v>100</v>
      </c>
      <c r="HS35">
        <v>0.58799999999999997</v>
      </c>
      <c r="HT35">
        <v>0.28770000000000001</v>
      </c>
      <c r="HU35">
        <v>0.34697940297242491</v>
      </c>
      <c r="HV35">
        <v>1.442917152755131E-3</v>
      </c>
      <c r="HW35">
        <v>-2.661258809856503E-6</v>
      </c>
      <c r="HX35">
        <v>7.9611176757267714E-10</v>
      </c>
      <c r="HY35">
        <v>-4.8841213833999683E-2</v>
      </c>
      <c r="HZ35">
        <v>-6.0352908027276157E-3</v>
      </c>
      <c r="IA35">
        <v>1.226161373770135E-3</v>
      </c>
      <c r="IB35">
        <v>-1.457749047782E-5</v>
      </c>
      <c r="IC35">
        <v>5</v>
      </c>
      <c r="ID35">
        <v>1967</v>
      </c>
      <c r="IE35">
        <v>1</v>
      </c>
      <c r="IF35">
        <v>28</v>
      </c>
      <c r="IG35">
        <v>1.3</v>
      </c>
      <c r="IH35">
        <v>5.5</v>
      </c>
      <c r="II35">
        <v>0.59326199999999996</v>
      </c>
      <c r="IJ35">
        <v>2.4658199999999999</v>
      </c>
      <c r="IK35">
        <v>1.42578</v>
      </c>
      <c r="IL35">
        <v>2.2912599999999999</v>
      </c>
      <c r="IM35">
        <v>1.5478499999999999</v>
      </c>
      <c r="IN35">
        <v>2.2595200000000002</v>
      </c>
      <c r="IO35">
        <v>35.197800000000001</v>
      </c>
      <c r="IP35">
        <v>14.727399999999999</v>
      </c>
      <c r="IQ35">
        <v>18</v>
      </c>
      <c r="IR35">
        <v>504.69</v>
      </c>
      <c r="IS35">
        <v>545.87599999999998</v>
      </c>
      <c r="IT35">
        <v>24.997699999999998</v>
      </c>
      <c r="IU35">
        <v>27.388300000000001</v>
      </c>
      <c r="IV35">
        <v>29.999099999999999</v>
      </c>
      <c r="IW35">
        <v>27.320499999999999</v>
      </c>
      <c r="IX35">
        <v>27.240500000000001</v>
      </c>
      <c r="IY35">
        <v>11.897500000000001</v>
      </c>
      <c r="IZ35">
        <v>37.744500000000002</v>
      </c>
      <c r="JA35">
        <v>0</v>
      </c>
      <c r="JB35">
        <v>25</v>
      </c>
      <c r="JC35">
        <v>200</v>
      </c>
      <c r="JD35">
        <v>18.113499999999998</v>
      </c>
      <c r="JE35">
        <v>100.759</v>
      </c>
      <c r="JF35">
        <v>100.88500000000001</v>
      </c>
    </row>
    <row r="36" spans="1:266" x14ac:dyDescent="0.2">
      <c r="A36">
        <v>20</v>
      </c>
      <c r="B36">
        <v>1657341995.5</v>
      </c>
      <c r="C36">
        <v>2556.400000095367</v>
      </c>
      <c r="D36" t="s">
        <v>459</v>
      </c>
      <c r="E36" t="s">
        <v>460</v>
      </c>
      <c r="F36" t="s">
        <v>394</v>
      </c>
      <c r="H36" t="s">
        <v>395</v>
      </c>
      <c r="I36" t="s">
        <v>448</v>
      </c>
      <c r="J36" t="s">
        <v>449</v>
      </c>
      <c r="K36">
        <v>1657341995.5</v>
      </c>
      <c r="L36">
        <f t="shared" si="0"/>
        <v>4.2947789849812354E-3</v>
      </c>
      <c r="M36">
        <f t="shared" si="1"/>
        <v>4.2947789849812352</v>
      </c>
      <c r="N36">
        <f t="shared" si="2"/>
        <v>1.7541110833446976</v>
      </c>
      <c r="O36">
        <f t="shared" si="3"/>
        <v>97.369</v>
      </c>
      <c r="P36">
        <f t="shared" si="4"/>
        <v>86.910705889303969</v>
      </c>
      <c r="Q36">
        <f t="shared" si="5"/>
        <v>8.8307256205544498</v>
      </c>
      <c r="R36">
        <f t="shared" si="6"/>
        <v>9.8933602500355011</v>
      </c>
      <c r="S36">
        <f t="shared" si="7"/>
        <v>0.35771586467823263</v>
      </c>
      <c r="T36">
        <f t="shared" si="8"/>
        <v>1.9294010699173187</v>
      </c>
      <c r="U36">
        <f t="shared" si="9"/>
        <v>0.32454205745712777</v>
      </c>
      <c r="V36">
        <f t="shared" si="10"/>
        <v>0.20556233786272585</v>
      </c>
      <c r="W36">
        <f t="shared" si="11"/>
        <v>241.750755</v>
      </c>
      <c r="X36">
        <f t="shared" si="12"/>
        <v>27.427668321525491</v>
      </c>
      <c r="Y36">
        <f t="shared" si="13"/>
        <v>27.427668321525491</v>
      </c>
      <c r="Z36">
        <f t="shared" si="14"/>
        <v>3.6700527891324373</v>
      </c>
      <c r="AA36">
        <f t="shared" si="15"/>
        <v>66.184915996357006</v>
      </c>
      <c r="AB36">
        <f t="shared" si="16"/>
        <v>2.3653878333841005</v>
      </c>
      <c r="AC36">
        <f t="shared" si="17"/>
        <v>3.5739077367935281</v>
      </c>
      <c r="AD36">
        <f t="shared" si="18"/>
        <v>1.3046649557483367</v>
      </c>
      <c r="AE36">
        <f t="shared" si="19"/>
        <v>-189.39975323767248</v>
      </c>
      <c r="AF36">
        <f t="shared" si="20"/>
        <v>-47.085594839463212</v>
      </c>
      <c r="AG36">
        <f t="shared" si="21"/>
        <v>-5.2773373252364397</v>
      </c>
      <c r="AH36">
        <f t="shared" si="22"/>
        <v>-1.1930402372129834E-2</v>
      </c>
      <c r="AI36">
        <v>0</v>
      </c>
      <c r="AJ36">
        <v>0</v>
      </c>
      <c r="AK36">
        <f t="shared" si="23"/>
        <v>1</v>
      </c>
      <c r="AL36">
        <f t="shared" si="24"/>
        <v>0</v>
      </c>
      <c r="AM36">
        <f t="shared" si="25"/>
        <v>26126.782834138641</v>
      </c>
      <c r="AN36" t="s">
        <v>398</v>
      </c>
      <c r="AO36" t="s">
        <v>398</v>
      </c>
      <c r="AP36">
        <v>0</v>
      </c>
      <c r="AQ36">
        <v>0</v>
      </c>
      <c r="AR36" t="e">
        <f t="shared" si="26"/>
        <v>#DIV/0!</v>
      </c>
      <c r="AS36">
        <v>0</v>
      </c>
      <c r="AT36" t="s">
        <v>398</v>
      </c>
      <c r="AU36" t="s">
        <v>398</v>
      </c>
      <c r="AV36">
        <v>0</v>
      </c>
      <c r="AW36">
        <v>0</v>
      </c>
      <c r="AX36" t="e">
        <f t="shared" si="27"/>
        <v>#DIV/0!</v>
      </c>
      <c r="AY36">
        <v>0.5</v>
      </c>
      <c r="AZ36">
        <f t="shared" si="28"/>
        <v>1261.2482999999997</v>
      </c>
      <c r="BA36">
        <f t="shared" si="29"/>
        <v>1.7541110833446976</v>
      </c>
      <c r="BB36" t="e">
        <f t="shared" si="30"/>
        <v>#DIV/0!</v>
      </c>
      <c r="BC36">
        <f t="shared" si="31"/>
        <v>1.3907737939822776E-3</v>
      </c>
      <c r="BD36" t="e">
        <f t="shared" si="32"/>
        <v>#DIV/0!</v>
      </c>
      <c r="BE36" t="e">
        <f t="shared" si="33"/>
        <v>#DIV/0!</v>
      </c>
      <c r="BF36" t="s">
        <v>398</v>
      </c>
      <c r="BG36">
        <v>0</v>
      </c>
      <c r="BH36" t="e">
        <f t="shared" si="34"/>
        <v>#DIV/0!</v>
      </c>
      <c r="BI36" t="e">
        <f t="shared" si="35"/>
        <v>#DIV/0!</v>
      </c>
      <c r="BJ36" t="e">
        <f t="shared" si="36"/>
        <v>#DIV/0!</v>
      </c>
      <c r="BK36" t="e">
        <f t="shared" si="37"/>
        <v>#DIV/0!</v>
      </c>
      <c r="BL36" t="e">
        <f t="shared" si="38"/>
        <v>#DIV/0!</v>
      </c>
      <c r="BM36" t="e">
        <f t="shared" si="39"/>
        <v>#DIV/0!</v>
      </c>
      <c r="BN36" t="e">
        <f t="shared" si="40"/>
        <v>#DIV/0!</v>
      </c>
      <c r="BO36" t="e">
        <f t="shared" si="41"/>
        <v>#DIV/0!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f t="shared" si="42"/>
        <v>1500.04</v>
      </c>
      <c r="CI36">
        <f t="shared" si="43"/>
        <v>1261.2482999999997</v>
      </c>
      <c r="CJ36">
        <f t="shared" si="44"/>
        <v>0.84080977840590909</v>
      </c>
      <c r="CK36">
        <f t="shared" si="45"/>
        <v>0.1611628723234047</v>
      </c>
      <c r="CL36">
        <v>6</v>
      </c>
      <c r="CM36">
        <v>0.5</v>
      </c>
      <c r="CN36" t="s">
        <v>399</v>
      </c>
      <c r="CO36">
        <v>2</v>
      </c>
      <c r="CP36">
        <v>1657341995.5</v>
      </c>
      <c r="CQ36">
        <v>97.369</v>
      </c>
      <c r="CR36">
        <v>99.975200000000001</v>
      </c>
      <c r="CS36">
        <v>23.279800000000002</v>
      </c>
      <c r="CT36">
        <v>18.2471</v>
      </c>
      <c r="CU36">
        <v>96.825999999999993</v>
      </c>
      <c r="CV36">
        <v>22.996200000000002</v>
      </c>
      <c r="CW36">
        <v>500.10500000000002</v>
      </c>
      <c r="CX36">
        <v>101.50700000000001</v>
      </c>
      <c r="CY36">
        <v>9.9879499999999996E-2</v>
      </c>
      <c r="CZ36">
        <v>26.975000000000001</v>
      </c>
      <c r="DA36">
        <v>26.6967</v>
      </c>
      <c r="DB36">
        <v>999.9</v>
      </c>
      <c r="DC36">
        <v>0</v>
      </c>
      <c r="DD36">
        <v>0</v>
      </c>
      <c r="DE36">
        <v>5036.25</v>
      </c>
      <c r="DF36">
        <v>0</v>
      </c>
      <c r="DG36">
        <v>1899.78</v>
      </c>
      <c r="DH36">
        <v>-2.6337299999999999</v>
      </c>
      <c r="DI36">
        <v>99.661600000000007</v>
      </c>
      <c r="DJ36">
        <v>101.833</v>
      </c>
      <c r="DK36">
        <v>5.0326599999999999</v>
      </c>
      <c r="DL36">
        <v>99.975200000000001</v>
      </c>
      <c r="DM36">
        <v>18.2471</v>
      </c>
      <c r="DN36">
        <v>2.36307</v>
      </c>
      <c r="DO36">
        <v>1.8522099999999999</v>
      </c>
      <c r="DP36">
        <v>20.1129</v>
      </c>
      <c r="DQ36">
        <v>16.234500000000001</v>
      </c>
      <c r="DR36">
        <v>1500.04</v>
      </c>
      <c r="DS36">
        <v>0.97300699999999996</v>
      </c>
      <c r="DT36">
        <v>2.6993400000000001E-2</v>
      </c>
      <c r="DU36">
        <v>0</v>
      </c>
      <c r="DV36">
        <v>2.3355000000000001</v>
      </c>
      <c r="DW36">
        <v>0</v>
      </c>
      <c r="DX36">
        <v>16666.099999999999</v>
      </c>
      <c r="DY36">
        <v>13304</v>
      </c>
      <c r="DZ36">
        <v>37.125</v>
      </c>
      <c r="EA36">
        <v>40.936999999999998</v>
      </c>
      <c r="EB36">
        <v>38</v>
      </c>
      <c r="EC36">
        <v>38.875</v>
      </c>
      <c r="ED36">
        <v>37.436999999999998</v>
      </c>
      <c r="EE36">
        <v>1459.55</v>
      </c>
      <c r="EF36">
        <v>40.49</v>
      </c>
      <c r="EG36">
        <v>0</v>
      </c>
      <c r="EH36">
        <v>1657341994.8</v>
      </c>
      <c r="EI36">
        <v>0</v>
      </c>
      <c r="EJ36">
        <v>2.3618079999999999</v>
      </c>
      <c r="EK36">
        <v>-0.46704614645041981</v>
      </c>
      <c r="EL36">
        <v>-209.29230849648209</v>
      </c>
      <c r="EM36">
        <v>16687.28</v>
      </c>
      <c r="EN36">
        <v>15</v>
      </c>
      <c r="EO36">
        <v>1657342017.5</v>
      </c>
      <c r="EP36" t="s">
        <v>461</v>
      </c>
      <c r="EQ36">
        <v>1657342017.5</v>
      </c>
      <c r="ER36">
        <v>1657341574.5</v>
      </c>
      <c r="ES36">
        <v>17</v>
      </c>
      <c r="ET36">
        <v>2.5999999999999999E-2</v>
      </c>
      <c r="EU36">
        <v>7.0000000000000001E-3</v>
      </c>
      <c r="EV36">
        <v>0.54300000000000004</v>
      </c>
      <c r="EW36">
        <v>0.17</v>
      </c>
      <c r="EX36">
        <v>100</v>
      </c>
      <c r="EY36">
        <v>19</v>
      </c>
      <c r="EZ36">
        <v>0.26</v>
      </c>
      <c r="FA36">
        <v>0.03</v>
      </c>
      <c r="FB36">
        <v>-2.6459427500000001</v>
      </c>
      <c r="FC36">
        <v>-0.13622037523451319</v>
      </c>
      <c r="FD36">
        <v>2.8248715013917011E-2</v>
      </c>
      <c r="FE36">
        <v>0</v>
      </c>
      <c r="FF36">
        <v>5.0254675000000004</v>
      </c>
      <c r="FG36">
        <v>-2.2699587242033331E-2</v>
      </c>
      <c r="FH36">
        <v>4.8370619956746791E-3</v>
      </c>
      <c r="FI36">
        <v>1</v>
      </c>
      <c r="FJ36">
        <v>1</v>
      </c>
      <c r="FK36">
        <v>2</v>
      </c>
      <c r="FL36" t="s">
        <v>401</v>
      </c>
      <c r="FM36">
        <v>2.9352200000000002</v>
      </c>
      <c r="FN36">
        <v>2.7634799999999999</v>
      </c>
      <c r="FO36">
        <v>2.8909199999999999E-2</v>
      </c>
      <c r="FP36">
        <v>2.9995000000000001E-2</v>
      </c>
      <c r="FQ36">
        <v>0.11805</v>
      </c>
      <c r="FR36">
        <v>0.10044</v>
      </c>
      <c r="FS36">
        <v>30946</v>
      </c>
      <c r="FT36">
        <v>24106.799999999999</v>
      </c>
      <c r="FU36">
        <v>29916.2</v>
      </c>
      <c r="FV36">
        <v>24301.599999999999</v>
      </c>
      <c r="FW36">
        <v>35040.400000000001</v>
      </c>
      <c r="FX36">
        <v>31939.8</v>
      </c>
      <c r="FY36">
        <v>43689.5</v>
      </c>
      <c r="FZ36">
        <v>39674.699999999997</v>
      </c>
      <c r="GA36">
        <v>1.98617</v>
      </c>
      <c r="GB36">
        <v>2.06975</v>
      </c>
      <c r="GC36">
        <v>8.2850499999999994E-2</v>
      </c>
      <c r="GD36">
        <v>0</v>
      </c>
      <c r="GE36">
        <v>25.339600000000001</v>
      </c>
      <c r="GF36">
        <v>999.9</v>
      </c>
      <c r="GG36">
        <v>56</v>
      </c>
      <c r="GH36">
        <v>33.299999999999997</v>
      </c>
      <c r="GI36">
        <v>28.345300000000002</v>
      </c>
      <c r="GJ36">
        <v>31.1647</v>
      </c>
      <c r="GK36">
        <v>34.439100000000003</v>
      </c>
      <c r="GL36">
        <v>1</v>
      </c>
      <c r="GM36">
        <v>-1.28735E-2</v>
      </c>
      <c r="GN36">
        <v>0.60844500000000001</v>
      </c>
      <c r="GO36">
        <v>20.2698</v>
      </c>
      <c r="GP36">
        <v>5.2232799999999999</v>
      </c>
      <c r="GQ36">
        <v>11.903499999999999</v>
      </c>
      <c r="GR36">
        <v>4.9650999999999996</v>
      </c>
      <c r="GS36">
        <v>3.2919999999999998</v>
      </c>
      <c r="GT36">
        <v>9999</v>
      </c>
      <c r="GU36">
        <v>9999</v>
      </c>
      <c r="GV36">
        <v>7809.9</v>
      </c>
      <c r="GW36">
        <v>982.5</v>
      </c>
      <c r="GX36">
        <v>1.8770100000000001</v>
      </c>
      <c r="GY36">
        <v>1.87534</v>
      </c>
      <c r="GZ36">
        <v>1.8740699999999999</v>
      </c>
      <c r="HA36">
        <v>1.8731800000000001</v>
      </c>
      <c r="HB36">
        <v>1.87479</v>
      </c>
      <c r="HC36">
        <v>1.8696699999999999</v>
      </c>
      <c r="HD36">
        <v>1.8738999999999999</v>
      </c>
      <c r="HE36">
        <v>1.87897</v>
      </c>
      <c r="HF36">
        <v>0</v>
      </c>
      <c r="HG36">
        <v>0</v>
      </c>
      <c r="HH36">
        <v>0</v>
      </c>
      <c r="HI36">
        <v>0</v>
      </c>
      <c r="HJ36" t="s">
        <v>402</v>
      </c>
      <c r="HK36" t="s">
        <v>403</v>
      </c>
      <c r="HL36" t="s">
        <v>404</v>
      </c>
      <c r="HM36" t="s">
        <v>404</v>
      </c>
      <c r="HN36" t="s">
        <v>404</v>
      </c>
      <c r="HO36" t="s">
        <v>404</v>
      </c>
      <c r="HP36">
        <v>0</v>
      </c>
      <c r="HQ36">
        <v>100</v>
      </c>
      <c r="HR36">
        <v>100</v>
      </c>
      <c r="HS36">
        <v>0.54300000000000004</v>
      </c>
      <c r="HT36">
        <v>0.28360000000000002</v>
      </c>
      <c r="HU36">
        <v>0.39996045486004661</v>
      </c>
      <c r="HV36">
        <v>1.442917152755131E-3</v>
      </c>
      <c r="HW36">
        <v>-2.661258809856503E-6</v>
      </c>
      <c r="HX36">
        <v>7.9611176757267714E-10</v>
      </c>
      <c r="HY36">
        <v>-4.8841213833999683E-2</v>
      </c>
      <c r="HZ36">
        <v>-6.0352908027276157E-3</v>
      </c>
      <c r="IA36">
        <v>1.226161373770135E-3</v>
      </c>
      <c r="IB36">
        <v>-1.457749047782E-5</v>
      </c>
      <c r="IC36">
        <v>5</v>
      </c>
      <c r="ID36">
        <v>1967</v>
      </c>
      <c r="IE36">
        <v>1</v>
      </c>
      <c r="IF36">
        <v>28</v>
      </c>
      <c r="IG36">
        <v>1.3</v>
      </c>
      <c r="IH36">
        <v>7</v>
      </c>
      <c r="II36">
        <v>0.36254900000000001</v>
      </c>
      <c r="IJ36">
        <v>2.4890099999999999</v>
      </c>
      <c r="IK36">
        <v>1.42578</v>
      </c>
      <c r="IL36">
        <v>2.2912599999999999</v>
      </c>
      <c r="IM36">
        <v>1.5478499999999999</v>
      </c>
      <c r="IN36">
        <v>2.3132299999999999</v>
      </c>
      <c r="IO36">
        <v>35.174700000000001</v>
      </c>
      <c r="IP36">
        <v>14.7187</v>
      </c>
      <c r="IQ36">
        <v>18</v>
      </c>
      <c r="IR36">
        <v>504.63799999999998</v>
      </c>
      <c r="IS36">
        <v>546.59799999999996</v>
      </c>
      <c r="IT36">
        <v>24.999400000000001</v>
      </c>
      <c r="IU36">
        <v>27.1922</v>
      </c>
      <c r="IV36">
        <v>29.999700000000001</v>
      </c>
      <c r="IW36">
        <v>27.151399999999999</v>
      </c>
      <c r="IX36">
        <v>27.0809</v>
      </c>
      <c r="IY36">
        <v>7.2789299999999999</v>
      </c>
      <c r="IZ36">
        <v>36.951900000000002</v>
      </c>
      <c r="JA36">
        <v>0</v>
      </c>
      <c r="JB36">
        <v>25</v>
      </c>
      <c r="JC36">
        <v>100</v>
      </c>
      <c r="JD36">
        <v>18.171099999999999</v>
      </c>
      <c r="JE36">
        <v>100.79300000000001</v>
      </c>
      <c r="JF36">
        <v>100.91500000000001</v>
      </c>
    </row>
    <row r="37" spans="1:266" x14ac:dyDescent="0.2">
      <c r="A37">
        <v>21</v>
      </c>
      <c r="B37">
        <v>1657342093.5</v>
      </c>
      <c r="C37">
        <v>2654.400000095367</v>
      </c>
      <c r="D37" t="s">
        <v>462</v>
      </c>
      <c r="E37" t="s">
        <v>463</v>
      </c>
      <c r="F37" t="s">
        <v>394</v>
      </c>
      <c r="H37" t="s">
        <v>395</v>
      </c>
      <c r="I37" t="s">
        <v>448</v>
      </c>
      <c r="J37" t="s">
        <v>449</v>
      </c>
      <c r="K37">
        <v>1657342093.5</v>
      </c>
      <c r="L37">
        <f t="shared" si="0"/>
        <v>4.20810544321416E-3</v>
      </c>
      <c r="M37">
        <f t="shared" si="1"/>
        <v>4.2081054432141602</v>
      </c>
      <c r="N37">
        <f t="shared" si="2"/>
        <v>-0.4767247498494665</v>
      </c>
      <c r="O37">
        <f t="shared" si="3"/>
        <v>50.3078</v>
      </c>
      <c r="P37">
        <f t="shared" si="4"/>
        <v>51.594328062211247</v>
      </c>
      <c r="Q37">
        <f t="shared" si="5"/>
        <v>5.2422434569681275</v>
      </c>
      <c r="R37">
        <f t="shared" si="6"/>
        <v>5.1115257294651988</v>
      </c>
      <c r="S37">
        <f t="shared" si="7"/>
        <v>0.35471215503057996</v>
      </c>
      <c r="T37">
        <f t="shared" si="8"/>
        <v>1.9201715320565924</v>
      </c>
      <c r="U37">
        <f t="shared" si="9"/>
        <v>0.32192453153309103</v>
      </c>
      <c r="V37">
        <f t="shared" si="10"/>
        <v>0.203895513566766</v>
      </c>
      <c r="W37">
        <f t="shared" si="11"/>
        <v>241.74712499999998</v>
      </c>
      <c r="X37">
        <f t="shared" si="12"/>
        <v>27.754842214781444</v>
      </c>
      <c r="Y37">
        <f t="shared" si="13"/>
        <v>27.754842214781444</v>
      </c>
      <c r="Z37">
        <f t="shared" si="14"/>
        <v>3.740941319115159</v>
      </c>
      <c r="AA37">
        <f t="shared" si="15"/>
        <v>67.477071305619887</v>
      </c>
      <c r="AB37">
        <f t="shared" si="16"/>
        <v>2.4532738669367995</v>
      </c>
      <c r="AC37">
        <f t="shared" si="17"/>
        <v>3.6357147983280607</v>
      </c>
      <c r="AD37">
        <f t="shared" si="18"/>
        <v>1.2876674521783595</v>
      </c>
      <c r="AE37">
        <f t="shared" si="19"/>
        <v>-185.57745004574446</v>
      </c>
      <c r="AF37">
        <f t="shared" si="20"/>
        <v>-50.480862337745897</v>
      </c>
      <c r="AG37">
        <f t="shared" si="21"/>
        <v>-5.7026858095460566</v>
      </c>
      <c r="AH37">
        <f t="shared" si="22"/>
        <v>-1.3873193036438636E-2</v>
      </c>
      <c r="AI37">
        <v>0</v>
      </c>
      <c r="AJ37">
        <v>0</v>
      </c>
      <c r="AK37">
        <f t="shared" si="23"/>
        <v>1</v>
      </c>
      <c r="AL37">
        <f t="shared" si="24"/>
        <v>0</v>
      </c>
      <c r="AM37">
        <f t="shared" si="25"/>
        <v>25869.047562930718</v>
      </c>
      <c r="AN37" t="s">
        <v>398</v>
      </c>
      <c r="AO37" t="s">
        <v>398</v>
      </c>
      <c r="AP37">
        <v>0</v>
      </c>
      <c r="AQ37">
        <v>0</v>
      </c>
      <c r="AR37" t="e">
        <f t="shared" si="26"/>
        <v>#DIV/0!</v>
      </c>
      <c r="AS37">
        <v>0</v>
      </c>
      <c r="AT37" t="s">
        <v>398</v>
      </c>
      <c r="AU37" t="s">
        <v>398</v>
      </c>
      <c r="AV37">
        <v>0</v>
      </c>
      <c r="AW37">
        <v>0</v>
      </c>
      <c r="AX37" t="e">
        <f t="shared" si="27"/>
        <v>#DIV/0!</v>
      </c>
      <c r="AY37">
        <v>0.5</v>
      </c>
      <c r="AZ37">
        <f t="shared" si="28"/>
        <v>1261.2236999999998</v>
      </c>
      <c r="BA37">
        <f t="shared" si="29"/>
        <v>-0.4767247498494665</v>
      </c>
      <c r="BB37" t="e">
        <f t="shared" si="30"/>
        <v>#DIV/0!</v>
      </c>
      <c r="BC37">
        <f t="shared" si="31"/>
        <v>-3.7798587978442414E-4</v>
      </c>
      <c r="BD37" t="e">
        <f t="shared" si="32"/>
        <v>#DIV/0!</v>
      </c>
      <c r="BE37" t="e">
        <f t="shared" si="33"/>
        <v>#DIV/0!</v>
      </c>
      <c r="BF37" t="s">
        <v>398</v>
      </c>
      <c r="BG37">
        <v>0</v>
      </c>
      <c r="BH37" t="e">
        <f t="shared" si="34"/>
        <v>#DIV/0!</v>
      </c>
      <c r="BI37" t="e">
        <f t="shared" si="35"/>
        <v>#DIV/0!</v>
      </c>
      <c r="BJ37" t="e">
        <f t="shared" si="36"/>
        <v>#DIV/0!</v>
      </c>
      <c r="BK37" t="e">
        <f t="shared" si="37"/>
        <v>#DIV/0!</v>
      </c>
      <c r="BL37" t="e">
        <f t="shared" si="38"/>
        <v>#DIV/0!</v>
      </c>
      <c r="BM37" t="e">
        <f t="shared" si="39"/>
        <v>#DIV/0!</v>
      </c>
      <c r="BN37" t="e">
        <f t="shared" si="40"/>
        <v>#DIV/0!</v>
      </c>
      <c r="BO37" t="e">
        <f t="shared" si="41"/>
        <v>#DIV/0!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f t="shared" si="42"/>
        <v>1500.01</v>
      </c>
      <c r="CI37">
        <f t="shared" si="43"/>
        <v>1261.2236999999998</v>
      </c>
      <c r="CJ37">
        <f t="shared" si="44"/>
        <v>0.84081019459870254</v>
      </c>
      <c r="CK37">
        <f t="shared" si="45"/>
        <v>0.16116367557549616</v>
      </c>
      <c r="CL37">
        <v>6</v>
      </c>
      <c r="CM37">
        <v>0.5</v>
      </c>
      <c r="CN37" t="s">
        <v>399</v>
      </c>
      <c r="CO37">
        <v>2</v>
      </c>
      <c r="CP37">
        <v>1657342093.5</v>
      </c>
      <c r="CQ37">
        <v>50.3078</v>
      </c>
      <c r="CR37">
        <v>49.989899999999999</v>
      </c>
      <c r="CS37">
        <v>24.145199999999999</v>
      </c>
      <c r="CT37">
        <v>19.2194</v>
      </c>
      <c r="CU37">
        <v>49.744799999999998</v>
      </c>
      <c r="CV37">
        <v>23.8386</v>
      </c>
      <c r="CW37">
        <v>500.20299999999997</v>
      </c>
      <c r="CX37">
        <v>101.505</v>
      </c>
      <c r="CY37">
        <v>0.100034</v>
      </c>
      <c r="CZ37">
        <v>27.267199999999999</v>
      </c>
      <c r="DA37">
        <v>26.991700000000002</v>
      </c>
      <c r="DB37">
        <v>999.9</v>
      </c>
      <c r="DC37">
        <v>0</v>
      </c>
      <c r="DD37">
        <v>0</v>
      </c>
      <c r="DE37">
        <v>4997.5</v>
      </c>
      <c r="DF37">
        <v>0</v>
      </c>
      <c r="DG37">
        <v>1897.66</v>
      </c>
      <c r="DH37">
        <v>0.245754</v>
      </c>
      <c r="DI37">
        <v>51.4786</v>
      </c>
      <c r="DJ37">
        <v>50.969499999999996</v>
      </c>
      <c r="DK37">
        <v>4.92584</v>
      </c>
      <c r="DL37">
        <v>49.989899999999999</v>
      </c>
      <c r="DM37">
        <v>19.2194</v>
      </c>
      <c r="DN37">
        <v>2.45085</v>
      </c>
      <c r="DO37">
        <v>1.95086</v>
      </c>
      <c r="DP37">
        <v>20.703800000000001</v>
      </c>
      <c r="DQ37">
        <v>17.050999999999998</v>
      </c>
      <c r="DR37">
        <v>1500.01</v>
      </c>
      <c r="DS37">
        <v>0.97299599999999997</v>
      </c>
      <c r="DT37">
        <v>2.7003699999999999E-2</v>
      </c>
      <c r="DU37">
        <v>0</v>
      </c>
      <c r="DV37">
        <v>2.4211999999999998</v>
      </c>
      <c r="DW37">
        <v>0</v>
      </c>
      <c r="DX37">
        <v>16911</v>
      </c>
      <c r="DY37">
        <v>13303.6</v>
      </c>
      <c r="DZ37">
        <v>37.686999999999998</v>
      </c>
      <c r="EA37">
        <v>40.936999999999998</v>
      </c>
      <c r="EB37">
        <v>38.561999999999998</v>
      </c>
      <c r="EC37">
        <v>39</v>
      </c>
      <c r="ED37">
        <v>37.811999999999998</v>
      </c>
      <c r="EE37">
        <v>1459.5</v>
      </c>
      <c r="EF37">
        <v>40.51</v>
      </c>
      <c r="EG37">
        <v>0</v>
      </c>
      <c r="EH37">
        <v>1657342092.5999999</v>
      </c>
      <c r="EI37">
        <v>0</v>
      </c>
      <c r="EJ37">
        <v>2.389326923076923</v>
      </c>
      <c r="EK37">
        <v>0.6975623980989667</v>
      </c>
      <c r="EL37">
        <v>-141.03589748449579</v>
      </c>
      <c r="EM37">
        <v>16910.234615384619</v>
      </c>
      <c r="EN37">
        <v>15</v>
      </c>
      <c r="EO37">
        <v>1657342114.5</v>
      </c>
      <c r="EP37" t="s">
        <v>464</v>
      </c>
      <c r="EQ37">
        <v>1657342114.5</v>
      </c>
      <c r="ER37">
        <v>1657341574.5</v>
      </c>
      <c r="ES37">
        <v>18</v>
      </c>
      <c r="ET37">
        <v>7.1999999999999995E-2</v>
      </c>
      <c r="EU37">
        <v>7.0000000000000001E-3</v>
      </c>
      <c r="EV37">
        <v>0.56299999999999994</v>
      </c>
      <c r="EW37">
        <v>0.17</v>
      </c>
      <c r="EX37">
        <v>50</v>
      </c>
      <c r="EY37">
        <v>19</v>
      </c>
      <c r="EZ37">
        <v>0.3</v>
      </c>
      <c r="FA37">
        <v>0.03</v>
      </c>
      <c r="FB37">
        <v>0.28182247500000002</v>
      </c>
      <c r="FC37">
        <v>-0.30763369981238342</v>
      </c>
      <c r="FD37">
        <v>3.4550876697261597E-2</v>
      </c>
      <c r="FE37">
        <v>0</v>
      </c>
      <c r="FF37">
        <v>4.8506960000000001</v>
      </c>
      <c r="FG37">
        <v>0.38212547842399452</v>
      </c>
      <c r="FH37">
        <v>4.1569444595760473E-2</v>
      </c>
      <c r="FI37">
        <v>1</v>
      </c>
      <c r="FJ37">
        <v>1</v>
      </c>
      <c r="FK37">
        <v>2</v>
      </c>
      <c r="FL37" t="s">
        <v>401</v>
      </c>
      <c r="FM37">
        <v>2.9354900000000002</v>
      </c>
      <c r="FN37">
        <v>2.7634599999999998</v>
      </c>
      <c r="FO37">
        <v>1.49678E-2</v>
      </c>
      <c r="FP37">
        <v>1.51302E-2</v>
      </c>
      <c r="FQ37">
        <v>0.121061</v>
      </c>
      <c r="FR37">
        <v>0.104189</v>
      </c>
      <c r="FS37">
        <v>31386.7</v>
      </c>
      <c r="FT37">
        <v>24472.2</v>
      </c>
      <c r="FU37">
        <v>29912.6</v>
      </c>
      <c r="FV37">
        <v>24297.5</v>
      </c>
      <c r="FW37">
        <v>34912.800000000003</v>
      </c>
      <c r="FX37">
        <v>31798.3</v>
      </c>
      <c r="FY37">
        <v>43684.1</v>
      </c>
      <c r="FZ37">
        <v>39667.4</v>
      </c>
      <c r="GA37">
        <v>1.9865699999999999</v>
      </c>
      <c r="GB37">
        <v>2.07118</v>
      </c>
      <c r="GC37">
        <v>9.1008800000000001E-2</v>
      </c>
      <c r="GD37">
        <v>0</v>
      </c>
      <c r="GE37">
        <v>25.5016</v>
      </c>
      <c r="GF37">
        <v>999.9</v>
      </c>
      <c r="GG37">
        <v>55.5</v>
      </c>
      <c r="GH37">
        <v>33.4</v>
      </c>
      <c r="GI37">
        <v>28.251899999999999</v>
      </c>
      <c r="GJ37">
        <v>31.0947</v>
      </c>
      <c r="GK37">
        <v>33.830100000000002</v>
      </c>
      <c r="GL37">
        <v>1</v>
      </c>
      <c r="GM37">
        <v>-1.02185E-2</v>
      </c>
      <c r="GN37">
        <v>0.66543799999999997</v>
      </c>
      <c r="GO37">
        <v>20.267399999999999</v>
      </c>
      <c r="GP37">
        <v>5.2282200000000003</v>
      </c>
      <c r="GQ37">
        <v>11.903499999999999</v>
      </c>
      <c r="GR37">
        <v>4.9648000000000003</v>
      </c>
      <c r="GS37">
        <v>3.2919999999999998</v>
      </c>
      <c r="GT37">
        <v>9999</v>
      </c>
      <c r="GU37">
        <v>9999</v>
      </c>
      <c r="GV37">
        <v>7809.9</v>
      </c>
      <c r="GW37">
        <v>982.5</v>
      </c>
      <c r="GX37">
        <v>1.8770899999999999</v>
      </c>
      <c r="GY37">
        <v>1.87534</v>
      </c>
      <c r="GZ37">
        <v>1.87408</v>
      </c>
      <c r="HA37">
        <v>1.8732</v>
      </c>
      <c r="HB37">
        <v>1.87479</v>
      </c>
      <c r="HC37">
        <v>1.86968</v>
      </c>
      <c r="HD37">
        <v>1.8738999999999999</v>
      </c>
      <c r="HE37">
        <v>1.87897</v>
      </c>
      <c r="HF37">
        <v>0</v>
      </c>
      <c r="HG37">
        <v>0</v>
      </c>
      <c r="HH37">
        <v>0</v>
      </c>
      <c r="HI37">
        <v>0</v>
      </c>
      <c r="HJ37" t="s">
        <v>402</v>
      </c>
      <c r="HK37" t="s">
        <v>403</v>
      </c>
      <c r="HL37" t="s">
        <v>404</v>
      </c>
      <c r="HM37" t="s">
        <v>404</v>
      </c>
      <c r="HN37" t="s">
        <v>404</v>
      </c>
      <c r="HO37" t="s">
        <v>404</v>
      </c>
      <c r="HP37">
        <v>0</v>
      </c>
      <c r="HQ37">
        <v>100</v>
      </c>
      <c r="HR37">
        <v>100</v>
      </c>
      <c r="HS37">
        <v>0.56299999999999994</v>
      </c>
      <c r="HT37">
        <v>0.30659999999999998</v>
      </c>
      <c r="HU37">
        <v>0.42549402482552012</v>
      </c>
      <c r="HV37">
        <v>1.442917152755131E-3</v>
      </c>
      <c r="HW37">
        <v>-2.661258809856503E-6</v>
      </c>
      <c r="HX37">
        <v>7.9611176757267714E-10</v>
      </c>
      <c r="HY37">
        <v>-4.8841213833999683E-2</v>
      </c>
      <c r="HZ37">
        <v>-6.0352908027276157E-3</v>
      </c>
      <c r="IA37">
        <v>1.226161373770135E-3</v>
      </c>
      <c r="IB37">
        <v>-1.457749047782E-5</v>
      </c>
      <c r="IC37">
        <v>5</v>
      </c>
      <c r="ID37">
        <v>1967</v>
      </c>
      <c r="IE37">
        <v>1</v>
      </c>
      <c r="IF37">
        <v>28</v>
      </c>
      <c r="IG37">
        <v>1.3</v>
      </c>
      <c r="IH37">
        <v>8.6999999999999993</v>
      </c>
      <c r="II37">
        <v>0.247803</v>
      </c>
      <c r="IJ37">
        <v>2.51831</v>
      </c>
      <c r="IK37">
        <v>1.42578</v>
      </c>
      <c r="IL37">
        <v>2.2912599999999999</v>
      </c>
      <c r="IM37">
        <v>1.5478499999999999</v>
      </c>
      <c r="IN37">
        <v>2.2839399999999999</v>
      </c>
      <c r="IO37">
        <v>35.267099999999999</v>
      </c>
      <c r="IP37">
        <v>14.692399999999999</v>
      </c>
      <c r="IQ37">
        <v>18</v>
      </c>
      <c r="IR37">
        <v>504.64499999999998</v>
      </c>
      <c r="IS37">
        <v>547.38800000000003</v>
      </c>
      <c r="IT37">
        <v>25.001100000000001</v>
      </c>
      <c r="IU37">
        <v>27.1785</v>
      </c>
      <c r="IV37">
        <v>30.000399999999999</v>
      </c>
      <c r="IW37">
        <v>27.122699999999998</v>
      </c>
      <c r="IX37">
        <v>27.060700000000001</v>
      </c>
      <c r="IY37">
        <v>4.9839599999999997</v>
      </c>
      <c r="IZ37">
        <v>33.0563</v>
      </c>
      <c r="JA37">
        <v>0</v>
      </c>
      <c r="JB37">
        <v>25</v>
      </c>
      <c r="JC37">
        <v>50</v>
      </c>
      <c r="JD37">
        <v>19.220600000000001</v>
      </c>
      <c r="JE37">
        <v>100.78100000000001</v>
      </c>
      <c r="JF37">
        <v>100.89700000000001</v>
      </c>
    </row>
    <row r="38" spans="1:266" x14ac:dyDescent="0.2">
      <c r="A38">
        <v>22</v>
      </c>
      <c r="B38">
        <v>1657342190.5</v>
      </c>
      <c r="C38">
        <v>2751.400000095367</v>
      </c>
      <c r="D38" t="s">
        <v>465</v>
      </c>
      <c r="E38" t="s">
        <v>466</v>
      </c>
      <c r="F38" t="s">
        <v>394</v>
      </c>
      <c r="H38" t="s">
        <v>395</v>
      </c>
      <c r="I38" t="s">
        <v>448</v>
      </c>
      <c r="J38" t="s">
        <v>449</v>
      </c>
      <c r="K38">
        <v>1657342190.5</v>
      </c>
      <c r="L38">
        <f t="shared" si="0"/>
        <v>4.4492341493521876E-3</v>
      </c>
      <c r="M38">
        <f t="shared" si="1"/>
        <v>4.4492341493521872</v>
      </c>
      <c r="N38">
        <f t="shared" si="2"/>
        <v>-2.6900050431162921</v>
      </c>
      <c r="O38">
        <f t="shared" si="3"/>
        <v>6.6750400000000001</v>
      </c>
      <c r="P38">
        <f t="shared" si="4"/>
        <v>18.887115807295544</v>
      </c>
      <c r="Q38">
        <f t="shared" si="5"/>
        <v>1.9190826862225072</v>
      </c>
      <c r="R38">
        <f t="shared" si="6"/>
        <v>0.67823768459631995</v>
      </c>
      <c r="S38">
        <f t="shared" si="7"/>
        <v>0.3769828003845927</v>
      </c>
      <c r="T38">
        <f t="shared" si="8"/>
        <v>1.9202066572993033</v>
      </c>
      <c r="U38">
        <f t="shared" si="9"/>
        <v>0.34017773797011019</v>
      </c>
      <c r="V38">
        <f t="shared" si="10"/>
        <v>0.21561764571333597</v>
      </c>
      <c r="W38">
        <f t="shared" si="11"/>
        <v>241.70447099999996</v>
      </c>
      <c r="X38">
        <f t="shared" si="12"/>
        <v>27.681239676984909</v>
      </c>
      <c r="Y38">
        <f t="shared" si="13"/>
        <v>27.681239676984909</v>
      </c>
      <c r="Z38">
        <f t="shared" si="14"/>
        <v>3.7248906062916212</v>
      </c>
      <c r="AA38">
        <f t="shared" si="15"/>
        <v>66.933459789641859</v>
      </c>
      <c r="AB38">
        <f t="shared" si="16"/>
        <v>2.4362354856344002</v>
      </c>
      <c r="AC38">
        <f t="shared" si="17"/>
        <v>3.6397871756382965</v>
      </c>
      <c r="AD38">
        <f t="shared" si="18"/>
        <v>1.288655120657221</v>
      </c>
      <c r="AE38">
        <f t="shared" si="19"/>
        <v>-196.21122598643146</v>
      </c>
      <c r="AF38">
        <f t="shared" si="20"/>
        <v>-40.885016846681005</v>
      </c>
      <c r="AG38">
        <f t="shared" si="21"/>
        <v>-4.6173273254203782</v>
      </c>
      <c r="AH38">
        <f t="shared" si="22"/>
        <v>-9.0991585328836777E-3</v>
      </c>
      <c r="AI38">
        <v>0</v>
      </c>
      <c r="AJ38">
        <v>0</v>
      </c>
      <c r="AK38">
        <f t="shared" si="23"/>
        <v>1</v>
      </c>
      <c r="AL38">
        <f t="shared" si="24"/>
        <v>0</v>
      </c>
      <c r="AM38">
        <f t="shared" si="25"/>
        <v>25868.166653284039</v>
      </c>
      <c r="AN38" t="s">
        <v>398</v>
      </c>
      <c r="AO38" t="s">
        <v>398</v>
      </c>
      <c r="AP38">
        <v>0</v>
      </c>
      <c r="AQ38">
        <v>0</v>
      </c>
      <c r="AR38" t="e">
        <f t="shared" si="26"/>
        <v>#DIV/0!</v>
      </c>
      <c r="AS38">
        <v>0</v>
      </c>
      <c r="AT38" t="s">
        <v>398</v>
      </c>
      <c r="AU38" t="s">
        <v>398</v>
      </c>
      <c r="AV38">
        <v>0</v>
      </c>
      <c r="AW38">
        <v>0</v>
      </c>
      <c r="AX38" t="e">
        <f t="shared" si="27"/>
        <v>#DIV/0!</v>
      </c>
      <c r="AY38">
        <v>0.5</v>
      </c>
      <c r="AZ38">
        <f t="shared" si="28"/>
        <v>1261.0047</v>
      </c>
      <c r="BA38">
        <f t="shared" si="29"/>
        <v>-2.6900050431162921</v>
      </c>
      <c r="BB38" t="e">
        <f t="shared" si="30"/>
        <v>#DIV/0!</v>
      </c>
      <c r="BC38">
        <f t="shared" si="31"/>
        <v>-2.133223645491799E-3</v>
      </c>
      <c r="BD38" t="e">
        <f t="shared" si="32"/>
        <v>#DIV/0!</v>
      </c>
      <c r="BE38" t="e">
        <f t="shared" si="33"/>
        <v>#DIV/0!</v>
      </c>
      <c r="BF38" t="s">
        <v>398</v>
      </c>
      <c r="BG38">
        <v>0</v>
      </c>
      <c r="BH38" t="e">
        <f t="shared" si="34"/>
        <v>#DIV/0!</v>
      </c>
      <c r="BI38" t="e">
        <f t="shared" si="35"/>
        <v>#DIV/0!</v>
      </c>
      <c r="BJ38" t="e">
        <f t="shared" si="36"/>
        <v>#DIV/0!</v>
      </c>
      <c r="BK38" t="e">
        <f t="shared" si="37"/>
        <v>#DIV/0!</v>
      </c>
      <c r="BL38" t="e">
        <f t="shared" si="38"/>
        <v>#DIV/0!</v>
      </c>
      <c r="BM38" t="e">
        <f t="shared" si="39"/>
        <v>#DIV/0!</v>
      </c>
      <c r="BN38" t="e">
        <f t="shared" si="40"/>
        <v>#DIV/0!</v>
      </c>
      <c r="BO38" t="e">
        <f t="shared" si="41"/>
        <v>#DIV/0!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f t="shared" si="42"/>
        <v>1499.75</v>
      </c>
      <c r="CI38">
        <f t="shared" si="43"/>
        <v>1261.0047</v>
      </c>
      <c r="CJ38">
        <f t="shared" si="44"/>
        <v>0.84080993498916479</v>
      </c>
      <c r="CK38">
        <f t="shared" si="45"/>
        <v>0.16116317452908815</v>
      </c>
      <c r="CL38">
        <v>6</v>
      </c>
      <c r="CM38">
        <v>0.5</v>
      </c>
      <c r="CN38" t="s">
        <v>399</v>
      </c>
      <c r="CO38">
        <v>2</v>
      </c>
      <c r="CP38">
        <v>1657342190.5</v>
      </c>
      <c r="CQ38">
        <v>6.6750400000000001</v>
      </c>
      <c r="CR38">
        <v>3.484</v>
      </c>
      <c r="CS38">
        <v>23.976800000000001</v>
      </c>
      <c r="CT38">
        <v>18.767900000000001</v>
      </c>
      <c r="CU38">
        <v>6.0330399999999997</v>
      </c>
      <c r="CV38">
        <v>23.8048</v>
      </c>
      <c r="CW38">
        <v>500.20800000000003</v>
      </c>
      <c r="CX38">
        <v>101.508</v>
      </c>
      <c r="CY38">
        <v>0.100033</v>
      </c>
      <c r="CZ38">
        <v>27.286300000000001</v>
      </c>
      <c r="DA38">
        <v>26.906300000000002</v>
      </c>
      <c r="DB38">
        <v>999.9</v>
      </c>
      <c r="DC38">
        <v>0</v>
      </c>
      <c r="DD38">
        <v>0</v>
      </c>
      <c r="DE38">
        <v>4997.5</v>
      </c>
      <c r="DF38">
        <v>0</v>
      </c>
      <c r="DG38">
        <v>1898</v>
      </c>
      <c r="DH38">
        <v>3.0554100000000002</v>
      </c>
      <c r="DI38">
        <v>6.7009699999999999</v>
      </c>
      <c r="DJ38">
        <v>3.55064</v>
      </c>
      <c r="DK38">
        <v>5.3426</v>
      </c>
      <c r="DL38">
        <v>3.484</v>
      </c>
      <c r="DM38">
        <v>18.767900000000001</v>
      </c>
      <c r="DN38">
        <v>2.4474</v>
      </c>
      <c r="DO38">
        <v>1.90509</v>
      </c>
      <c r="DP38">
        <v>20.680900000000001</v>
      </c>
      <c r="DQ38">
        <v>16.6768</v>
      </c>
      <c r="DR38">
        <v>1499.75</v>
      </c>
      <c r="DS38">
        <v>0.97300200000000003</v>
      </c>
      <c r="DT38">
        <v>2.6998500000000002E-2</v>
      </c>
      <c r="DU38">
        <v>0</v>
      </c>
      <c r="DV38">
        <v>2.6036999999999999</v>
      </c>
      <c r="DW38">
        <v>0</v>
      </c>
      <c r="DX38">
        <v>16404.2</v>
      </c>
      <c r="DY38">
        <v>13301.4</v>
      </c>
      <c r="DZ38">
        <v>37.061999999999998</v>
      </c>
      <c r="EA38">
        <v>39.936999999999998</v>
      </c>
      <c r="EB38">
        <v>37.875</v>
      </c>
      <c r="EC38">
        <v>38.125</v>
      </c>
      <c r="ED38">
        <v>37.25</v>
      </c>
      <c r="EE38">
        <v>1459.26</v>
      </c>
      <c r="EF38">
        <v>40.49</v>
      </c>
      <c r="EG38">
        <v>0</v>
      </c>
      <c r="EH38">
        <v>1657342189.8</v>
      </c>
      <c r="EI38">
        <v>0</v>
      </c>
      <c r="EJ38">
        <v>2.418076923076923</v>
      </c>
      <c r="EK38">
        <v>0.49873503441965611</v>
      </c>
      <c r="EL38">
        <v>86.519658480681727</v>
      </c>
      <c r="EM38">
        <v>16429.51923076923</v>
      </c>
      <c r="EN38">
        <v>15</v>
      </c>
      <c r="EO38">
        <v>1657342221.5</v>
      </c>
      <c r="EP38" t="s">
        <v>467</v>
      </c>
      <c r="EQ38">
        <v>1657342215.5</v>
      </c>
      <c r="ER38">
        <v>1657342221.5</v>
      </c>
      <c r="ES38">
        <v>19</v>
      </c>
      <c r="ET38">
        <v>0.14099999999999999</v>
      </c>
      <c r="EU38">
        <v>3.0000000000000001E-3</v>
      </c>
      <c r="EV38">
        <v>0.64200000000000002</v>
      </c>
      <c r="EW38">
        <v>0.17199999999999999</v>
      </c>
      <c r="EX38">
        <v>4</v>
      </c>
      <c r="EY38">
        <v>19</v>
      </c>
      <c r="EZ38">
        <v>0.18</v>
      </c>
      <c r="FA38">
        <v>0.01</v>
      </c>
      <c r="FB38">
        <v>3.08835075</v>
      </c>
      <c r="FC38">
        <v>-0.15118840525328819</v>
      </c>
      <c r="FD38">
        <v>1.763542491513883E-2</v>
      </c>
      <c r="FE38">
        <v>0</v>
      </c>
      <c r="FF38">
        <v>5.2778892499999994</v>
      </c>
      <c r="FG38">
        <v>0.49108108818010859</v>
      </c>
      <c r="FH38">
        <v>4.9166096417526402E-2</v>
      </c>
      <c r="FI38">
        <v>1</v>
      </c>
      <c r="FJ38">
        <v>1</v>
      </c>
      <c r="FK38">
        <v>2</v>
      </c>
      <c r="FL38" t="s">
        <v>401</v>
      </c>
      <c r="FM38">
        <v>2.9353799999999999</v>
      </c>
      <c r="FN38">
        <v>2.7634599999999998</v>
      </c>
      <c r="FO38">
        <v>1.8082899999999999E-3</v>
      </c>
      <c r="FP38">
        <v>1.04992E-3</v>
      </c>
      <c r="FQ38">
        <v>0.12092799999999999</v>
      </c>
      <c r="FR38">
        <v>0.102448</v>
      </c>
      <c r="FS38">
        <v>31797.5</v>
      </c>
      <c r="FT38">
        <v>24816.3</v>
      </c>
      <c r="FU38">
        <v>29905</v>
      </c>
      <c r="FV38">
        <v>24292.2</v>
      </c>
      <c r="FW38">
        <v>34908.9</v>
      </c>
      <c r="FX38">
        <v>31853.9</v>
      </c>
      <c r="FY38">
        <v>43672.800000000003</v>
      </c>
      <c r="FZ38">
        <v>39659.1</v>
      </c>
      <c r="GA38">
        <v>1.9861</v>
      </c>
      <c r="GB38">
        <v>2.06778</v>
      </c>
      <c r="GC38">
        <v>8.5644399999999996E-2</v>
      </c>
      <c r="GD38">
        <v>0</v>
      </c>
      <c r="GE38">
        <v>25.503799999999998</v>
      </c>
      <c r="GF38">
        <v>999.9</v>
      </c>
      <c r="GG38">
        <v>55.2</v>
      </c>
      <c r="GH38">
        <v>33.5</v>
      </c>
      <c r="GI38">
        <v>28.252199999999998</v>
      </c>
      <c r="GJ38">
        <v>31.1647</v>
      </c>
      <c r="GK38">
        <v>33.9223</v>
      </c>
      <c r="GL38">
        <v>1</v>
      </c>
      <c r="GM38">
        <v>6.6056900000000001E-5</v>
      </c>
      <c r="GN38">
        <v>0.72574099999999997</v>
      </c>
      <c r="GO38">
        <v>20.267700000000001</v>
      </c>
      <c r="GP38">
        <v>5.22478</v>
      </c>
      <c r="GQ38">
        <v>11.9056</v>
      </c>
      <c r="GR38">
        <v>4.9649999999999999</v>
      </c>
      <c r="GS38">
        <v>3.2919999999999998</v>
      </c>
      <c r="GT38">
        <v>9999</v>
      </c>
      <c r="GU38">
        <v>9999</v>
      </c>
      <c r="GV38">
        <v>7809.9</v>
      </c>
      <c r="GW38">
        <v>982.6</v>
      </c>
      <c r="GX38">
        <v>1.87714</v>
      </c>
      <c r="GY38">
        <v>1.8754299999999999</v>
      </c>
      <c r="GZ38">
        <v>1.87408</v>
      </c>
      <c r="HA38">
        <v>1.87331</v>
      </c>
      <c r="HB38">
        <v>1.8748499999999999</v>
      </c>
      <c r="HC38">
        <v>1.8697600000000001</v>
      </c>
      <c r="HD38">
        <v>1.8739300000000001</v>
      </c>
      <c r="HE38">
        <v>1.87897</v>
      </c>
      <c r="HF38">
        <v>0</v>
      </c>
      <c r="HG38">
        <v>0</v>
      </c>
      <c r="HH38">
        <v>0</v>
      </c>
      <c r="HI38">
        <v>0</v>
      </c>
      <c r="HJ38" t="s">
        <v>402</v>
      </c>
      <c r="HK38" t="s">
        <v>403</v>
      </c>
      <c r="HL38" t="s">
        <v>404</v>
      </c>
      <c r="HM38" t="s">
        <v>404</v>
      </c>
      <c r="HN38" t="s">
        <v>404</v>
      </c>
      <c r="HO38" t="s">
        <v>404</v>
      </c>
      <c r="HP38">
        <v>0</v>
      </c>
      <c r="HQ38">
        <v>100</v>
      </c>
      <c r="HR38">
        <v>100</v>
      </c>
      <c r="HS38">
        <v>0.64200000000000002</v>
      </c>
      <c r="HT38">
        <v>0.17199999999999999</v>
      </c>
      <c r="HU38">
        <v>0.49776006252072191</v>
      </c>
      <c r="HV38">
        <v>1.442917152755131E-3</v>
      </c>
      <c r="HW38">
        <v>-2.661258809856503E-6</v>
      </c>
      <c r="HX38">
        <v>7.9611176757267714E-10</v>
      </c>
      <c r="HY38">
        <v>-4.8841213833999683E-2</v>
      </c>
      <c r="HZ38">
        <v>-6.0352908027276157E-3</v>
      </c>
      <c r="IA38">
        <v>1.226161373770135E-3</v>
      </c>
      <c r="IB38">
        <v>-1.457749047782E-5</v>
      </c>
      <c r="IC38">
        <v>5</v>
      </c>
      <c r="ID38">
        <v>1967</v>
      </c>
      <c r="IE38">
        <v>1</v>
      </c>
      <c r="IF38">
        <v>28</v>
      </c>
      <c r="IG38">
        <v>1.3</v>
      </c>
      <c r="IH38">
        <v>10.3</v>
      </c>
      <c r="II38">
        <v>3.1738299999999997E-2</v>
      </c>
      <c r="IJ38">
        <v>4.99756</v>
      </c>
      <c r="IK38">
        <v>1.42578</v>
      </c>
      <c r="IL38">
        <v>2.2863799999999999</v>
      </c>
      <c r="IM38">
        <v>1.5478499999999999</v>
      </c>
      <c r="IN38">
        <v>2.3767100000000001</v>
      </c>
      <c r="IO38">
        <v>35.429099999999998</v>
      </c>
      <c r="IP38">
        <v>14.674899999999999</v>
      </c>
      <c r="IQ38">
        <v>18</v>
      </c>
      <c r="IR38">
        <v>504.83100000000002</v>
      </c>
      <c r="IS38">
        <v>545.57500000000005</v>
      </c>
      <c r="IT38">
        <v>24.999600000000001</v>
      </c>
      <c r="IU38">
        <v>27.270099999999999</v>
      </c>
      <c r="IV38">
        <v>30.000499999999999</v>
      </c>
      <c r="IW38">
        <v>27.180099999999999</v>
      </c>
      <c r="IX38">
        <v>27.116499999999998</v>
      </c>
      <c r="IY38">
        <v>0</v>
      </c>
      <c r="IZ38">
        <v>34.939799999999998</v>
      </c>
      <c r="JA38">
        <v>0</v>
      </c>
      <c r="JB38">
        <v>25</v>
      </c>
      <c r="JC38">
        <v>0</v>
      </c>
      <c r="JD38">
        <v>18.661100000000001</v>
      </c>
      <c r="JE38">
        <v>100.755</v>
      </c>
      <c r="JF38">
        <v>100.875</v>
      </c>
    </row>
    <row r="39" spans="1:266" x14ac:dyDescent="0.2">
      <c r="A39">
        <v>23</v>
      </c>
      <c r="B39">
        <v>1657342297.5</v>
      </c>
      <c r="C39">
        <v>2858.400000095367</v>
      </c>
      <c r="D39" t="s">
        <v>468</v>
      </c>
      <c r="E39" t="s">
        <v>469</v>
      </c>
      <c r="F39" t="s">
        <v>394</v>
      </c>
      <c r="H39" t="s">
        <v>395</v>
      </c>
      <c r="I39" t="s">
        <v>448</v>
      </c>
      <c r="J39" t="s">
        <v>449</v>
      </c>
      <c r="K39">
        <v>1657342297.5</v>
      </c>
      <c r="L39">
        <f t="shared" si="0"/>
        <v>4.5443942354396966E-3</v>
      </c>
      <c r="M39">
        <f t="shared" si="1"/>
        <v>4.5443942354396967</v>
      </c>
      <c r="N39">
        <f t="shared" si="2"/>
        <v>12.575557227970751</v>
      </c>
      <c r="O39">
        <f t="shared" si="3"/>
        <v>383.02499999999998</v>
      </c>
      <c r="P39">
        <f t="shared" si="4"/>
        <v>319.26694561049749</v>
      </c>
      <c r="Q39">
        <f t="shared" si="5"/>
        <v>32.440612497327002</v>
      </c>
      <c r="R39">
        <f t="shared" si="6"/>
        <v>38.919048065025002</v>
      </c>
      <c r="S39">
        <f t="shared" si="7"/>
        <v>0.38960548273069406</v>
      </c>
      <c r="T39">
        <f t="shared" si="8"/>
        <v>1.9258748513471857</v>
      </c>
      <c r="U39">
        <f t="shared" si="9"/>
        <v>0.35053422560742858</v>
      </c>
      <c r="V39">
        <f t="shared" si="10"/>
        <v>0.22226686648891894</v>
      </c>
      <c r="W39">
        <f t="shared" si="11"/>
        <v>241.745529</v>
      </c>
      <c r="X39">
        <f t="shared" si="12"/>
        <v>27.260653583563439</v>
      </c>
      <c r="Y39">
        <f t="shared" si="13"/>
        <v>27.260653583563439</v>
      </c>
      <c r="Z39">
        <f t="shared" si="14"/>
        <v>3.6343199295438442</v>
      </c>
      <c r="AA39">
        <f t="shared" si="15"/>
        <v>66.199377939538621</v>
      </c>
      <c r="AB39">
        <f t="shared" si="16"/>
        <v>2.3558610978574004</v>
      </c>
      <c r="AC39">
        <f t="shared" si="17"/>
        <v>3.5587360050559105</v>
      </c>
      <c r="AD39">
        <f t="shared" si="18"/>
        <v>1.2784588316864438</v>
      </c>
      <c r="AE39">
        <f t="shared" si="19"/>
        <v>-200.40778578289061</v>
      </c>
      <c r="AF39">
        <f t="shared" si="20"/>
        <v>-37.175903326558831</v>
      </c>
      <c r="AG39">
        <f t="shared" si="21"/>
        <v>-4.1692990528415566</v>
      </c>
      <c r="AH39">
        <f t="shared" si="22"/>
        <v>-7.4591622909920829E-3</v>
      </c>
      <c r="AI39">
        <v>0</v>
      </c>
      <c r="AJ39">
        <v>0</v>
      </c>
      <c r="AK39">
        <f t="shared" si="23"/>
        <v>1</v>
      </c>
      <c r="AL39">
        <f t="shared" si="24"/>
        <v>0</v>
      </c>
      <c r="AM39">
        <f t="shared" si="25"/>
        <v>26044.055029766543</v>
      </c>
      <c r="AN39" t="s">
        <v>398</v>
      </c>
      <c r="AO39" t="s">
        <v>398</v>
      </c>
      <c r="AP39">
        <v>0</v>
      </c>
      <c r="AQ39">
        <v>0</v>
      </c>
      <c r="AR39" t="e">
        <f t="shared" si="26"/>
        <v>#DIV/0!</v>
      </c>
      <c r="AS39">
        <v>0</v>
      </c>
      <c r="AT39" t="s">
        <v>398</v>
      </c>
      <c r="AU39" t="s">
        <v>398</v>
      </c>
      <c r="AV39">
        <v>0</v>
      </c>
      <c r="AW39">
        <v>0</v>
      </c>
      <c r="AX39" t="e">
        <f t="shared" si="27"/>
        <v>#DIV/0!</v>
      </c>
      <c r="AY39">
        <v>0.5</v>
      </c>
      <c r="AZ39">
        <f t="shared" si="28"/>
        <v>1261.2152999999998</v>
      </c>
      <c r="BA39">
        <f t="shared" si="29"/>
        <v>12.575557227970751</v>
      </c>
      <c r="BB39" t="e">
        <f t="shared" si="30"/>
        <v>#DIV/0!</v>
      </c>
      <c r="BC39">
        <f t="shared" si="31"/>
        <v>9.9709837233743943E-3</v>
      </c>
      <c r="BD39" t="e">
        <f t="shared" si="32"/>
        <v>#DIV/0!</v>
      </c>
      <c r="BE39" t="e">
        <f t="shared" si="33"/>
        <v>#DIV/0!</v>
      </c>
      <c r="BF39" t="s">
        <v>398</v>
      </c>
      <c r="BG39">
        <v>0</v>
      </c>
      <c r="BH39" t="e">
        <f t="shared" si="34"/>
        <v>#DIV/0!</v>
      </c>
      <c r="BI39" t="e">
        <f t="shared" si="35"/>
        <v>#DIV/0!</v>
      </c>
      <c r="BJ39" t="e">
        <f t="shared" si="36"/>
        <v>#DIV/0!</v>
      </c>
      <c r="BK39" t="e">
        <f t="shared" si="37"/>
        <v>#DIV/0!</v>
      </c>
      <c r="BL39" t="e">
        <f t="shared" si="38"/>
        <v>#DIV/0!</v>
      </c>
      <c r="BM39" t="e">
        <f t="shared" si="39"/>
        <v>#DIV/0!</v>
      </c>
      <c r="BN39" t="e">
        <f t="shared" si="40"/>
        <v>#DIV/0!</v>
      </c>
      <c r="BO39" t="e">
        <f t="shared" si="41"/>
        <v>#DIV/0!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f t="shared" si="42"/>
        <v>1500</v>
      </c>
      <c r="CI39">
        <f t="shared" si="43"/>
        <v>1261.2152999999998</v>
      </c>
      <c r="CJ39">
        <f t="shared" si="44"/>
        <v>0.84081019999999995</v>
      </c>
      <c r="CK39">
        <f t="shared" si="45"/>
        <v>0.161163686</v>
      </c>
      <c r="CL39">
        <v>6</v>
      </c>
      <c r="CM39">
        <v>0.5</v>
      </c>
      <c r="CN39" t="s">
        <v>399</v>
      </c>
      <c r="CO39">
        <v>2</v>
      </c>
      <c r="CP39">
        <v>1657342297.5</v>
      </c>
      <c r="CQ39">
        <v>383.02499999999998</v>
      </c>
      <c r="CR39">
        <v>400.20299999999997</v>
      </c>
      <c r="CS39">
        <v>23.185400000000001</v>
      </c>
      <c r="CT39">
        <v>17.859000000000002</v>
      </c>
      <c r="CU39">
        <v>382.399</v>
      </c>
      <c r="CV39">
        <v>22.901399999999999</v>
      </c>
      <c r="CW39">
        <v>500.041</v>
      </c>
      <c r="CX39">
        <v>101.51</v>
      </c>
      <c r="CY39">
        <v>9.9681000000000006E-2</v>
      </c>
      <c r="CZ39">
        <v>26.9026</v>
      </c>
      <c r="DA39">
        <v>28.354600000000001</v>
      </c>
      <c r="DB39">
        <v>999.9</v>
      </c>
      <c r="DC39">
        <v>0</v>
      </c>
      <c r="DD39">
        <v>0</v>
      </c>
      <c r="DE39">
        <v>5021.25</v>
      </c>
      <c r="DF39">
        <v>0</v>
      </c>
      <c r="DG39">
        <v>1891.85</v>
      </c>
      <c r="DH39">
        <v>-16.958200000000001</v>
      </c>
      <c r="DI39">
        <v>392.34100000000001</v>
      </c>
      <c r="DJ39">
        <v>407.48</v>
      </c>
      <c r="DK39">
        <v>5.3263100000000003</v>
      </c>
      <c r="DL39">
        <v>400.20299999999997</v>
      </c>
      <c r="DM39">
        <v>17.859000000000002</v>
      </c>
      <c r="DN39">
        <v>2.3535400000000002</v>
      </c>
      <c r="DO39">
        <v>1.81287</v>
      </c>
      <c r="DP39">
        <v>20.047599999999999</v>
      </c>
      <c r="DQ39">
        <v>15.898199999999999</v>
      </c>
      <c r="DR39">
        <v>1500</v>
      </c>
      <c r="DS39">
        <v>0.97299599999999997</v>
      </c>
      <c r="DT39">
        <v>2.7003599999999999E-2</v>
      </c>
      <c r="DU39">
        <v>0</v>
      </c>
      <c r="DV39">
        <v>2.5245000000000002</v>
      </c>
      <c r="DW39">
        <v>0</v>
      </c>
      <c r="DX39">
        <v>16243.1</v>
      </c>
      <c r="DY39">
        <v>13303.5</v>
      </c>
      <c r="DZ39">
        <v>36.25</v>
      </c>
      <c r="EA39">
        <v>39.125</v>
      </c>
      <c r="EB39">
        <v>37.25</v>
      </c>
      <c r="EC39">
        <v>36.875</v>
      </c>
      <c r="ED39">
        <v>36.561999999999998</v>
      </c>
      <c r="EE39">
        <v>1459.49</v>
      </c>
      <c r="EF39">
        <v>40.51</v>
      </c>
      <c r="EG39">
        <v>0</v>
      </c>
      <c r="EH39">
        <v>1657342296.5999999</v>
      </c>
      <c r="EI39">
        <v>0</v>
      </c>
      <c r="EJ39">
        <v>2.3703846153846149</v>
      </c>
      <c r="EK39">
        <v>0.74773333965077893</v>
      </c>
      <c r="EL39">
        <v>-635.44957238409427</v>
      </c>
      <c r="EM39">
        <v>16310.58076923077</v>
      </c>
      <c r="EN39">
        <v>15</v>
      </c>
      <c r="EO39">
        <v>1657342317</v>
      </c>
      <c r="EP39" t="s">
        <v>470</v>
      </c>
      <c r="EQ39">
        <v>1657342317</v>
      </c>
      <c r="ER39">
        <v>1657342221.5</v>
      </c>
      <c r="ES39">
        <v>20</v>
      </c>
      <c r="ET39">
        <v>-0.215</v>
      </c>
      <c r="EU39">
        <v>3.0000000000000001E-3</v>
      </c>
      <c r="EV39">
        <v>0.626</v>
      </c>
      <c r="EW39">
        <v>0.17199999999999999</v>
      </c>
      <c r="EX39">
        <v>401</v>
      </c>
      <c r="EY39">
        <v>19</v>
      </c>
      <c r="EZ39">
        <v>0.09</v>
      </c>
      <c r="FA39">
        <v>0.01</v>
      </c>
      <c r="FB39">
        <v>-16.042847500000001</v>
      </c>
      <c r="FC39">
        <v>-7.7406968105065346</v>
      </c>
      <c r="FD39">
        <v>0.77933093612004778</v>
      </c>
      <c r="FE39">
        <v>0</v>
      </c>
      <c r="FF39">
        <v>5.4232217500000006</v>
      </c>
      <c r="FG39">
        <v>-0.51520896810506345</v>
      </c>
      <c r="FH39">
        <v>5.0107410623953651E-2</v>
      </c>
      <c r="FI39">
        <v>0</v>
      </c>
      <c r="FJ39">
        <v>0</v>
      </c>
      <c r="FK39">
        <v>2</v>
      </c>
      <c r="FL39" t="s">
        <v>471</v>
      </c>
      <c r="FM39">
        <v>2.9348200000000002</v>
      </c>
      <c r="FN39">
        <v>2.7632099999999999</v>
      </c>
      <c r="FO39">
        <v>9.8102099999999998E-2</v>
      </c>
      <c r="FP39">
        <v>0.10208</v>
      </c>
      <c r="FQ39">
        <v>0.117678</v>
      </c>
      <c r="FR39">
        <v>9.88956E-2</v>
      </c>
      <c r="FS39">
        <v>28720.9</v>
      </c>
      <c r="FT39">
        <v>22299.3</v>
      </c>
      <c r="FU39">
        <v>29896.1</v>
      </c>
      <c r="FV39">
        <v>24284.9</v>
      </c>
      <c r="FW39">
        <v>35035.5</v>
      </c>
      <c r="FX39">
        <v>31976.799999999999</v>
      </c>
      <c r="FY39">
        <v>43660.4</v>
      </c>
      <c r="FZ39">
        <v>39648.199999999997</v>
      </c>
      <c r="GA39">
        <v>1.9848699999999999</v>
      </c>
      <c r="GB39">
        <v>2.06488</v>
      </c>
      <c r="GC39">
        <v>0.196025</v>
      </c>
      <c r="GD39">
        <v>0</v>
      </c>
      <c r="GE39">
        <v>25.147400000000001</v>
      </c>
      <c r="GF39">
        <v>999.9</v>
      </c>
      <c r="GG39">
        <v>54.8</v>
      </c>
      <c r="GH39">
        <v>33.700000000000003</v>
      </c>
      <c r="GI39">
        <v>28.3626</v>
      </c>
      <c r="GJ39">
        <v>30.8247</v>
      </c>
      <c r="GK39">
        <v>33.814100000000003</v>
      </c>
      <c r="GL39">
        <v>1</v>
      </c>
      <c r="GM39">
        <v>1.1491400000000001E-2</v>
      </c>
      <c r="GN39">
        <v>0.52434599999999998</v>
      </c>
      <c r="GO39">
        <v>20.267600000000002</v>
      </c>
      <c r="GP39">
        <v>5.2199900000000001</v>
      </c>
      <c r="GQ39">
        <v>11.905900000000001</v>
      </c>
      <c r="GR39">
        <v>4.9627999999999997</v>
      </c>
      <c r="GS39">
        <v>3.2905799999999998</v>
      </c>
      <c r="GT39">
        <v>9999</v>
      </c>
      <c r="GU39">
        <v>9999</v>
      </c>
      <c r="GV39">
        <v>7809.9</v>
      </c>
      <c r="GW39">
        <v>982.6</v>
      </c>
      <c r="GX39">
        <v>1.8771199999999999</v>
      </c>
      <c r="GY39">
        <v>1.87537</v>
      </c>
      <c r="GZ39">
        <v>1.87408</v>
      </c>
      <c r="HA39">
        <v>1.87323</v>
      </c>
      <c r="HB39">
        <v>1.87479</v>
      </c>
      <c r="HC39">
        <v>1.8696699999999999</v>
      </c>
      <c r="HD39">
        <v>1.8739300000000001</v>
      </c>
      <c r="HE39">
        <v>1.87897</v>
      </c>
      <c r="HF39">
        <v>0</v>
      </c>
      <c r="HG39">
        <v>0</v>
      </c>
      <c r="HH39">
        <v>0</v>
      </c>
      <c r="HI39">
        <v>0</v>
      </c>
      <c r="HJ39" t="s">
        <v>402</v>
      </c>
      <c r="HK39" t="s">
        <v>403</v>
      </c>
      <c r="HL39" t="s">
        <v>404</v>
      </c>
      <c r="HM39" t="s">
        <v>404</v>
      </c>
      <c r="HN39" t="s">
        <v>404</v>
      </c>
      <c r="HO39" t="s">
        <v>404</v>
      </c>
      <c r="HP39">
        <v>0</v>
      </c>
      <c r="HQ39">
        <v>100</v>
      </c>
      <c r="HR39">
        <v>100</v>
      </c>
      <c r="HS39">
        <v>0.626</v>
      </c>
      <c r="HT39">
        <v>0.28399999999999997</v>
      </c>
      <c r="HU39">
        <v>0.63838930073732147</v>
      </c>
      <c r="HV39">
        <v>1.442917152755131E-3</v>
      </c>
      <c r="HW39">
        <v>-2.661258809856503E-6</v>
      </c>
      <c r="HX39">
        <v>7.9611176757267714E-10</v>
      </c>
      <c r="HY39">
        <v>-4.5854654434871668E-2</v>
      </c>
      <c r="HZ39">
        <v>-6.0352908027276157E-3</v>
      </c>
      <c r="IA39">
        <v>1.226161373770135E-3</v>
      </c>
      <c r="IB39">
        <v>-1.457749047782E-5</v>
      </c>
      <c r="IC39">
        <v>5</v>
      </c>
      <c r="ID39">
        <v>1967</v>
      </c>
      <c r="IE39">
        <v>1</v>
      </c>
      <c r="IF39">
        <v>28</v>
      </c>
      <c r="IG39">
        <v>1.4</v>
      </c>
      <c r="IH39">
        <v>1.3</v>
      </c>
      <c r="II39">
        <v>1.0388200000000001</v>
      </c>
      <c r="IJ39">
        <v>2.4694799999999999</v>
      </c>
      <c r="IK39">
        <v>1.42578</v>
      </c>
      <c r="IL39">
        <v>2.2875999999999999</v>
      </c>
      <c r="IM39">
        <v>1.5478499999999999</v>
      </c>
      <c r="IN39">
        <v>2.2997999999999998</v>
      </c>
      <c r="IO39">
        <v>35.521799999999999</v>
      </c>
      <c r="IP39">
        <v>14.657400000000001</v>
      </c>
      <c r="IQ39">
        <v>18</v>
      </c>
      <c r="IR39">
        <v>504.84100000000001</v>
      </c>
      <c r="IS39">
        <v>544.42100000000005</v>
      </c>
      <c r="IT39">
        <v>24.995200000000001</v>
      </c>
      <c r="IU39">
        <v>27.366199999999999</v>
      </c>
      <c r="IV39">
        <v>30.000499999999999</v>
      </c>
      <c r="IW39">
        <v>27.272099999999998</v>
      </c>
      <c r="IX39">
        <v>27.204499999999999</v>
      </c>
      <c r="IY39">
        <v>20.824999999999999</v>
      </c>
      <c r="IZ39">
        <v>38.445</v>
      </c>
      <c r="JA39">
        <v>0</v>
      </c>
      <c r="JB39">
        <v>25</v>
      </c>
      <c r="JC39">
        <v>400</v>
      </c>
      <c r="JD39">
        <v>17.777799999999999</v>
      </c>
      <c r="JE39">
        <v>100.726</v>
      </c>
      <c r="JF39">
        <v>100.84699999999999</v>
      </c>
    </row>
    <row r="40" spans="1:266" x14ac:dyDescent="0.2">
      <c r="A40">
        <v>24</v>
      </c>
      <c r="B40">
        <v>1657342393</v>
      </c>
      <c r="C40">
        <v>2953.900000095367</v>
      </c>
      <c r="D40" t="s">
        <v>472</v>
      </c>
      <c r="E40" t="s">
        <v>473</v>
      </c>
      <c r="F40" t="s">
        <v>394</v>
      </c>
      <c r="H40" t="s">
        <v>395</v>
      </c>
      <c r="I40" t="s">
        <v>448</v>
      </c>
      <c r="J40" t="s">
        <v>449</v>
      </c>
      <c r="K40">
        <v>1657342393</v>
      </c>
      <c r="L40">
        <f t="shared" si="0"/>
        <v>4.6317234730563796E-3</v>
      </c>
      <c r="M40">
        <f t="shared" si="1"/>
        <v>4.6317234730563799</v>
      </c>
      <c r="N40">
        <f t="shared" si="2"/>
        <v>11.729449605568213</v>
      </c>
      <c r="O40">
        <f t="shared" si="3"/>
        <v>383.86700000000002</v>
      </c>
      <c r="P40">
        <f t="shared" si="4"/>
        <v>331.32704627777576</v>
      </c>
      <c r="Q40">
        <f t="shared" si="5"/>
        <v>33.634751923827615</v>
      </c>
      <c r="R40">
        <f t="shared" si="6"/>
        <v>38.968359093508681</v>
      </c>
      <c r="S40">
        <f t="shared" si="7"/>
        <v>0.45289375646460239</v>
      </c>
      <c r="T40">
        <f t="shared" si="8"/>
        <v>1.9245138903750116</v>
      </c>
      <c r="U40">
        <f t="shared" si="9"/>
        <v>0.40096822716119818</v>
      </c>
      <c r="V40">
        <f t="shared" si="10"/>
        <v>0.2547725908230779</v>
      </c>
      <c r="W40">
        <f t="shared" si="11"/>
        <v>241.93284</v>
      </c>
      <c r="X40">
        <f t="shared" si="12"/>
        <v>26.337118569210666</v>
      </c>
      <c r="Y40">
        <f t="shared" si="13"/>
        <v>26.337118569210666</v>
      </c>
      <c r="Z40">
        <f t="shared" si="14"/>
        <v>3.4421588105634671</v>
      </c>
      <c r="AA40">
        <f t="shared" si="15"/>
        <v>68.201597633598922</v>
      </c>
      <c r="AB40">
        <f t="shared" si="16"/>
        <v>2.302701143431932</v>
      </c>
      <c r="AC40">
        <f t="shared" si="17"/>
        <v>3.3763155458656389</v>
      </c>
      <c r="AD40">
        <f t="shared" si="18"/>
        <v>1.1394576671315351</v>
      </c>
      <c r="AE40">
        <f t="shared" si="19"/>
        <v>-204.25900516178635</v>
      </c>
      <c r="AF40">
        <f t="shared" si="20"/>
        <v>-33.908862223139401</v>
      </c>
      <c r="AG40">
        <f t="shared" si="21"/>
        <v>-3.7711497926142923</v>
      </c>
      <c r="AH40">
        <f t="shared" si="22"/>
        <v>-6.177177540045875E-3</v>
      </c>
      <c r="AI40">
        <v>500</v>
      </c>
      <c r="AJ40">
        <v>100</v>
      </c>
      <c r="AK40">
        <f t="shared" si="23"/>
        <v>1</v>
      </c>
      <c r="AL40">
        <f t="shared" si="24"/>
        <v>0</v>
      </c>
      <c r="AM40">
        <f t="shared" si="25"/>
        <v>26087.441826382325</v>
      </c>
      <c r="AN40" t="s">
        <v>398</v>
      </c>
      <c r="AO40" t="s">
        <v>398</v>
      </c>
      <c r="AP40">
        <v>0</v>
      </c>
      <c r="AQ40">
        <v>0</v>
      </c>
      <c r="AR40" t="e">
        <f t="shared" si="26"/>
        <v>#DIV/0!</v>
      </c>
      <c r="AS40">
        <v>0</v>
      </c>
      <c r="AT40" t="s">
        <v>398</v>
      </c>
      <c r="AU40" t="s">
        <v>398</v>
      </c>
      <c r="AV40">
        <v>0</v>
      </c>
      <c r="AW40">
        <v>0</v>
      </c>
      <c r="AX40" t="e">
        <f t="shared" si="27"/>
        <v>#DIV/0!</v>
      </c>
      <c r="AY40">
        <v>0.5</v>
      </c>
      <c r="AZ40">
        <f t="shared" si="28"/>
        <v>1262.1984</v>
      </c>
      <c r="BA40">
        <f t="shared" si="29"/>
        <v>11.729449605568213</v>
      </c>
      <c r="BB40" t="e">
        <f t="shared" si="30"/>
        <v>#DIV/0!</v>
      </c>
      <c r="BC40">
        <f t="shared" si="31"/>
        <v>9.2928731375100885E-3</v>
      </c>
      <c r="BD40" t="e">
        <f t="shared" si="32"/>
        <v>#DIV/0!</v>
      </c>
      <c r="BE40" t="e">
        <f t="shared" si="33"/>
        <v>#DIV/0!</v>
      </c>
      <c r="BF40" t="s">
        <v>398</v>
      </c>
      <c r="BG40">
        <v>0</v>
      </c>
      <c r="BH40" t="e">
        <f t="shared" si="34"/>
        <v>#DIV/0!</v>
      </c>
      <c r="BI40" t="e">
        <f t="shared" si="35"/>
        <v>#DIV/0!</v>
      </c>
      <c r="BJ40" t="e">
        <f t="shared" si="36"/>
        <v>#DIV/0!</v>
      </c>
      <c r="BK40" t="e">
        <f t="shared" si="37"/>
        <v>#DIV/0!</v>
      </c>
      <c r="BL40" t="e">
        <f t="shared" si="38"/>
        <v>#DIV/0!</v>
      </c>
      <c r="BM40" t="e">
        <f t="shared" si="39"/>
        <v>#DIV/0!</v>
      </c>
      <c r="BN40" t="e">
        <f t="shared" si="40"/>
        <v>#DIV/0!</v>
      </c>
      <c r="BO40" t="e">
        <f t="shared" si="41"/>
        <v>#DIV/0!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f t="shared" si="42"/>
        <v>1501.17</v>
      </c>
      <c r="CI40">
        <f t="shared" si="43"/>
        <v>1262.1984</v>
      </c>
      <c r="CJ40">
        <f t="shared" si="44"/>
        <v>0.84080976838066301</v>
      </c>
      <c r="CK40">
        <f t="shared" si="45"/>
        <v>0.16116285297467975</v>
      </c>
      <c r="CL40">
        <v>6</v>
      </c>
      <c r="CM40">
        <v>0.5</v>
      </c>
      <c r="CN40" t="s">
        <v>399</v>
      </c>
      <c r="CO40">
        <v>2</v>
      </c>
      <c r="CP40">
        <v>1657342393</v>
      </c>
      <c r="CQ40">
        <v>383.86700000000002</v>
      </c>
      <c r="CR40">
        <v>400.06099999999998</v>
      </c>
      <c r="CS40">
        <v>22.683299999999999</v>
      </c>
      <c r="CT40">
        <v>17.2563</v>
      </c>
      <c r="CU40">
        <v>383.23700000000002</v>
      </c>
      <c r="CV40">
        <v>22.412600000000001</v>
      </c>
      <c r="CW40">
        <v>500.46</v>
      </c>
      <c r="CX40">
        <v>101.508</v>
      </c>
      <c r="CY40">
        <v>7.26204E-3</v>
      </c>
      <c r="CZ40">
        <v>26.010300000000001</v>
      </c>
      <c r="DA40">
        <v>25.6265</v>
      </c>
      <c r="DB40">
        <v>999.9</v>
      </c>
      <c r="DC40">
        <v>0</v>
      </c>
      <c r="DD40">
        <v>0</v>
      </c>
      <c r="DE40">
        <v>5015.62</v>
      </c>
      <c r="DF40">
        <v>0</v>
      </c>
      <c r="DG40">
        <v>1768.38</v>
      </c>
      <c r="DH40">
        <v>-16.1937</v>
      </c>
      <c r="DI40">
        <v>392.77699999999999</v>
      </c>
      <c r="DJ40">
        <v>407.08600000000001</v>
      </c>
      <c r="DK40">
        <v>5.4270300000000002</v>
      </c>
      <c r="DL40">
        <v>400.06099999999998</v>
      </c>
      <c r="DM40">
        <v>17.2563</v>
      </c>
      <c r="DN40">
        <v>2.30254</v>
      </c>
      <c r="DO40">
        <v>1.7516499999999999</v>
      </c>
      <c r="DP40">
        <v>19.694199999999999</v>
      </c>
      <c r="DQ40">
        <v>15.3619</v>
      </c>
      <c r="DR40">
        <v>1501.17</v>
      </c>
      <c r="DS40">
        <v>0.97300699999999996</v>
      </c>
      <c r="DT40">
        <v>2.6992599999999999E-2</v>
      </c>
      <c r="DU40">
        <v>0</v>
      </c>
      <c r="DV40">
        <v>0.67400000000000004</v>
      </c>
      <c r="DW40">
        <v>0</v>
      </c>
      <c r="DX40">
        <v>609588</v>
      </c>
      <c r="DY40">
        <v>13314</v>
      </c>
      <c r="DZ40">
        <v>35.686999999999998</v>
      </c>
      <c r="EA40">
        <v>38.436999999999998</v>
      </c>
      <c r="EB40">
        <v>36.625</v>
      </c>
      <c r="EC40">
        <v>36.375</v>
      </c>
      <c r="ED40">
        <v>35.875</v>
      </c>
      <c r="EE40">
        <v>1460.65</v>
      </c>
      <c r="EF40">
        <v>40.520000000000003</v>
      </c>
      <c r="EG40">
        <v>0</v>
      </c>
      <c r="EH40">
        <v>1657342392</v>
      </c>
      <c r="EI40">
        <v>0</v>
      </c>
      <c r="EJ40">
        <v>2.0282520000000002</v>
      </c>
      <c r="EK40">
        <v>-7.5767539993611619</v>
      </c>
      <c r="EL40">
        <v>3063034.789140095</v>
      </c>
      <c r="EM40">
        <v>208076.076</v>
      </c>
      <c r="EN40">
        <v>15</v>
      </c>
      <c r="EO40">
        <v>1657342317</v>
      </c>
      <c r="EP40" t="s">
        <v>470</v>
      </c>
      <c r="EQ40">
        <v>1657342317</v>
      </c>
      <c r="ER40">
        <v>1657342221.5</v>
      </c>
      <c r="ES40">
        <v>20</v>
      </c>
      <c r="ET40">
        <v>-0.215</v>
      </c>
      <c r="EU40">
        <v>3.0000000000000001E-3</v>
      </c>
      <c r="EV40">
        <v>0.626</v>
      </c>
      <c r="EW40">
        <v>0.17199999999999999</v>
      </c>
      <c r="EX40">
        <v>401</v>
      </c>
      <c r="EY40">
        <v>19</v>
      </c>
      <c r="EZ40">
        <v>0.09</v>
      </c>
      <c r="FA40">
        <v>0.01</v>
      </c>
      <c r="FB40">
        <v>-16.244389999999999</v>
      </c>
      <c r="FC40">
        <v>-0.1366446529080233</v>
      </c>
      <c r="FD40">
        <v>4.5222150545943939E-2</v>
      </c>
      <c r="FE40">
        <v>0</v>
      </c>
      <c r="FF40">
        <v>5.4164002499999997</v>
      </c>
      <c r="FG40">
        <v>0.1969444277673473</v>
      </c>
      <c r="FH40">
        <v>2.87120715455625E-2</v>
      </c>
      <c r="FI40">
        <v>1</v>
      </c>
      <c r="FJ40">
        <v>1</v>
      </c>
      <c r="FK40">
        <v>2</v>
      </c>
      <c r="FL40" t="s">
        <v>401</v>
      </c>
      <c r="FM40">
        <v>2.93594</v>
      </c>
      <c r="FN40">
        <v>2.6707700000000001</v>
      </c>
      <c r="FO40">
        <v>9.8234000000000002E-2</v>
      </c>
      <c r="FP40">
        <v>0.10203</v>
      </c>
      <c r="FQ40">
        <v>0.115879</v>
      </c>
      <c r="FR40">
        <v>9.6497799999999995E-2</v>
      </c>
      <c r="FS40">
        <v>28711.5</v>
      </c>
      <c r="FT40">
        <v>22295.200000000001</v>
      </c>
      <c r="FU40">
        <v>29890.9</v>
      </c>
      <c r="FV40">
        <v>24279.200000000001</v>
      </c>
      <c r="FW40">
        <v>35104.300000000003</v>
      </c>
      <c r="FX40">
        <v>32054.9</v>
      </c>
      <c r="FY40">
        <v>43654.8</v>
      </c>
      <c r="FZ40">
        <v>39638.1</v>
      </c>
      <c r="GA40">
        <v>0.33797500000000003</v>
      </c>
      <c r="GB40">
        <v>2.0602499999999999</v>
      </c>
      <c r="GC40">
        <v>5.5022500000000002E-2</v>
      </c>
      <c r="GD40">
        <v>0</v>
      </c>
      <c r="GE40">
        <v>24.724</v>
      </c>
      <c r="GF40">
        <v>999.9</v>
      </c>
      <c r="GG40">
        <v>54.5</v>
      </c>
      <c r="GH40">
        <v>33.799999999999997</v>
      </c>
      <c r="GI40">
        <v>28.369399999999999</v>
      </c>
      <c r="GJ40">
        <v>30.9147</v>
      </c>
      <c r="GK40">
        <v>19.274799999999999</v>
      </c>
      <c r="GL40">
        <v>1</v>
      </c>
      <c r="GM40">
        <v>1.7621999999999999E-2</v>
      </c>
      <c r="GN40">
        <v>0.337557</v>
      </c>
      <c r="GO40">
        <v>20.267800000000001</v>
      </c>
      <c r="GP40">
        <v>5.2223800000000002</v>
      </c>
      <c r="GQ40">
        <v>11.907400000000001</v>
      </c>
      <c r="GR40">
        <v>4.9638499999999999</v>
      </c>
      <c r="GS40">
        <v>3.29128</v>
      </c>
      <c r="GT40">
        <v>9999</v>
      </c>
      <c r="GU40">
        <v>9999</v>
      </c>
      <c r="GV40">
        <v>7809.9</v>
      </c>
      <c r="GW40">
        <v>982.6</v>
      </c>
      <c r="GX40">
        <v>1.8771</v>
      </c>
      <c r="GY40">
        <v>1.8754299999999999</v>
      </c>
      <c r="GZ40">
        <v>1.87408</v>
      </c>
      <c r="HA40">
        <v>1.8732899999999999</v>
      </c>
      <c r="HB40">
        <v>1.8748100000000001</v>
      </c>
      <c r="HC40">
        <v>1.86971</v>
      </c>
      <c r="HD40">
        <v>1.8739300000000001</v>
      </c>
      <c r="HE40">
        <v>1.87897</v>
      </c>
      <c r="HF40">
        <v>0</v>
      </c>
      <c r="HG40">
        <v>0</v>
      </c>
      <c r="HH40">
        <v>0</v>
      </c>
      <c r="HI40">
        <v>0</v>
      </c>
      <c r="HJ40" t="s">
        <v>402</v>
      </c>
      <c r="HK40" t="s">
        <v>403</v>
      </c>
      <c r="HL40" t="s">
        <v>404</v>
      </c>
      <c r="HM40" t="s">
        <v>404</v>
      </c>
      <c r="HN40" t="s">
        <v>404</v>
      </c>
      <c r="HO40" t="s">
        <v>404</v>
      </c>
      <c r="HP40">
        <v>0</v>
      </c>
      <c r="HQ40">
        <v>100</v>
      </c>
      <c r="HR40">
        <v>100</v>
      </c>
      <c r="HS40">
        <v>0.63</v>
      </c>
      <c r="HT40">
        <v>0.2707</v>
      </c>
      <c r="HU40">
        <v>0.42358377743997849</v>
      </c>
      <c r="HV40">
        <v>1.442917152755131E-3</v>
      </c>
      <c r="HW40">
        <v>-2.661258809856503E-6</v>
      </c>
      <c r="HX40">
        <v>7.9611176757267714E-10</v>
      </c>
      <c r="HY40">
        <v>-4.5854654434871668E-2</v>
      </c>
      <c r="HZ40">
        <v>-6.0352908027276157E-3</v>
      </c>
      <c r="IA40">
        <v>1.226161373770135E-3</v>
      </c>
      <c r="IB40">
        <v>-1.457749047782E-5</v>
      </c>
      <c r="IC40">
        <v>5</v>
      </c>
      <c r="ID40">
        <v>1967</v>
      </c>
      <c r="IE40">
        <v>1</v>
      </c>
      <c r="IF40">
        <v>28</v>
      </c>
      <c r="IG40">
        <v>1.3</v>
      </c>
      <c r="IH40">
        <v>2.9</v>
      </c>
      <c r="II40">
        <v>1.0351600000000001</v>
      </c>
      <c r="IJ40">
        <v>2.4694799999999999</v>
      </c>
      <c r="IK40">
        <v>1.42578</v>
      </c>
      <c r="IL40">
        <v>2.2875999999999999</v>
      </c>
      <c r="IM40">
        <v>1.5478499999999999</v>
      </c>
      <c r="IN40">
        <v>2.2949199999999998</v>
      </c>
      <c r="IO40">
        <v>35.637999999999998</v>
      </c>
      <c r="IP40">
        <v>14.639900000000001</v>
      </c>
      <c r="IQ40">
        <v>18</v>
      </c>
      <c r="IR40">
        <v>2.9776500000000001</v>
      </c>
      <c r="IS40">
        <v>541.81100000000004</v>
      </c>
      <c r="IT40">
        <v>25.0002</v>
      </c>
      <c r="IU40">
        <v>27.4024</v>
      </c>
      <c r="IV40">
        <v>30.000499999999999</v>
      </c>
      <c r="IW40">
        <v>27.387699999999999</v>
      </c>
      <c r="IX40">
        <v>27.264399999999998</v>
      </c>
      <c r="IY40">
        <v>20.7316</v>
      </c>
      <c r="IZ40">
        <v>40.0886</v>
      </c>
      <c r="JA40">
        <v>0</v>
      </c>
      <c r="JB40">
        <v>25</v>
      </c>
      <c r="JC40">
        <v>400</v>
      </c>
      <c r="JD40">
        <v>17.251000000000001</v>
      </c>
      <c r="JE40">
        <v>100.711</v>
      </c>
      <c r="JF40">
        <v>100.822</v>
      </c>
    </row>
    <row r="41" spans="1:266" x14ac:dyDescent="0.2">
      <c r="A41">
        <v>25</v>
      </c>
      <c r="B41">
        <v>1657342714</v>
      </c>
      <c r="C41">
        <v>3274.900000095367</v>
      </c>
      <c r="D41" t="s">
        <v>474</v>
      </c>
      <c r="E41" t="s">
        <v>475</v>
      </c>
      <c r="F41" t="s">
        <v>394</v>
      </c>
      <c r="H41" t="s">
        <v>395</v>
      </c>
      <c r="I41" t="s">
        <v>476</v>
      </c>
      <c r="J41" t="s">
        <v>449</v>
      </c>
      <c r="K41">
        <v>1657342714</v>
      </c>
      <c r="L41">
        <f t="shared" si="0"/>
        <v>4.2579243818083442E-3</v>
      </c>
      <c r="M41">
        <f t="shared" si="1"/>
        <v>4.2579243818083441</v>
      </c>
      <c r="N41">
        <f t="shared" si="2"/>
        <v>11.6383680624332</v>
      </c>
      <c r="O41">
        <f t="shared" si="3"/>
        <v>393.98500000000001</v>
      </c>
      <c r="P41">
        <f t="shared" si="4"/>
        <v>327.6758275661814</v>
      </c>
      <c r="Q41">
        <f t="shared" si="5"/>
        <v>33.291857887650885</v>
      </c>
      <c r="R41">
        <f t="shared" si="6"/>
        <v>40.028868553683495</v>
      </c>
      <c r="S41">
        <f t="shared" si="7"/>
        <v>0.34488744693663625</v>
      </c>
      <c r="T41">
        <f t="shared" si="8"/>
        <v>1.9201129893886879</v>
      </c>
      <c r="U41">
        <f t="shared" si="9"/>
        <v>0.31380499028163006</v>
      </c>
      <c r="V41">
        <f t="shared" si="10"/>
        <v>0.19868679091309088</v>
      </c>
      <c r="W41">
        <f t="shared" si="11"/>
        <v>241.770048</v>
      </c>
      <c r="X41">
        <f t="shared" si="12"/>
        <v>27.181843128527088</v>
      </c>
      <c r="Y41">
        <f t="shared" si="13"/>
        <v>27.181843128527088</v>
      </c>
      <c r="Z41">
        <f t="shared" si="14"/>
        <v>3.6175641213193575</v>
      </c>
      <c r="AA41">
        <f t="shared" si="15"/>
        <v>64.758191445052745</v>
      </c>
      <c r="AB41">
        <f t="shared" si="16"/>
        <v>2.2789891760540999</v>
      </c>
      <c r="AC41">
        <f t="shared" si="17"/>
        <v>3.5192291896969046</v>
      </c>
      <c r="AD41">
        <f t="shared" si="18"/>
        <v>1.3385749452652576</v>
      </c>
      <c r="AE41">
        <f t="shared" si="19"/>
        <v>-187.77446523774799</v>
      </c>
      <c r="AF41">
        <f t="shared" si="20"/>
        <v>-48.553999207369024</v>
      </c>
      <c r="AG41">
        <f t="shared" si="21"/>
        <v>-5.4543708031079241</v>
      </c>
      <c r="AH41">
        <f t="shared" si="22"/>
        <v>-1.2787248224945813E-2</v>
      </c>
      <c r="AI41">
        <v>0</v>
      </c>
      <c r="AJ41">
        <v>0</v>
      </c>
      <c r="AK41">
        <f t="shared" si="23"/>
        <v>1</v>
      </c>
      <c r="AL41">
        <f t="shared" si="24"/>
        <v>0</v>
      </c>
      <c r="AM41">
        <f t="shared" si="25"/>
        <v>25915.622741297684</v>
      </c>
      <c r="AN41" t="s">
        <v>398</v>
      </c>
      <c r="AO41" t="s">
        <v>398</v>
      </c>
      <c r="AP41">
        <v>0</v>
      </c>
      <c r="AQ41">
        <v>0</v>
      </c>
      <c r="AR41" t="e">
        <f t="shared" si="26"/>
        <v>#DIV/0!</v>
      </c>
      <c r="AS41">
        <v>0</v>
      </c>
      <c r="AT41" t="s">
        <v>398</v>
      </c>
      <c r="AU41" t="s">
        <v>398</v>
      </c>
      <c r="AV41">
        <v>0</v>
      </c>
      <c r="AW41">
        <v>0</v>
      </c>
      <c r="AX41" t="e">
        <f t="shared" si="27"/>
        <v>#DIV/0!</v>
      </c>
      <c r="AY41">
        <v>0.5</v>
      </c>
      <c r="AZ41">
        <f t="shared" si="28"/>
        <v>1261.3416000000002</v>
      </c>
      <c r="BA41">
        <f t="shared" si="29"/>
        <v>11.6383680624332</v>
      </c>
      <c r="BB41" t="e">
        <f t="shared" si="30"/>
        <v>#DIV/0!</v>
      </c>
      <c r="BC41">
        <f t="shared" si="31"/>
        <v>9.2269755175229274E-3</v>
      </c>
      <c r="BD41" t="e">
        <f t="shared" si="32"/>
        <v>#DIV/0!</v>
      </c>
      <c r="BE41" t="e">
        <f t="shared" si="33"/>
        <v>#DIV/0!</v>
      </c>
      <c r="BF41" t="s">
        <v>398</v>
      </c>
      <c r="BG41">
        <v>0</v>
      </c>
      <c r="BH41" t="e">
        <f t="shared" si="34"/>
        <v>#DIV/0!</v>
      </c>
      <c r="BI41" t="e">
        <f t="shared" si="35"/>
        <v>#DIV/0!</v>
      </c>
      <c r="BJ41" t="e">
        <f t="shared" si="36"/>
        <v>#DIV/0!</v>
      </c>
      <c r="BK41" t="e">
        <f t="shared" si="37"/>
        <v>#DIV/0!</v>
      </c>
      <c r="BL41" t="e">
        <f t="shared" si="38"/>
        <v>#DIV/0!</v>
      </c>
      <c r="BM41" t="e">
        <f t="shared" si="39"/>
        <v>#DIV/0!</v>
      </c>
      <c r="BN41" t="e">
        <f t="shared" si="40"/>
        <v>#DIV/0!</v>
      </c>
      <c r="BO41" t="e">
        <f t="shared" si="41"/>
        <v>#DIV/0!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f t="shared" si="42"/>
        <v>1500.15</v>
      </c>
      <c r="CI41">
        <f t="shared" si="43"/>
        <v>1261.3416000000002</v>
      </c>
      <c r="CJ41">
        <f t="shared" si="44"/>
        <v>0.84081031896810321</v>
      </c>
      <c r="CK41">
        <f t="shared" si="45"/>
        <v>0.16116391560843915</v>
      </c>
      <c r="CL41">
        <v>6</v>
      </c>
      <c r="CM41">
        <v>0.5</v>
      </c>
      <c r="CN41" t="s">
        <v>399</v>
      </c>
      <c r="CO41">
        <v>2</v>
      </c>
      <c r="CP41">
        <v>1657342714</v>
      </c>
      <c r="CQ41">
        <v>393.98500000000001</v>
      </c>
      <c r="CR41">
        <v>409.959</v>
      </c>
      <c r="CS41">
        <v>22.431000000000001</v>
      </c>
      <c r="CT41">
        <v>17.4377</v>
      </c>
      <c r="CU41">
        <v>393.35700000000003</v>
      </c>
      <c r="CV41">
        <v>22.167000000000002</v>
      </c>
      <c r="CW41">
        <v>500.16</v>
      </c>
      <c r="CX41">
        <v>101.5</v>
      </c>
      <c r="CY41">
        <v>9.9981100000000003E-2</v>
      </c>
      <c r="CZ41">
        <v>26.712800000000001</v>
      </c>
      <c r="DA41">
        <v>26.1418</v>
      </c>
      <c r="DB41">
        <v>999.9</v>
      </c>
      <c r="DC41">
        <v>0</v>
      </c>
      <c r="DD41">
        <v>0</v>
      </c>
      <c r="DE41">
        <v>4997.5</v>
      </c>
      <c r="DF41">
        <v>0</v>
      </c>
      <c r="DG41">
        <v>1993.5</v>
      </c>
      <c r="DH41">
        <v>-15.9735</v>
      </c>
      <c r="DI41">
        <v>403.02499999999998</v>
      </c>
      <c r="DJ41">
        <v>417.23399999999998</v>
      </c>
      <c r="DK41">
        <v>4.9932999999999996</v>
      </c>
      <c r="DL41">
        <v>409.959</v>
      </c>
      <c r="DM41">
        <v>17.4377</v>
      </c>
      <c r="DN41">
        <v>2.2767499999999998</v>
      </c>
      <c r="DO41">
        <v>1.76993</v>
      </c>
      <c r="DP41">
        <v>19.512899999999998</v>
      </c>
      <c r="DQ41">
        <v>15.5238</v>
      </c>
      <c r="DR41">
        <v>1500.15</v>
      </c>
      <c r="DS41">
        <v>0.97299100000000005</v>
      </c>
      <c r="DT41">
        <v>2.7008799999999999E-2</v>
      </c>
      <c r="DU41">
        <v>0</v>
      </c>
      <c r="DV41">
        <v>2.3117000000000001</v>
      </c>
      <c r="DW41">
        <v>0</v>
      </c>
      <c r="DX41">
        <v>15687</v>
      </c>
      <c r="DY41">
        <v>13304.8</v>
      </c>
      <c r="DZ41">
        <v>37.686999999999998</v>
      </c>
      <c r="EA41">
        <v>41.311999999999998</v>
      </c>
      <c r="EB41">
        <v>38.75</v>
      </c>
      <c r="EC41">
        <v>38.625</v>
      </c>
      <c r="ED41">
        <v>37.75</v>
      </c>
      <c r="EE41">
        <v>1459.63</v>
      </c>
      <c r="EF41">
        <v>40.520000000000003</v>
      </c>
      <c r="EG41">
        <v>0</v>
      </c>
      <c r="EH41">
        <v>1657342713</v>
      </c>
      <c r="EI41">
        <v>0</v>
      </c>
      <c r="EJ41">
        <v>2.424057692307692</v>
      </c>
      <c r="EK41">
        <v>0.21180511685502659</v>
      </c>
      <c r="EL41">
        <v>-205.4495727738624</v>
      </c>
      <c r="EM41">
        <v>15720.5</v>
      </c>
      <c r="EN41">
        <v>15</v>
      </c>
      <c r="EO41">
        <v>1657342317</v>
      </c>
      <c r="EP41" t="s">
        <v>470</v>
      </c>
      <c r="EQ41">
        <v>1657342317</v>
      </c>
      <c r="ER41">
        <v>1657342221.5</v>
      </c>
      <c r="ES41">
        <v>20</v>
      </c>
      <c r="ET41">
        <v>-0.215</v>
      </c>
      <c r="EU41">
        <v>3.0000000000000001E-3</v>
      </c>
      <c r="EV41">
        <v>0.626</v>
      </c>
      <c r="EW41">
        <v>0.17199999999999999</v>
      </c>
      <c r="EX41">
        <v>401</v>
      </c>
      <c r="EY41">
        <v>19</v>
      </c>
      <c r="EZ41">
        <v>0.09</v>
      </c>
      <c r="FA41">
        <v>0.01</v>
      </c>
      <c r="FB41">
        <v>-15.75354146341463</v>
      </c>
      <c r="FC41">
        <v>-1.918168641114991</v>
      </c>
      <c r="FD41">
        <v>0.19274163671788089</v>
      </c>
      <c r="FE41">
        <v>0</v>
      </c>
      <c r="FF41">
        <v>5.1080760975609758</v>
      </c>
      <c r="FG41">
        <v>-0.22426097560975</v>
      </c>
      <c r="FH41">
        <v>2.71388910820103E-2</v>
      </c>
      <c r="FI41">
        <v>1</v>
      </c>
      <c r="FJ41">
        <v>1</v>
      </c>
      <c r="FK41">
        <v>2</v>
      </c>
      <c r="FL41" t="s">
        <v>401</v>
      </c>
      <c r="FM41">
        <v>2.9347799999999999</v>
      </c>
      <c r="FN41">
        <v>2.7634099999999999</v>
      </c>
      <c r="FO41">
        <v>0.10017</v>
      </c>
      <c r="FP41">
        <v>0.103878</v>
      </c>
      <c r="FQ41">
        <v>0.11491999999999999</v>
      </c>
      <c r="FR41">
        <v>9.7149200000000005E-2</v>
      </c>
      <c r="FS41">
        <v>28637.9</v>
      </c>
      <c r="FT41">
        <v>22240.3</v>
      </c>
      <c r="FU41">
        <v>29879.7</v>
      </c>
      <c r="FV41">
        <v>24270.400000000001</v>
      </c>
      <c r="FW41">
        <v>35130.400000000001</v>
      </c>
      <c r="FX41">
        <v>32020.3</v>
      </c>
      <c r="FY41">
        <v>43637.8</v>
      </c>
      <c r="FZ41">
        <v>39624</v>
      </c>
      <c r="GA41">
        <v>1.9790000000000001</v>
      </c>
      <c r="GB41">
        <v>2.05802</v>
      </c>
      <c r="GC41">
        <v>7.4695800000000007E-2</v>
      </c>
      <c r="GD41">
        <v>0</v>
      </c>
      <c r="GE41">
        <v>24.917300000000001</v>
      </c>
      <c r="GF41">
        <v>999.9</v>
      </c>
      <c r="GG41">
        <v>53.7</v>
      </c>
      <c r="GH41">
        <v>34</v>
      </c>
      <c r="GI41">
        <v>28.267700000000001</v>
      </c>
      <c r="GJ41">
        <v>31.184699999999999</v>
      </c>
      <c r="GK41">
        <v>34.767600000000002</v>
      </c>
      <c r="GL41">
        <v>1</v>
      </c>
      <c r="GM41">
        <v>3.3795699999999998E-2</v>
      </c>
      <c r="GN41">
        <v>0.22828399999999999</v>
      </c>
      <c r="GO41">
        <v>20.270600000000002</v>
      </c>
      <c r="GP41">
        <v>5.2237299999999998</v>
      </c>
      <c r="GQ41">
        <v>11.9077</v>
      </c>
      <c r="GR41">
        <v>4.9637500000000001</v>
      </c>
      <c r="GS41">
        <v>3.2913299999999999</v>
      </c>
      <c r="GT41">
        <v>9999</v>
      </c>
      <c r="GU41">
        <v>9999</v>
      </c>
      <c r="GV41">
        <v>7809.9</v>
      </c>
      <c r="GW41">
        <v>982.7</v>
      </c>
      <c r="GX41">
        <v>1.87714</v>
      </c>
      <c r="GY41">
        <v>1.8754599999999999</v>
      </c>
      <c r="GZ41">
        <v>1.87408</v>
      </c>
      <c r="HA41">
        <v>1.8733200000000001</v>
      </c>
      <c r="HB41">
        <v>1.8748499999999999</v>
      </c>
      <c r="HC41">
        <v>1.8697999999999999</v>
      </c>
      <c r="HD41">
        <v>1.8739300000000001</v>
      </c>
      <c r="HE41">
        <v>1.879</v>
      </c>
      <c r="HF41">
        <v>0</v>
      </c>
      <c r="HG41">
        <v>0</v>
      </c>
      <c r="HH41">
        <v>0</v>
      </c>
      <c r="HI41">
        <v>0</v>
      </c>
      <c r="HJ41" t="s">
        <v>402</v>
      </c>
      <c r="HK41" t="s">
        <v>403</v>
      </c>
      <c r="HL41" t="s">
        <v>404</v>
      </c>
      <c r="HM41" t="s">
        <v>404</v>
      </c>
      <c r="HN41" t="s">
        <v>404</v>
      </c>
      <c r="HO41" t="s">
        <v>404</v>
      </c>
      <c r="HP41">
        <v>0</v>
      </c>
      <c r="HQ41">
        <v>100</v>
      </c>
      <c r="HR41">
        <v>100</v>
      </c>
      <c r="HS41">
        <v>0.628</v>
      </c>
      <c r="HT41">
        <v>0.26400000000000001</v>
      </c>
      <c r="HU41">
        <v>0.42358377743997849</v>
      </c>
      <c r="HV41">
        <v>1.442917152755131E-3</v>
      </c>
      <c r="HW41">
        <v>-2.661258809856503E-6</v>
      </c>
      <c r="HX41">
        <v>7.9611176757267714E-10</v>
      </c>
      <c r="HY41">
        <v>-4.5854654434871668E-2</v>
      </c>
      <c r="HZ41">
        <v>-6.0352908027276157E-3</v>
      </c>
      <c r="IA41">
        <v>1.226161373770135E-3</v>
      </c>
      <c r="IB41">
        <v>-1.457749047782E-5</v>
      </c>
      <c r="IC41">
        <v>5</v>
      </c>
      <c r="ID41">
        <v>1967</v>
      </c>
      <c r="IE41">
        <v>1</v>
      </c>
      <c r="IF41">
        <v>28</v>
      </c>
      <c r="IG41">
        <v>6.6</v>
      </c>
      <c r="IH41">
        <v>8.1999999999999993</v>
      </c>
      <c r="II41">
        <v>1.0534699999999999</v>
      </c>
      <c r="IJ41">
        <v>2.4548299999999998</v>
      </c>
      <c r="IK41">
        <v>1.42578</v>
      </c>
      <c r="IL41">
        <v>2.2888199999999999</v>
      </c>
      <c r="IM41">
        <v>1.5478499999999999</v>
      </c>
      <c r="IN41">
        <v>2.3034699999999999</v>
      </c>
      <c r="IO41">
        <v>35.894399999999997</v>
      </c>
      <c r="IP41">
        <v>14.5961</v>
      </c>
      <c r="IQ41">
        <v>18</v>
      </c>
      <c r="IR41">
        <v>503.89299999999997</v>
      </c>
      <c r="IS41">
        <v>542.82600000000002</v>
      </c>
      <c r="IT41">
        <v>25.002099999999999</v>
      </c>
      <c r="IU41">
        <v>27.648700000000002</v>
      </c>
      <c r="IV41">
        <v>30.0001</v>
      </c>
      <c r="IW41">
        <v>27.596</v>
      </c>
      <c r="IX41">
        <v>27.531099999999999</v>
      </c>
      <c r="IY41">
        <v>21.1129</v>
      </c>
      <c r="IZ41">
        <v>38.249699999999997</v>
      </c>
      <c r="JA41">
        <v>0</v>
      </c>
      <c r="JB41">
        <v>25</v>
      </c>
      <c r="JC41">
        <v>410</v>
      </c>
      <c r="JD41">
        <v>17.6524</v>
      </c>
      <c r="JE41">
        <v>100.672</v>
      </c>
      <c r="JF41">
        <v>100.786</v>
      </c>
    </row>
    <row r="42" spans="1:266" x14ac:dyDescent="0.2">
      <c r="A42">
        <v>26</v>
      </c>
      <c r="B42">
        <v>1657344566</v>
      </c>
      <c r="C42">
        <v>5126.9000000953674</v>
      </c>
      <c r="D42" t="s">
        <v>477</v>
      </c>
      <c r="E42" t="s">
        <v>478</v>
      </c>
      <c r="F42" t="s">
        <v>394</v>
      </c>
      <c r="H42" t="s">
        <v>479</v>
      </c>
      <c r="I42" t="s">
        <v>476</v>
      </c>
      <c r="J42" t="s">
        <v>480</v>
      </c>
      <c r="K42">
        <v>1657344566</v>
      </c>
      <c r="L42">
        <f t="shared" si="0"/>
        <v>2.4490202600614573E-3</v>
      </c>
      <c r="M42">
        <f t="shared" si="1"/>
        <v>2.4490202600614572</v>
      </c>
      <c r="N42">
        <f t="shared" si="2"/>
        <v>12.529428504902921</v>
      </c>
      <c r="O42">
        <f t="shared" si="3"/>
        <v>395.33100000000002</v>
      </c>
      <c r="P42">
        <f t="shared" si="4"/>
        <v>281.77370852773947</v>
      </c>
      <c r="Q42">
        <f t="shared" si="5"/>
        <v>28.618351496772902</v>
      </c>
      <c r="R42">
        <f t="shared" si="6"/>
        <v>40.151799735627002</v>
      </c>
      <c r="S42">
        <f t="shared" si="7"/>
        <v>0.19738433422643326</v>
      </c>
      <c r="T42">
        <f t="shared" si="8"/>
        <v>1.9210390904076649</v>
      </c>
      <c r="U42">
        <f t="shared" si="9"/>
        <v>0.18676959438697047</v>
      </c>
      <c r="V42">
        <f t="shared" si="10"/>
        <v>0.11763709671474359</v>
      </c>
      <c r="W42">
        <f t="shared" si="11"/>
        <v>241.74379199999998</v>
      </c>
      <c r="X42">
        <f t="shared" si="12"/>
        <v>28.094313899533844</v>
      </c>
      <c r="Y42">
        <f t="shared" si="13"/>
        <v>28.094313899533844</v>
      </c>
      <c r="Z42">
        <f t="shared" si="14"/>
        <v>3.8157544879110685</v>
      </c>
      <c r="AA42">
        <f t="shared" si="15"/>
        <v>70.83986717234994</v>
      </c>
      <c r="AB42">
        <f t="shared" si="16"/>
        <v>2.5255563387287996</v>
      </c>
      <c r="AC42">
        <f t="shared" si="17"/>
        <v>3.5651624424764159</v>
      </c>
      <c r="AD42">
        <f t="shared" si="18"/>
        <v>1.2901981491822689</v>
      </c>
      <c r="AE42">
        <f t="shared" si="19"/>
        <v>-108.00179346871026</v>
      </c>
      <c r="AF42">
        <f t="shared" si="20"/>
        <v>-120.24279554607735</v>
      </c>
      <c r="AG42">
        <f t="shared" si="21"/>
        <v>-13.577786690197716</v>
      </c>
      <c r="AH42">
        <f t="shared" si="22"/>
        <v>-7.858370498533418E-2</v>
      </c>
      <c r="AI42">
        <v>0</v>
      </c>
      <c r="AJ42">
        <v>0</v>
      </c>
      <c r="AK42">
        <f t="shared" si="23"/>
        <v>1</v>
      </c>
      <c r="AL42">
        <f t="shared" si="24"/>
        <v>0</v>
      </c>
      <c r="AM42">
        <f t="shared" si="25"/>
        <v>25921.300300210431</v>
      </c>
      <c r="AN42" t="s">
        <v>398</v>
      </c>
      <c r="AO42" t="s">
        <v>398</v>
      </c>
      <c r="AP42">
        <v>0</v>
      </c>
      <c r="AQ42">
        <v>0</v>
      </c>
      <c r="AR42" t="e">
        <f t="shared" si="26"/>
        <v>#DIV/0!</v>
      </c>
      <c r="AS42">
        <v>0</v>
      </c>
      <c r="AT42" t="s">
        <v>398</v>
      </c>
      <c r="AU42" t="s">
        <v>398</v>
      </c>
      <c r="AV42">
        <v>0</v>
      </c>
      <c r="AW42">
        <v>0</v>
      </c>
      <c r="AX42" t="e">
        <f t="shared" si="27"/>
        <v>#DIV/0!</v>
      </c>
      <c r="AY42">
        <v>0.5</v>
      </c>
      <c r="AZ42">
        <f t="shared" si="28"/>
        <v>1261.2143999999998</v>
      </c>
      <c r="BA42">
        <f t="shared" si="29"/>
        <v>12.529428504902921</v>
      </c>
      <c r="BB42" t="e">
        <f t="shared" si="30"/>
        <v>#DIV/0!</v>
      </c>
      <c r="BC42">
        <f t="shared" si="31"/>
        <v>9.9344159921603507E-3</v>
      </c>
      <c r="BD42" t="e">
        <f t="shared" si="32"/>
        <v>#DIV/0!</v>
      </c>
      <c r="BE42" t="e">
        <f t="shared" si="33"/>
        <v>#DIV/0!</v>
      </c>
      <c r="BF42" t="s">
        <v>398</v>
      </c>
      <c r="BG42">
        <v>0</v>
      </c>
      <c r="BH42" t="e">
        <f t="shared" si="34"/>
        <v>#DIV/0!</v>
      </c>
      <c r="BI42" t="e">
        <f t="shared" si="35"/>
        <v>#DIV/0!</v>
      </c>
      <c r="BJ42" t="e">
        <f t="shared" si="36"/>
        <v>#DIV/0!</v>
      </c>
      <c r="BK42" t="e">
        <f t="shared" si="37"/>
        <v>#DIV/0!</v>
      </c>
      <c r="BL42" t="e">
        <f t="shared" si="38"/>
        <v>#DIV/0!</v>
      </c>
      <c r="BM42" t="e">
        <f t="shared" si="39"/>
        <v>#DIV/0!</v>
      </c>
      <c r="BN42" t="e">
        <f t="shared" si="40"/>
        <v>#DIV/0!</v>
      </c>
      <c r="BO42" t="e">
        <f t="shared" si="41"/>
        <v>#DIV/0!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f t="shared" si="42"/>
        <v>1500</v>
      </c>
      <c r="CI42">
        <f t="shared" si="43"/>
        <v>1261.2143999999998</v>
      </c>
      <c r="CJ42">
        <f t="shared" si="44"/>
        <v>0.84080959999999993</v>
      </c>
      <c r="CK42">
        <f t="shared" si="45"/>
        <v>0.161162528</v>
      </c>
      <c r="CL42">
        <v>6</v>
      </c>
      <c r="CM42">
        <v>0.5</v>
      </c>
      <c r="CN42" t="s">
        <v>399</v>
      </c>
      <c r="CO42">
        <v>2</v>
      </c>
      <c r="CP42">
        <v>1657344566</v>
      </c>
      <c r="CQ42">
        <v>395.33100000000002</v>
      </c>
      <c r="CR42">
        <v>410.05099999999999</v>
      </c>
      <c r="CS42">
        <v>24.866399999999999</v>
      </c>
      <c r="CT42">
        <v>22.262</v>
      </c>
      <c r="CU42">
        <v>394.839</v>
      </c>
      <c r="CV42">
        <v>24.605399999999999</v>
      </c>
      <c r="CW42">
        <v>550.17399999999998</v>
      </c>
      <c r="CX42">
        <v>101.465</v>
      </c>
      <c r="CY42">
        <v>0.10001699999999999</v>
      </c>
      <c r="CZ42">
        <v>26.933299999999999</v>
      </c>
      <c r="DA42">
        <v>27.351199999999999</v>
      </c>
      <c r="DB42">
        <v>999.9</v>
      </c>
      <c r="DC42">
        <v>0</v>
      </c>
      <c r="DD42">
        <v>0</v>
      </c>
      <c r="DE42">
        <v>5003.12</v>
      </c>
      <c r="DF42">
        <v>0</v>
      </c>
      <c r="DG42">
        <v>1508.98</v>
      </c>
      <c r="DH42">
        <v>-14.5848</v>
      </c>
      <c r="DI42">
        <v>405.58</v>
      </c>
      <c r="DJ42">
        <v>419.38799999999998</v>
      </c>
      <c r="DK42">
        <v>2.67428</v>
      </c>
      <c r="DL42">
        <v>410.05099999999999</v>
      </c>
      <c r="DM42">
        <v>22.262</v>
      </c>
      <c r="DN42">
        <v>2.53017</v>
      </c>
      <c r="DO42">
        <v>2.2588200000000001</v>
      </c>
      <c r="DP42">
        <v>21.221900000000002</v>
      </c>
      <c r="DQ42">
        <v>19.3857</v>
      </c>
      <c r="DR42">
        <v>1500</v>
      </c>
      <c r="DS42">
        <v>0.97301099999999996</v>
      </c>
      <c r="DT42">
        <v>2.6988499999999999E-2</v>
      </c>
      <c r="DU42">
        <v>0</v>
      </c>
      <c r="DV42">
        <v>2.3422000000000001</v>
      </c>
      <c r="DW42">
        <v>0</v>
      </c>
      <c r="DX42">
        <v>16641.7</v>
      </c>
      <c r="DY42">
        <v>13303.7</v>
      </c>
      <c r="DZ42">
        <v>37.436999999999998</v>
      </c>
      <c r="EA42">
        <v>38.811999999999998</v>
      </c>
      <c r="EB42">
        <v>38</v>
      </c>
      <c r="EC42">
        <v>37.686999999999998</v>
      </c>
      <c r="ED42">
        <v>37.561999999999998</v>
      </c>
      <c r="EE42">
        <v>1459.52</v>
      </c>
      <c r="EF42">
        <v>40.479999999999997</v>
      </c>
      <c r="EG42">
        <v>0</v>
      </c>
      <c r="EH42">
        <v>1657344565.2</v>
      </c>
      <c r="EI42">
        <v>0</v>
      </c>
      <c r="EJ42">
        <v>2.3766600000000002</v>
      </c>
      <c r="EK42">
        <v>-0.68469232514576339</v>
      </c>
      <c r="EL42">
        <v>-1227.515382922601</v>
      </c>
      <c r="EM42">
        <v>17106.712</v>
      </c>
      <c r="EN42">
        <v>15</v>
      </c>
      <c r="EO42">
        <v>1657344592</v>
      </c>
      <c r="EP42" t="s">
        <v>481</v>
      </c>
      <c r="EQ42">
        <v>1657344586</v>
      </c>
      <c r="ER42">
        <v>1657344592</v>
      </c>
      <c r="ES42">
        <v>21</v>
      </c>
      <c r="ET42">
        <v>-0.13100000000000001</v>
      </c>
      <c r="EU42">
        <v>2E-3</v>
      </c>
      <c r="EV42">
        <v>0.49199999999999999</v>
      </c>
      <c r="EW42">
        <v>0.26100000000000001</v>
      </c>
      <c r="EX42">
        <v>410</v>
      </c>
      <c r="EY42">
        <v>22</v>
      </c>
      <c r="EZ42">
        <v>7.0000000000000007E-2</v>
      </c>
      <c r="FA42">
        <v>0.05</v>
      </c>
      <c r="FB42">
        <v>-14.49238292682927</v>
      </c>
      <c r="FC42">
        <v>5.8965156794426613E-2</v>
      </c>
      <c r="FD42">
        <v>4.3139642243499032E-2</v>
      </c>
      <c r="FE42">
        <v>1</v>
      </c>
      <c r="FF42">
        <v>2.8085021951219509</v>
      </c>
      <c r="FG42">
        <v>-0.6136260627177742</v>
      </c>
      <c r="FH42">
        <v>7.1416594386165128E-2</v>
      </c>
      <c r="FI42">
        <v>0</v>
      </c>
      <c r="FJ42">
        <v>1</v>
      </c>
      <c r="FK42">
        <v>2</v>
      </c>
      <c r="FL42" t="s">
        <v>401</v>
      </c>
      <c r="FM42">
        <v>3.0604399999999998</v>
      </c>
      <c r="FN42">
        <v>2.7639800000000001</v>
      </c>
      <c r="FO42">
        <v>0.100425</v>
      </c>
      <c r="FP42">
        <v>0.103884</v>
      </c>
      <c r="FQ42">
        <v>0.12354999999999999</v>
      </c>
      <c r="FR42">
        <v>0.115255</v>
      </c>
      <c r="FS42">
        <v>28623.8</v>
      </c>
      <c r="FT42">
        <v>22243.3</v>
      </c>
      <c r="FU42">
        <v>29873.4</v>
      </c>
      <c r="FV42">
        <v>24273.8</v>
      </c>
      <c r="FW42">
        <v>34767.9</v>
      </c>
      <c r="FX42">
        <v>31369.5</v>
      </c>
      <c r="FY42">
        <v>43622.9</v>
      </c>
      <c r="FZ42">
        <v>39625</v>
      </c>
      <c r="GA42">
        <v>2.07667</v>
      </c>
      <c r="GB42">
        <v>1.96767</v>
      </c>
      <c r="GC42">
        <v>0.12676000000000001</v>
      </c>
      <c r="GD42">
        <v>0</v>
      </c>
      <c r="GE42">
        <v>25.2759</v>
      </c>
      <c r="GF42">
        <v>999.9</v>
      </c>
      <c r="GG42">
        <v>57</v>
      </c>
      <c r="GH42">
        <v>33.6</v>
      </c>
      <c r="GI42">
        <v>29.351400000000002</v>
      </c>
      <c r="GJ42">
        <v>31.001000000000001</v>
      </c>
      <c r="GK42">
        <v>37.139400000000002</v>
      </c>
      <c r="GL42">
        <v>1</v>
      </c>
      <c r="GM42">
        <v>2.5406499999999999E-2</v>
      </c>
      <c r="GN42">
        <v>0.36311300000000002</v>
      </c>
      <c r="GO42">
        <v>20.269300000000001</v>
      </c>
      <c r="GP42">
        <v>5.2273199999999997</v>
      </c>
      <c r="GQ42">
        <v>11.904500000000001</v>
      </c>
      <c r="GR42">
        <v>4.9645000000000001</v>
      </c>
      <c r="GS42">
        <v>3.2919999999999998</v>
      </c>
      <c r="GT42">
        <v>9999</v>
      </c>
      <c r="GU42">
        <v>9999</v>
      </c>
      <c r="GV42">
        <v>8057.2</v>
      </c>
      <c r="GW42">
        <v>983.2</v>
      </c>
      <c r="GX42">
        <v>1.8771199999999999</v>
      </c>
      <c r="GY42">
        <v>1.87544</v>
      </c>
      <c r="GZ42">
        <v>1.87408</v>
      </c>
      <c r="HA42">
        <v>1.8732599999999999</v>
      </c>
      <c r="HB42">
        <v>1.87477</v>
      </c>
      <c r="HC42">
        <v>1.8697600000000001</v>
      </c>
      <c r="HD42">
        <v>1.8739300000000001</v>
      </c>
      <c r="HE42">
        <v>1.87897</v>
      </c>
      <c r="HF42">
        <v>0</v>
      </c>
      <c r="HG42">
        <v>0</v>
      </c>
      <c r="HH42">
        <v>0</v>
      </c>
      <c r="HI42">
        <v>0</v>
      </c>
      <c r="HJ42" t="s">
        <v>402</v>
      </c>
      <c r="HK42" t="s">
        <v>403</v>
      </c>
      <c r="HL42" t="s">
        <v>404</v>
      </c>
      <c r="HM42" t="s">
        <v>404</v>
      </c>
      <c r="HN42" t="s">
        <v>404</v>
      </c>
      <c r="HO42" t="s">
        <v>404</v>
      </c>
      <c r="HP42">
        <v>0</v>
      </c>
      <c r="HQ42">
        <v>100</v>
      </c>
      <c r="HR42">
        <v>100</v>
      </c>
      <c r="HS42">
        <v>0.49199999999999999</v>
      </c>
      <c r="HT42">
        <v>0.26100000000000001</v>
      </c>
      <c r="HU42">
        <v>0.42358377743997849</v>
      </c>
      <c r="HV42">
        <v>1.442917152755131E-3</v>
      </c>
      <c r="HW42">
        <v>-2.661258809856503E-6</v>
      </c>
      <c r="HX42">
        <v>7.9611176757267714E-10</v>
      </c>
      <c r="HY42">
        <v>-4.5854654434871668E-2</v>
      </c>
      <c r="HZ42">
        <v>-6.0352908027276157E-3</v>
      </c>
      <c r="IA42">
        <v>1.226161373770135E-3</v>
      </c>
      <c r="IB42">
        <v>-1.457749047782E-5</v>
      </c>
      <c r="IC42">
        <v>5</v>
      </c>
      <c r="ID42">
        <v>1967</v>
      </c>
      <c r="IE42">
        <v>1</v>
      </c>
      <c r="IF42">
        <v>28</v>
      </c>
      <c r="IG42">
        <v>37.5</v>
      </c>
      <c r="IH42">
        <v>39.1</v>
      </c>
      <c r="II42">
        <v>1.0583499999999999</v>
      </c>
      <c r="IJ42">
        <v>2.4499499999999999</v>
      </c>
      <c r="IK42">
        <v>1.42578</v>
      </c>
      <c r="IL42">
        <v>2.2851599999999999</v>
      </c>
      <c r="IM42">
        <v>1.5478499999999999</v>
      </c>
      <c r="IN42">
        <v>2.32056</v>
      </c>
      <c r="IO42">
        <v>35.661299999999997</v>
      </c>
      <c r="IP42">
        <v>14.3247</v>
      </c>
      <c r="IQ42">
        <v>18</v>
      </c>
      <c r="IR42">
        <v>568.36800000000005</v>
      </c>
      <c r="IS42">
        <v>484.09300000000002</v>
      </c>
      <c r="IT42">
        <v>24.9986</v>
      </c>
      <c r="IU42">
        <v>27.620999999999999</v>
      </c>
      <c r="IV42">
        <v>29.999199999999998</v>
      </c>
      <c r="IW42">
        <v>27.6921</v>
      </c>
      <c r="IX42">
        <v>27.626799999999999</v>
      </c>
      <c r="IY42">
        <v>21.203800000000001</v>
      </c>
      <c r="IZ42">
        <v>26.513200000000001</v>
      </c>
      <c r="JA42">
        <v>26.555399999999999</v>
      </c>
      <c r="JB42">
        <v>25</v>
      </c>
      <c r="JC42">
        <v>410</v>
      </c>
      <c r="JD42">
        <v>22.274699999999999</v>
      </c>
      <c r="JE42">
        <v>100.643</v>
      </c>
      <c r="JF42">
        <v>100.79300000000001</v>
      </c>
    </row>
    <row r="43" spans="1:266" x14ac:dyDescent="0.2">
      <c r="A43">
        <v>27</v>
      </c>
      <c r="B43">
        <v>1657344787</v>
      </c>
      <c r="C43">
        <v>5347.9000000953674</v>
      </c>
      <c r="D43" t="s">
        <v>482</v>
      </c>
      <c r="E43" t="s">
        <v>483</v>
      </c>
      <c r="F43" t="s">
        <v>394</v>
      </c>
      <c r="H43" t="s">
        <v>479</v>
      </c>
      <c r="I43" t="s">
        <v>476</v>
      </c>
      <c r="J43" t="s">
        <v>480</v>
      </c>
      <c r="K43">
        <v>1657344787</v>
      </c>
      <c r="L43">
        <f t="shared" si="0"/>
        <v>2.3466690415621409E-3</v>
      </c>
      <c r="M43">
        <f t="shared" si="1"/>
        <v>2.3466690415621407</v>
      </c>
      <c r="N43">
        <f t="shared" si="2"/>
        <v>12.140725678907787</v>
      </c>
      <c r="O43">
        <f t="shared" si="3"/>
        <v>385.74</v>
      </c>
      <c r="P43">
        <f t="shared" si="4"/>
        <v>267.44262449361599</v>
      </c>
      <c r="Q43">
        <f t="shared" si="5"/>
        <v>27.163311531382245</v>
      </c>
      <c r="R43">
        <f t="shared" si="6"/>
        <v>39.178406246778003</v>
      </c>
      <c r="S43">
        <f t="shared" si="7"/>
        <v>0.18243997830912387</v>
      </c>
      <c r="T43">
        <f t="shared" si="8"/>
        <v>1.9188349538819716</v>
      </c>
      <c r="U43">
        <f t="shared" si="9"/>
        <v>0.17332198710298546</v>
      </c>
      <c r="V43">
        <f t="shared" si="10"/>
        <v>0.10910747043499688</v>
      </c>
      <c r="W43">
        <f t="shared" si="11"/>
        <v>241.72478099999995</v>
      </c>
      <c r="X43">
        <f t="shared" si="12"/>
        <v>27.935013813442264</v>
      </c>
      <c r="Y43">
        <f t="shared" si="13"/>
        <v>27.935013813442264</v>
      </c>
      <c r="Z43">
        <f t="shared" si="14"/>
        <v>3.7804867747013913</v>
      </c>
      <c r="AA43">
        <f t="shared" si="15"/>
        <v>69.461735996936198</v>
      </c>
      <c r="AB43">
        <f t="shared" si="16"/>
        <v>2.4474976063957801</v>
      </c>
      <c r="AC43">
        <f t="shared" si="17"/>
        <v>3.5235192027215296</v>
      </c>
      <c r="AD43">
        <f t="shared" si="18"/>
        <v>1.3329891683056112</v>
      </c>
      <c r="AE43">
        <f t="shared" si="19"/>
        <v>-103.48810473289042</v>
      </c>
      <c r="AF43">
        <f t="shared" si="20"/>
        <v>-124.29447736162533</v>
      </c>
      <c r="AG43">
        <f t="shared" si="21"/>
        <v>-14.026256360919376</v>
      </c>
      <c r="AH43">
        <f t="shared" si="22"/>
        <v>-8.4057455435171846E-2</v>
      </c>
      <c r="AI43">
        <v>0</v>
      </c>
      <c r="AJ43">
        <v>0</v>
      </c>
      <c r="AK43">
        <f t="shared" si="23"/>
        <v>1</v>
      </c>
      <c r="AL43">
        <f t="shared" si="24"/>
        <v>0</v>
      </c>
      <c r="AM43">
        <f t="shared" si="25"/>
        <v>25882.929338673865</v>
      </c>
      <c r="AN43" t="s">
        <v>398</v>
      </c>
      <c r="AO43" t="s">
        <v>398</v>
      </c>
      <c r="AP43">
        <v>0</v>
      </c>
      <c r="AQ43">
        <v>0</v>
      </c>
      <c r="AR43" t="e">
        <f t="shared" si="26"/>
        <v>#DIV/0!</v>
      </c>
      <c r="AS43">
        <v>0</v>
      </c>
      <c r="AT43" t="s">
        <v>398</v>
      </c>
      <c r="AU43" t="s">
        <v>398</v>
      </c>
      <c r="AV43">
        <v>0</v>
      </c>
      <c r="AW43">
        <v>0</v>
      </c>
      <c r="AX43" t="e">
        <f t="shared" si="27"/>
        <v>#DIV/0!</v>
      </c>
      <c r="AY43">
        <v>0.5</v>
      </c>
      <c r="AZ43">
        <f t="shared" si="28"/>
        <v>1261.1061</v>
      </c>
      <c r="BA43">
        <f t="shared" si="29"/>
        <v>12.140725678907787</v>
      </c>
      <c r="BB43" t="e">
        <f t="shared" si="30"/>
        <v>#DIV/0!</v>
      </c>
      <c r="BC43">
        <f t="shared" si="31"/>
        <v>9.6270453999927428E-3</v>
      </c>
      <c r="BD43" t="e">
        <f t="shared" si="32"/>
        <v>#DIV/0!</v>
      </c>
      <c r="BE43" t="e">
        <f t="shared" si="33"/>
        <v>#DIV/0!</v>
      </c>
      <c r="BF43" t="s">
        <v>398</v>
      </c>
      <c r="BG43">
        <v>0</v>
      </c>
      <c r="BH43" t="e">
        <f t="shared" si="34"/>
        <v>#DIV/0!</v>
      </c>
      <c r="BI43" t="e">
        <f t="shared" si="35"/>
        <v>#DIV/0!</v>
      </c>
      <c r="BJ43" t="e">
        <f t="shared" si="36"/>
        <v>#DIV/0!</v>
      </c>
      <c r="BK43" t="e">
        <f t="shared" si="37"/>
        <v>#DIV/0!</v>
      </c>
      <c r="BL43" t="e">
        <f t="shared" si="38"/>
        <v>#DIV/0!</v>
      </c>
      <c r="BM43" t="e">
        <f t="shared" si="39"/>
        <v>#DIV/0!</v>
      </c>
      <c r="BN43" t="e">
        <f t="shared" si="40"/>
        <v>#DIV/0!</v>
      </c>
      <c r="BO43" t="e">
        <f t="shared" si="41"/>
        <v>#DIV/0!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f t="shared" si="42"/>
        <v>1499.87</v>
      </c>
      <c r="CI43">
        <f t="shared" si="43"/>
        <v>1261.1061</v>
      </c>
      <c r="CJ43">
        <f t="shared" si="44"/>
        <v>0.84081027022341936</v>
      </c>
      <c r="CK43">
        <f t="shared" si="45"/>
        <v>0.16116382153119935</v>
      </c>
      <c r="CL43">
        <v>6</v>
      </c>
      <c r="CM43">
        <v>0.5</v>
      </c>
      <c r="CN43" t="s">
        <v>399</v>
      </c>
      <c r="CO43">
        <v>2</v>
      </c>
      <c r="CP43">
        <v>1657344787</v>
      </c>
      <c r="CQ43">
        <v>385.74</v>
      </c>
      <c r="CR43">
        <v>399.96899999999999</v>
      </c>
      <c r="CS43">
        <v>24.0974</v>
      </c>
      <c r="CT43">
        <v>21.599599999999999</v>
      </c>
      <c r="CU43">
        <v>385.24099999999999</v>
      </c>
      <c r="CV43">
        <v>23.787400000000002</v>
      </c>
      <c r="CW43">
        <v>550.11300000000006</v>
      </c>
      <c r="CX43">
        <v>101.467</v>
      </c>
      <c r="CY43">
        <v>9.9874699999999997E-2</v>
      </c>
      <c r="CZ43">
        <v>26.733499999999999</v>
      </c>
      <c r="DA43">
        <v>26.993300000000001</v>
      </c>
      <c r="DB43">
        <v>999.9</v>
      </c>
      <c r="DC43">
        <v>0</v>
      </c>
      <c r="DD43">
        <v>0</v>
      </c>
      <c r="DE43">
        <v>4993.75</v>
      </c>
      <c r="DF43">
        <v>0</v>
      </c>
      <c r="DG43">
        <v>1782.83</v>
      </c>
      <c r="DH43">
        <v>-14.2286</v>
      </c>
      <c r="DI43">
        <v>395.26499999999999</v>
      </c>
      <c r="DJ43">
        <v>408.798</v>
      </c>
      <c r="DK43">
        <v>2.49776</v>
      </c>
      <c r="DL43">
        <v>399.96899999999999</v>
      </c>
      <c r="DM43">
        <v>21.599599999999999</v>
      </c>
      <c r="DN43">
        <v>2.44509</v>
      </c>
      <c r="DO43">
        <v>2.1916500000000001</v>
      </c>
      <c r="DP43">
        <v>20.665600000000001</v>
      </c>
      <c r="DQ43">
        <v>18.901399999999999</v>
      </c>
      <c r="DR43">
        <v>1499.87</v>
      </c>
      <c r="DS43">
        <v>0.97299100000000005</v>
      </c>
      <c r="DT43">
        <v>2.7008899999999999E-2</v>
      </c>
      <c r="DU43">
        <v>0</v>
      </c>
      <c r="DV43">
        <v>2.6288999999999998</v>
      </c>
      <c r="DW43">
        <v>0</v>
      </c>
      <c r="DX43">
        <v>18403</v>
      </c>
      <c r="DY43">
        <v>13302.4</v>
      </c>
      <c r="DZ43">
        <v>38.75</v>
      </c>
      <c r="EA43">
        <v>40.936999999999998</v>
      </c>
      <c r="EB43">
        <v>39.375</v>
      </c>
      <c r="EC43">
        <v>39.311999999999998</v>
      </c>
      <c r="ED43">
        <v>38.625</v>
      </c>
      <c r="EE43">
        <v>1459.36</v>
      </c>
      <c r="EF43">
        <v>40.51</v>
      </c>
      <c r="EG43">
        <v>0</v>
      </c>
      <c r="EH43">
        <v>1657344786</v>
      </c>
      <c r="EI43">
        <v>0</v>
      </c>
      <c r="EJ43">
        <v>2.4568319999999999</v>
      </c>
      <c r="EK43">
        <v>0.38407691468739941</v>
      </c>
      <c r="EL43">
        <v>4308.4615317519347</v>
      </c>
      <c r="EM43">
        <v>18027.392</v>
      </c>
      <c r="EN43">
        <v>15</v>
      </c>
      <c r="EO43">
        <v>1657344592</v>
      </c>
      <c r="EP43" t="s">
        <v>481</v>
      </c>
      <c r="EQ43">
        <v>1657344586</v>
      </c>
      <c r="ER43">
        <v>1657344592</v>
      </c>
      <c r="ES43">
        <v>21</v>
      </c>
      <c r="ET43">
        <v>-0.13100000000000001</v>
      </c>
      <c r="EU43">
        <v>2E-3</v>
      </c>
      <c r="EV43">
        <v>0.49199999999999999</v>
      </c>
      <c r="EW43">
        <v>0.26100000000000001</v>
      </c>
      <c r="EX43">
        <v>410</v>
      </c>
      <c r="EY43">
        <v>22</v>
      </c>
      <c r="EZ43">
        <v>7.0000000000000007E-2</v>
      </c>
      <c r="FA43">
        <v>0.05</v>
      </c>
      <c r="FB43">
        <v>-14.229892682926829</v>
      </c>
      <c r="FC43">
        <v>6.7172822299657112E-2</v>
      </c>
      <c r="FD43">
        <v>3.9230316737677413E-2</v>
      </c>
      <c r="FE43">
        <v>1</v>
      </c>
      <c r="FF43">
        <v>2.5677929268292679</v>
      </c>
      <c r="FG43">
        <v>-0.32175198606270972</v>
      </c>
      <c r="FH43">
        <v>3.4157310558713537E-2</v>
      </c>
      <c r="FI43">
        <v>1</v>
      </c>
      <c r="FJ43">
        <v>2</v>
      </c>
      <c r="FK43">
        <v>2</v>
      </c>
      <c r="FL43" t="s">
        <v>419</v>
      </c>
      <c r="FM43">
        <v>3.06101</v>
      </c>
      <c r="FN43">
        <v>2.7637900000000002</v>
      </c>
      <c r="FO43">
        <v>9.8663500000000001E-2</v>
      </c>
      <c r="FP43">
        <v>0.10205500000000001</v>
      </c>
      <c r="FQ43">
        <v>0.120825</v>
      </c>
      <c r="FR43">
        <v>0.113001</v>
      </c>
      <c r="FS43">
        <v>28709.5</v>
      </c>
      <c r="FT43">
        <v>22308.9</v>
      </c>
      <c r="FU43">
        <v>29901.200000000001</v>
      </c>
      <c r="FV43">
        <v>24293.3</v>
      </c>
      <c r="FW43">
        <v>34906.9</v>
      </c>
      <c r="FX43">
        <v>31472.9</v>
      </c>
      <c r="FY43">
        <v>43661.1</v>
      </c>
      <c r="FZ43">
        <v>39654.300000000003</v>
      </c>
      <c r="GA43">
        <v>2.0838299999999998</v>
      </c>
      <c r="GB43">
        <v>1.97292</v>
      </c>
      <c r="GC43">
        <v>0.13244500000000001</v>
      </c>
      <c r="GD43">
        <v>0</v>
      </c>
      <c r="GE43">
        <v>24.823499999999999</v>
      </c>
      <c r="GF43">
        <v>999.9</v>
      </c>
      <c r="GG43">
        <v>56.1</v>
      </c>
      <c r="GH43">
        <v>33.6</v>
      </c>
      <c r="GI43">
        <v>28.888100000000001</v>
      </c>
      <c r="GJ43">
        <v>30.960999999999999</v>
      </c>
      <c r="GK43">
        <v>36.887</v>
      </c>
      <c r="GL43">
        <v>1</v>
      </c>
      <c r="GM43">
        <v>-1.9725599999999999E-2</v>
      </c>
      <c r="GN43">
        <v>0.13552</v>
      </c>
      <c r="GO43">
        <v>20.2715</v>
      </c>
      <c r="GP43">
        <v>5.2250800000000002</v>
      </c>
      <c r="GQ43">
        <v>11.9078</v>
      </c>
      <c r="GR43">
        <v>4.9638999999999998</v>
      </c>
      <c r="GS43">
        <v>3.2913299999999999</v>
      </c>
      <c r="GT43">
        <v>9999</v>
      </c>
      <c r="GU43">
        <v>9999</v>
      </c>
      <c r="GV43">
        <v>8097.3</v>
      </c>
      <c r="GW43">
        <v>983.3</v>
      </c>
      <c r="GX43">
        <v>1.8770199999999999</v>
      </c>
      <c r="GY43">
        <v>1.8754</v>
      </c>
      <c r="GZ43">
        <v>1.8740699999999999</v>
      </c>
      <c r="HA43">
        <v>1.8731800000000001</v>
      </c>
      <c r="HB43">
        <v>1.8747100000000001</v>
      </c>
      <c r="HC43">
        <v>1.8696699999999999</v>
      </c>
      <c r="HD43">
        <v>1.8738999999999999</v>
      </c>
      <c r="HE43">
        <v>1.87897</v>
      </c>
      <c r="HF43">
        <v>0</v>
      </c>
      <c r="HG43">
        <v>0</v>
      </c>
      <c r="HH43">
        <v>0</v>
      </c>
      <c r="HI43">
        <v>0</v>
      </c>
      <c r="HJ43" t="s">
        <v>402</v>
      </c>
      <c r="HK43" t="s">
        <v>403</v>
      </c>
      <c r="HL43" t="s">
        <v>404</v>
      </c>
      <c r="HM43" t="s">
        <v>404</v>
      </c>
      <c r="HN43" t="s">
        <v>404</v>
      </c>
      <c r="HO43" t="s">
        <v>404</v>
      </c>
      <c r="HP43">
        <v>0</v>
      </c>
      <c r="HQ43">
        <v>100</v>
      </c>
      <c r="HR43">
        <v>100</v>
      </c>
      <c r="HS43">
        <v>0.499</v>
      </c>
      <c r="HT43">
        <v>0.31</v>
      </c>
      <c r="HU43">
        <v>0.29268795787156321</v>
      </c>
      <c r="HV43">
        <v>1.442917152755131E-3</v>
      </c>
      <c r="HW43">
        <v>-2.661258809856503E-6</v>
      </c>
      <c r="HX43">
        <v>7.9611176757267714E-10</v>
      </c>
      <c r="HY43">
        <v>-4.4051205551486727E-2</v>
      </c>
      <c r="HZ43">
        <v>-6.0352908027276157E-3</v>
      </c>
      <c r="IA43">
        <v>1.226161373770135E-3</v>
      </c>
      <c r="IB43">
        <v>-1.457749047782E-5</v>
      </c>
      <c r="IC43">
        <v>5</v>
      </c>
      <c r="ID43">
        <v>1967</v>
      </c>
      <c r="IE43">
        <v>1</v>
      </c>
      <c r="IF43">
        <v>28</v>
      </c>
      <c r="IG43">
        <v>3.4</v>
      </c>
      <c r="IH43">
        <v>3.2</v>
      </c>
      <c r="II43">
        <v>1.0363800000000001</v>
      </c>
      <c r="IJ43">
        <v>2.4511699999999998</v>
      </c>
      <c r="IK43">
        <v>1.42578</v>
      </c>
      <c r="IL43">
        <v>2.2851599999999999</v>
      </c>
      <c r="IM43">
        <v>1.5478499999999999</v>
      </c>
      <c r="IN43">
        <v>2.2827099999999998</v>
      </c>
      <c r="IO43">
        <v>35.336500000000001</v>
      </c>
      <c r="IP43">
        <v>14.298400000000001</v>
      </c>
      <c r="IQ43">
        <v>18</v>
      </c>
      <c r="IR43">
        <v>568.16200000000003</v>
      </c>
      <c r="IS43">
        <v>482.98599999999999</v>
      </c>
      <c r="IT43">
        <v>25.001000000000001</v>
      </c>
      <c r="IU43">
        <v>27.037299999999998</v>
      </c>
      <c r="IV43">
        <v>29.999500000000001</v>
      </c>
      <c r="IW43">
        <v>27.158300000000001</v>
      </c>
      <c r="IX43">
        <v>27.1067</v>
      </c>
      <c r="IY43">
        <v>20.769600000000001</v>
      </c>
      <c r="IZ43">
        <v>27.029299999999999</v>
      </c>
      <c r="JA43">
        <v>21.972899999999999</v>
      </c>
      <c r="JB43">
        <v>25</v>
      </c>
      <c r="JC43">
        <v>400</v>
      </c>
      <c r="JD43">
        <v>21.709</v>
      </c>
      <c r="JE43">
        <v>100.73399999999999</v>
      </c>
      <c r="JF43">
        <v>100.869</v>
      </c>
    </row>
    <row r="44" spans="1:266" x14ac:dyDescent="0.2">
      <c r="A44">
        <v>28</v>
      </c>
      <c r="B44">
        <v>1657344862.5</v>
      </c>
      <c r="C44">
        <v>5423.4000000953674</v>
      </c>
      <c r="D44" t="s">
        <v>484</v>
      </c>
      <c r="E44" t="s">
        <v>485</v>
      </c>
      <c r="F44" t="s">
        <v>394</v>
      </c>
      <c r="H44" t="s">
        <v>479</v>
      </c>
      <c r="I44" t="s">
        <v>476</v>
      </c>
      <c r="J44" t="s">
        <v>480</v>
      </c>
      <c r="K44">
        <v>1657344862.5</v>
      </c>
      <c r="L44">
        <f t="shared" si="0"/>
        <v>2.3612443781728977E-3</v>
      </c>
      <c r="M44">
        <f t="shared" si="1"/>
        <v>2.3612443781728976</v>
      </c>
      <c r="N44">
        <f t="shared" si="2"/>
        <v>8.894013182034147</v>
      </c>
      <c r="O44">
        <f t="shared" si="3"/>
        <v>289.56200000000001</v>
      </c>
      <c r="P44">
        <f t="shared" si="4"/>
        <v>203.56182125107964</v>
      </c>
      <c r="Q44">
        <f t="shared" si="5"/>
        <v>20.675376221111613</v>
      </c>
      <c r="R44">
        <f t="shared" si="6"/>
        <v>29.410246246290001</v>
      </c>
      <c r="S44">
        <f t="shared" si="7"/>
        <v>0.18433034572002727</v>
      </c>
      <c r="T44">
        <f t="shared" si="8"/>
        <v>1.9185494046040479</v>
      </c>
      <c r="U44">
        <f t="shared" si="9"/>
        <v>0.17502628736343778</v>
      </c>
      <c r="V44">
        <f t="shared" si="10"/>
        <v>0.11018821408541818</v>
      </c>
      <c r="W44">
        <f t="shared" si="11"/>
        <v>241.74973799999998</v>
      </c>
      <c r="X44">
        <f t="shared" si="12"/>
        <v>28.239828839181133</v>
      </c>
      <c r="Y44">
        <f t="shared" si="13"/>
        <v>28.239828839181133</v>
      </c>
      <c r="Z44">
        <f t="shared" si="14"/>
        <v>3.8482207827990953</v>
      </c>
      <c r="AA44">
        <f t="shared" si="15"/>
        <v>70.25277141497682</v>
      </c>
      <c r="AB44">
        <f t="shared" si="16"/>
        <v>2.5209493473135001</v>
      </c>
      <c r="AC44">
        <f t="shared" si="17"/>
        <v>3.5883984311771537</v>
      </c>
      <c r="AD44">
        <f t="shared" si="18"/>
        <v>1.3272714354855952</v>
      </c>
      <c r="AE44">
        <f t="shared" si="19"/>
        <v>-104.13087707742478</v>
      </c>
      <c r="AF44">
        <f t="shared" si="20"/>
        <v>-123.69831089393998</v>
      </c>
      <c r="AG44">
        <f t="shared" si="21"/>
        <v>-14.003999161555685</v>
      </c>
      <c r="AH44">
        <f t="shared" si="22"/>
        <v>-8.3449132920478064E-2</v>
      </c>
      <c r="AI44">
        <v>0</v>
      </c>
      <c r="AJ44">
        <v>0</v>
      </c>
      <c r="AK44">
        <f t="shared" si="23"/>
        <v>1</v>
      </c>
      <c r="AL44">
        <f t="shared" si="24"/>
        <v>0</v>
      </c>
      <c r="AM44">
        <f t="shared" si="25"/>
        <v>25848.922148439171</v>
      </c>
      <c r="AN44" t="s">
        <v>398</v>
      </c>
      <c r="AO44" t="s">
        <v>398</v>
      </c>
      <c r="AP44">
        <v>0</v>
      </c>
      <c r="AQ44">
        <v>0</v>
      </c>
      <c r="AR44" t="e">
        <f t="shared" si="26"/>
        <v>#DIV/0!</v>
      </c>
      <c r="AS44">
        <v>0</v>
      </c>
      <c r="AT44" t="s">
        <v>398</v>
      </c>
      <c r="AU44" t="s">
        <v>398</v>
      </c>
      <c r="AV44">
        <v>0</v>
      </c>
      <c r="AW44">
        <v>0</v>
      </c>
      <c r="AX44" t="e">
        <f t="shared" si="27"/>
        <v>#DIV/0!</v>
      </c>
      <c r="AY44">
        <v>0.5</v>
      </c>
      <c r="AZ44">
        <f t="shared" si="28"/>
        <v>1261.2402</v>
      </c>
      <c r="BA44">
        <f t="shared" si="29"/>
        <v>8.894013182034147</v>
      </c>
      <c r="BB44" t="e">
        <f t="shared" si="30"/>
        <v>#DIV/0!</v>
      </c>
      <c r="BC44">
        <f t="shared" si="31"/>
        <v>7.0517996350212648E-3</v>
      </c>
      <c r="BD44" t="e">
        <f t="shared" si="32"/>
        <v>#DIV/0!</v>
      </c>
      <c r="BE44" t="e">
        <f t="shared" si="33"/>
        <v>#DIV/0!</v>
      </c>
      <c r="BF44" t="s">
        <v>398</v>
      </c>
      <c r="BG44">
        <v>0</v>
      </c>
      <c r="BH44" t="e">
        <f t="shared" si="34"/>
        <v>#DIV/0!</v>
      </c>
      <c r="BI44" t="e">
        <f t="shared" si="35"/>
        <v>#DIV/0!</v>
      </c>
      <c r="BJ44" t="e">
        <f t="shared" si="36"/>
        <v>#DIV/0!</v>
      </c>
      <c r="BK44" t="e">
        <f t="shared" si="37"/>
        <v>#DIV/0!</v>
      </c>
      <c r="BL44" t="e">
        <f t="shared" si="38"/>
        <v>#DIV/0!</v>
      </c>
      <c r="BM44" t="e">
        <f t="shared" si="39"/>
        <v>#DIV/0!</v>
      </c>
      <c r="BN44" t="e">
        <f t="shared" si="40"/>
        <v>#DIV/0!</v>
      </c>
      <c r="BO44" t="e">
        <f t="shared" si="41"/>
        <v>#DIV/0!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f t="shared" si="42"/>
        <v>1500.03</v>
      </c>
      <c r="CI44">
        <f t="shared" si="43"/>
        <v>1261.2402</v>
      </c>
      <c r="CJ44">
        <f t="shared" si="44"/>
        <v>0.84080998380032401</v>
      </c>
      <c r="CK44">
        <f t="shared" si="45"/>
        <v>0.1611632687346253</v>
      </c>
      <c r="CL44">
        <v>6</v>
      </c>
      <c r="CM44">
        <v>0.5</v>
      </c>
      <c r="CN44" t="s">
        <v>399</v>
      </c>
      <c r="CO44">
        <v>2</v>
      </c>
      <c r="CP44">
        <v>1657344862.5</v>
      </c>
      <c r="CQ44">
        <v>289.56200000000001</v>
      </c>
      <c r="CR44">
        <v>300.00599999999997</v>
      </c>
      <c r="CS44">
        <v>24.8203</v>
      </c>
      <c r="CT44">
        <v>22.3094</v>
      </c>
      <c r="CU44">
        <v>289.08</v>
      </c>
      <c r="CV44">
        <v>24.4908</v>
      </c>
      <c r="CW44">
        <v>550.23400000000004</v>
      </c>
      <c r="CX44">
        <v>101.468</v>
      </c>
      <c r="CY44">
        <v>0.100045</v>
      </c>
      <c r="CZ44">
        <v>27.043900000000001</v>
      </c>
      <c r="DA44">
        <v>27.318200000000001</v>
      </c>
      <c r="DB44">
        <v>999.9</v>
      </c>
      <c r="DC44">
        <v>0</v>
      </c>
      <c r="DD44">
        <v>0</v>
      </c>
      <c r="DE44">
        <v>4992.5</v>
      </c>
      <c r="DF44">
        <v>0</v>
      </c>
      <c r="DG44">
        <v>1750.84</v>
      </c>
      <c r="DH44">
        <v>-10.419600000000001</v>
      </c>
      <c r="DI44">
        <v>296.95699999999999</v>
      </c>
      <c r="DJ44">
        <v>306.85199999999998</v>
      </c>
      <c r="DK44">
        <v>2.5108899999999998</v>
      </c>
      <c r="DL44">
        <v>300.00599999999997</v>
      </c>
      <c r="DM44">
        <v>22.3094</v>
      </c>
      <c r="DN44">
        <v>2.5184500000000001</v>
      </c>
      <c r="DO44">
        <v>2.2636799999999999</v>
      </c>
      <c r="DP44">
        <v>21.1462</v>
      </c>
      <c r="DQ44">
        <v>19.420200000000001</v>
      </c>
      <c r="DR44">
        <v>1500.03</v>
      </c>
      <c r="DS44">
        <v>0.973001</v>
      </c>
      <c r="DT44">
        <v>2.69987E-2</v>
      </c>
      <c r="DU44">
        <v>0</v>
      </c>
      <c r="DV44">
        <v>2.3256999999999999</v>
      </c>
      <c r="DW44">
        <v>0</v>
      </c>
      <c r="DX44">
        <v>18439.099999999999</v>
      </c>
      <c r="DY44">
        <v>13303.8</v>
      </c>
      <c r="DZ44">
        <v>39.811999999999998</v>
      </c>
      <c r="EA44">
        <v>42</v>
      </c>
      <c r="EB44">
        <v>40.375</v>
      </c>
      <c r="EC44">
        <v>40.811999999999998</v>
      </c>
      <c r="ED44">
        <v>39.625</v>
      </c>
      <c r="EE44">
        <v>1459.53</v>
      </c>
      <c r="EF44">
        <v>40.5</v>
      </c>
      <c r="EG44">
        <v>0</v>
      </c>
      <c r="EH44">
        <v>1657344861.5999999</v>
      </c>
      <c r="EI44">
        <v>0</v>
      </c>
      <c r="EJ44">
        <v>2.3777520000000001</v>
      </c>
      <c r="EK44">
        <v>-0.51583845098397119</v>
      </c>
      <c r="EL44">
        <v>680.5153852374865</v>
      </c>
      <c r="EM44">
        <v>18265.027999999998</v>
      </c>
      <c r="EN44">
        <v>15</v>
      </c>
      <c r="EO44">
        <v>1657344882</v>
      </c>
      <c r="EP44" t="s">
        <v>486</v>
      </c>
      <c r="EQ44">
        <v>1657344882</v>
      </c>
      <c r="ER44">
        <v>1657344592</v>
      </c>
      <c r="ES44">
        <v>22</v>
      </c>
      <c r="ET44">
        <v>-2.5999999999999999E-2</v>
      </c>
      <c r="EU44">
        <v>2E-3</v>
      </c>
      <c r="EV44">
        <v>0.48199999999999998</v>
      </c>
      <c r="EW44">
        <v>0.26100000000000001</v>
      </c>
      <c r="EX44">
        <v>300</v>
      </c>
      <c r="EY44">
        <v>22</v>
      </c>
      <c r="EZ44">
        <v>0.19</v>
      </c>
      <c r="FA44">
        <v>0.05</v>
      </c>
      <c r="FB44">
        <v>-10.4302975</v>
      </c>
      <c r="FC44">
        <v>-8.7038273921169057E-2</v>
      </c>
      <c r="FD44">
        <v>2.854488997614121E-2</v>
      </c>
      <c r="FE44">
        <v>1</v>
      </c>
      <c r="FF44">
        <v>2.53445075</v>
      </c>
      <c r="FG44">
        <v>-3.7164990619140047E-2</v>
      </c>
      <c r="FH44">
        <v>2.2851599111167221E-2</v>
      </c>
      <c r="FI44">
        <v>1</v>
      </c>
      <c r="FJ44">
        <v>2</v>
      </c>
      <c r="FK44">
        <v>2</v>
      </c>
      <c r="FL44" t="s">
        <v>419</v>
      </c>
      <c r="FM44">
        <v>3.06142</v>
      </c>
      <c r="FN44">
        <v>2.76396</v>
      </c>
      <c r="FO44">
        <v>7.8424400000000005E-2</v>
      </c>
      <c r="FP44">
        <v>8.1269599999999997E-2</v>
      </c>
      <c r="FQ44">
        <v>0.123338</v>
      </c>
      <c r="FR44">
        <v>0.115596</v>
      </c>
      <c r="FS44">
        <v>29357.200000000001</v>
      </c>
      <c r="FT44">
        <v>22827.200000000001</v>
      </c>
      <c r="FU44">
        <v>29903.7</v>
      </c>
      <c r="FV44">
        <v>24295</v>
      </c>
      <c r="FW44">
        <v>34805.9</v>
      </c>
      <c r="FX44">
        <v>31380</v>
      </c>
      <c r="FY44">
        <v>43664.3</v>
      </c>
      <c r="FZ44">
        <v>39656.5</v>
      </c>
      <c r="GA44">
        <v>2.08568</v>
      </c>
      <c r="GB44">
        <v>1.9755</v>
      </c>
      <c r="GC44">
        <v>0.13295599999999999</v>
      </c>
      <c r="GD44">
        <v>0</v>
      </c>
      <c r="GE44">
        <v>25.141100000000002</v>
      </c>
      <c r="GF44">
        <v>999.9</v>
      </c>
      <c r="GG44">
        <v>56</v>
      </c>
      <c r="GH44">
        <v>33.6</v>
      </c>
      <c r="GI44">
        <v>28.8367</v>
      </c>
      <c r="GJ44">
        <v>30.841000000000001</v>
      </c>
      <c r="GK44">
        <v>36.859000000000002</v>
      </c>
      <c r="GL44">
        <v>1</v>
      </c>
      <c r="GM44">
        <v>-2.75661E-2</v>
      </c>
      <c r="GN44">
        <v>0.18476899999999999</v>
      </c>
      <c r="GO44">
        <v>20.269300000000001</v>
      </c>
      <c r="GP44">
        <v>5.2202799999999998</v>
      </c>
      <c r="GQ44">
        <v>11.9053</v>
      </c>
      <c r="GR44">
        <v>4.9632500000000004</v>
      </c>
      <c r="GS44">
        <v>3.29095</v>
      </c>
      <c r="GT44">
        <v>9999</v>
      </c>
      <c r="GU44">
        <v>9999</v>
      </c>
      <c r="GV44">
        <v>8109.2</v>
      </c>
      <c r="GW44">
        <v>983.3</v>
      </c>
      <c r="GX44">
        <v>1.8770100000000001</v>
      </c>
      <c r="GY44">
        <v>1.8753299999999999</v>
      </c>
      <c r="GZ44">
        <v>1.87402</v>
      </c>
      <c r="HA44">
        <v>1.8732</v>
      </c>
      <c r="HB44">
        <v>1.8747100000000001</v>
      </c>
      <c r="HC44">
        <v>1.8696600000000001</v>
      </c>
      <c r="HD44">
        <v>1.8738600000000001</v>
      </c>
      <c r="HE44">
        <v>1.87897</v>
      </c>
      <c r="HF44">
        <v>0</v>
      </c>
      <c r="HG44">
        <v>0</v>
      </c>
      <c r="HH44">
        <v>0</v>
      </c>
      <c r="HI44">
        <v>0</v>
      </c>
      <c r="HJ44" t="s">
        <v>402</v>
      </c>
      <c r="HK44" t="s">
        <v>403</v>
      </c>
      <c r="HL44" t="s">
        <v>404</v>
      </c>
      <c r="HM44" t="s">
        <v>404</v>
      </c>
      <c r="HN44" t="s">
        <v>404</v>
      </c>
      <c r="HO44" t="s">
        <v>404</v>
      </c>
      <c r="HP44">
        <v>0</v>
      </c>
      <c r="HQ44">
        <v>100</v>
      </c>
      <c r="HR44">
        <v>100</v>
      </c>
      <c r="HS44">
        <v>0.48199999999999998</v>
      </c>
      <c r="HT44">
        <v>0.32950000000000002</v>
      </c>
      <c r="HU44">
        <v>0.29268795787156321</v>
      </c>
      <c r="HV44">
        <v>1.442917152755131E-3</v>
      </c>
      <c r="HW44">
        <v>-2.661258809856503E-6</v>
      </c>
      <c r="HX44">
        <v>7.9611176757267714E-10</v>
      </c>
      <c r="HY44">
        <v>-4.4051205551486727E-2</v>
      </c>
      <c r="HZ44">
        <v>-6.0352908027276157E-3</v>
      </c>
      <c r="IA44">
        <v>1.226161373770135E-3</v>
      </c>
      <c r="IB44">
        <v>-1.457749047782E-5</v>
      </c>
      <c r="IC44">
        <v>5</v>
      </c>
      <c r="ID44">
        <v>1967</v>
      </c>
      <c r="IE44">
        <v>1</v>
      </c>
      <c r="IF44">
        <v>28</v>
      </c>
      <c r="IG44">
        <v>4.5999999999999996</v>
      </c>
      <c r="IH44">
        <v>4.5</v>
      </c>
      <c r="II44">
        <v>0.82153299999999996</v>
      </c>
      <c r="IJ44">
        <v>2.4414099999999999</v>
      </c>
      <c r="IK44">
        <v>1.42578</v>
      </c>
      <c r="IL44">
        <v>2.2814899999999998</v>
      </c>
      <c r="IM44">
        <v>1.5478499999999999</v>
      </c>
      <c r="IN44">
        <v>2.3596200000000001</v>
      </c>
      <c r="IO44">
        <v>35.313299999999998</v>
      </c>
      <c r="IP44">
        <v>14.298400000000001</v>
      </c>
      <c r="IQ44">
        <v>18</v>
      </c>
      <c r="IR44">
        <v>568.28599999999994</v>
      </c>
      <c r="IS44">
        <v>483.62</v>
      </c>
      <c r="IT44">
        <v>25.0014</v>
      </c>
      <c r="IU44">
        <v>26.9374</v>
      </c>
      <c r="IV44">
        <v>29.9998</v>
      </c>
      <c r="IW44">
        <v>27.0396</v>
      </c>
      <c r="IX44">
        <v>26.991499999999998</v>
      </c>
      <c r="IY44">
        <v>16.460699999999999</v>
      </c>
      <c r="IZ44">
        <v>24.3644</v>
      </c>
      <c r="JA44">
        <v>20.847100000000001</v>
      </c>
      <c r="JB44">
        <v>25</v>
      </c>
      <c r="JC44">
        <v>300</v>
      </c>
      <c r="JD44">
        <v>22.482299999999999</v>
      </c>
      <c r="JE44">
        <v>100.741</v>
      </c>
      <c r="JF44">
        <v>100.876</v>
      </c>
    </row>
    <row r="45" spans="1:266" x14ac:dyDescent="0.2">
      <c r="A45">
        <v>29</v>
      </c>
      <c r="B45">
        <v>1657344958</v>
      </c>
      <c r="C45">
        <v>5518.9000000953674</v>
      </c>
      <c r="D45" t="s">
        <v>487</v>
      </c>
      <c r="E45" t="s">
        <v>488</v>
      </c>
      <c r="F45" t="s">
        <v>394</v>
      </c>
      <c r="H45" t="s">
        <v>479</v>
      </c>
      <c r="I45" t="s">
        <v>476</v>
      </c>
      <c r="J45" t="s">
        <v>480</v>
      </c>
      <c r="K45">
        <v>1657344958</v>
      </c>
      <c r="L45">
        <f t="shared" si="0"/>
        <v>2.4504639923374656E-3</v>
      </c>
      <c r="M45">
        <f t="shared" si="1"/>
        <v>2.4504639923374656</v>
      </c>
      <c r="N45">
        <f t="shared" si="2"/>
        <v>5.270571958926995</v>
      </c>
      <c r="O45">
        <f t="shared" si="3"/>
        <v>193.71600000000001</v>
      </c>
      <c r="P45">
        <f t="shared" si="4"/>
        <v>145.4345419657725</v>
      </c>
      <c r="Q45">
        <f t="shared" si="5"/>
        <v>14.770912467670477</v>
      </c>
      <c r="R45">
        <f t="shared" si="6"/>
        <v>19.674570022441202</v>
      </c>
      <c r="S45">
        <f t="shared" si="7"/>
        <v>0.19761312497622291</v>
      </c>
      <c r="T45">
        <f t="shared" si="8"/>
        <v>1.9220682563340314</v>
      </c>
      <c r="U45">
        <f t="shared" si="9"/>
        <v>0.18697984289371689</v>
      </c>
      <c r="V45">
        <f t="shared" si="10"/>
        <v>0.11777005678723407</v>
      </c>
      <c r="W45">
        <f t="shared" si="11"/>
        <v>241.764681</v>
      </c>
      <c r="X45">
        <f t="shared" si="12"/>
        <v>28.324912267573406</v>
      </c>
      <c r="Y45">
        <f t="shared" si="13"/>
        <v>28.324912267573406</v>
      </c>
      <c r="Z45">
        <f t="shared" si="14"/>
        <v>3.8673154375401402</v>
      </c>
      <c r="AA45">
        <f t="shared" si="15"/>
        <v>71.347461652799907</v>
      </c>
      <c r="AB45">
        <f t="shared" si="16"/>
        <v>2.5785065958916</v>
      </c>
      <c r="AC45">
        <f t="shared" si="17"/>
        <v>3.6140130793152205</v>
      </c>
      <c r="AD45">
        <f t="shared" si="18"/>
        <v>1.2888088416485401</v>
      </c>
      <c r="AE45">
        <f t="shared" si="19"/>
        <v>-108.06546206208223</v>
      </c>
      <c r="AF45">
        <f t="shared" si="20"/>
        <v>-120.18269753755324</v>
      </c>
      <c r="AG45">
        <f t="shared" si="21"/>
        <v>-13.595063418279819</v>
      </c>
      <c r="AH45">
        <f t="shared" si="22"/>
        <v>-7.8542017915282258E-2</v>
      </c>
      <c r="AI45">
        <v>0</v>
      </c>
      <c r="AJ45">
        <v>0</v>
      </c>
      <c r="AK45">
        <f t="shared" si="23"/>
        <v>1</v>
      </c>
      <c r="AL45">
        <f t="shared" si="24"/>
        <v>0</v>
      </c>
      <c r="AM45">
        <f t="shared" si="25"/>
        <v>25927.235825318334</v>
      </c>
      <c r="AN45" t="s">
        <v>398</v>
      </c>
      <c r="AO45" t="s">
        <v>398</v>
      </c>
      <c r="AP45">
        <v>0</v>
      </c>
      <c r="AQ45">
        <v>0</v>
      </c>
      <c r="AR45" t="e">
        <f t="shared" si="26"/>
        <v>#DIV/0!</v>
      </c>
      <c r="AS45">
        <v>0</v>
      </c>
      <c r="AT45" t="s">
        <v>398</v>
      </c>
      <c r="AU45" t="s">
        <v>398</v>
      </c>
      <c r="AV45">
        <v>0</v>
      </c>
      <c r="AW45">
        <v>0</v>
      </c>
      <c r="AX45" t="e">
        <f t="shared" si="27"/>
        <v>#DIV/0!</v>
      </c>
      <c r="AY45">
        <v>0.5</v>
      </c>
      <c r="AZ45">
        <f t="shared" si="28"/>
        <v>1261.3161</v>
      </c>
      <c r="BA45">
        <f t="shared" si="29"/>
        <v>5.270571958926995</v>
      </c>
      <c r="BB45" t="e">
        <f t="shared" si="30"/>
        <v>#DIV/0!</v>
      </c>
      <c r="BC45">
        <f t="shared" si="31"/>
        <v>4.1786289407762219E-3</v>
      </c>
      <c r="BD45" t="e">
        <f t="shared" si="32"/>
        <v>#DIV/0!</v>
      </c>
      <c r="BE45" t="e">
        <f t="shared" si="33"/>
        <v>#DIV/0!</v>
      </c>
      <c r="BF45" t="s">
        <v>398</v>
      </c>
      <c r="BG45">
        <v>0</v>
      </c>
      <c r="BH45" t="e">
        <f t="shared" si="34"/>
        <v>#DIV/0!</v>
      </c>
      <c r="BI45" t="e">
        <f t="shared" si="35"/>
        <v>#DIV/0!</v>
      </c>
      <c r="BJ45" t="e">
        <f t="shared" si="36"/>
        <v>#DIV/0!</v>
      </c>
      <c r="BK45" t="e">
        <f t="shared" si="37"/>
        <v>#DIV/0!</v>
      </c>
      <c r="BL45" t="e">
        <f t="shared" si="38"/>
        <v>#DIV/0!</v>
      </c>
      <c r="BM45" t="e">
        <f t="shared" si="39"/>
        <v>#DIV/0!</v>
      </c>
      <c r="BN45" t="e">
        <f t="shared" si="40"/>
        <v>#DIV/0!</v>
      </c>
      <c r="BO45" t="e">
        <f t="shared" si="41"/>
        <v>#DIV/0!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f t="shared" si="42"/>
        <v>1500.12</v>
      </c>
      <c r="CI45">
        <f t="shared" si="43"/>
        <v>1261.3161</v>
      </c>
      <c r="CJ45">
        <f t="shared" si="44"/>
        <v>0.8408101351891849</v>
      </c>
      <c r="CK45">
        <f t="shared" si="45"/>
        <v>0.16116356091512679</v>
      </c>
      <c r="CL45">
        <v>6</v>
      </c>
      <c r="CM45">
        <v>0.5</v>
      </c>
      <c r="CN45" t="s">
        <v>399</v>
      </c>
      <c r="CO45">
        <v>2</v>
      </c>
      <c r="CP45">
        <v>1657344958</v>
      </c>
      <c r="CQ45">
        <v>193.71600000000001</v>
      </c>
      <c r="CR45">
        <v>199.98099999999999</v>
      </c>
      <c r="CS45">
        <v>25.388000000000002</v>
      </c>
      <c r="CT45">
        <v>22.7837</v>
      </c>
      <c r="CU45">
        <v>193.21799999999999</v>
      </c>
      <c r="CV45">
        <v>25.043099999999999</v>
      </c>
      <c r="CW45">
        <v>550.22500000000002</v>
      </c>
      <c r="CX45">
        <v>101.464</v>
      </c>
      <c r="CY45">
        <v>9.9990700000000002E-2</v>
      </c>
      <c r="CZ45">
        <v>27.165099999999999</v>
      </c>
      <c r="DA45">
        <v>27.470700000000001</v>
      </c>
      <c r="DB45">
        <v>999.9</v>
      </c>
      <c r="DC45">
        <v>0</v>
      </c>
      <c r="DD45">
        <v>0</v>
      </c>
      <c r="DE45">
        <v>5007.5</v>
      </c>
      <c r="DF45">
        <v>0</v>
      </c>
      <c r="DG45">
        <v>1802.21</v>
      </c>
      <c r="DH45">
        <v>-6.3109000000000002</v>
      </c>
      <c r="DI45">
        <v>198.715</v>
      </c>
      <c r="DJ45">
        <v>204.64400000000001</v>
      </c>
      <c r="DK45">
        <v>2.6042900000000002</v>
      </c>
      <c r="DL45">
        <v>199.98099999999999</v>
      </c>
      <c r="DM45">
        <v>22.7837</v>
      </c>
      <c r="DN45">
        <v>2.5759799999999999</v>
      </c>
      <c r="DO45">
        <v>2.3117299999999998</v>
      </c>
      <c r="DP45">
        <v>21.514700000000001</v>
      </c>
      <c r="DQ45">
        <v>19.758400000000002</v>
      </c>
      <c r="DR45">
        <v>1500.12</v>
      </c>
      <c r="DS45">
        <v>0.97299599999999997</v>
      </c>
      <c r="DT45">
        <v>2.7003800000000001E-2</v>
      </c>
      <c r="DU45">
        <v>0</v>
      </c>
      <c r="DV45">
        <v>2.2633000000000001</v>
      </c>
      <c r="DW45">
        <v>0</v>
      </c>
      <c r="DX45">
        <v>18349.099999999999</v>
      </c>
      <c r="DY45">
        <v>13304.6</v>
      </c>
      <c r="DZ45">
        <v>38.125</v>
      </c>
      <c r="EA45">
        <v>39.811999999999998</v>
      </c>
      <c r="EB45">
        <v>38.686999999999998</v>
      </c>
      <c r="EC45">
        <v>38.75</v>
      </c>
      <c r="ED45">
        <v>38.125</v>
      </c>
      <c r="EE45">
        <v>1459.61</v>
      </c>
      <c r="EF45">
        <v>40.51</v>
      </c>
      <c r="EG45">
        <v>0</v>
      </c>
      <c r="EH45">
        <v>1657344957</v>
      </c>
      <c r="EI45">
        <v>0</v>
      </c>
      <c r="EJ45">
        <v>2.352292307692307</v>
      </c>
      <c r="EK45">
        <v>0.21562393773282501</v>
      </c>
      <c r="EL45">
        <v>-502.2393158799307</v>
      </c>
      <c r="EM45">
        <v>18494.08846153846</v>
      </c>
      <c r="EN45">
        <v>15</v>
      </c>
      <c r="EO45">
        <v>1657344975.5</v>
      </c>
      <c r="EP45" t="s">
        <v>489</v>
      </c>
      <c r="EQ45">
        <v>1657344975.5</v>
      </c>
      <c r="ER45">
        <v>1657344592</v>
      </c>
      <c r="ES45">
        <v>23</v>
      </c>
      <c r="ET45">
        <v>4.2999999999999997E-2</v>
      </c>
      <c r="EU45">
        <v>2E-3</v>
      </c>
      <c r="EV45">
        <v>0.498</v>
      </c>
      <c r="EW45">
        <v>0.26100000000000001</v>
      </c>
      <c r="EX45">
        <v>200</v>
      </c>
      <c r="EY45">
        <v>22</v>
      </c>
      <c r="EZ45">
        <v>0.21</v>
      </c>
      <c r="FA45">
        <v>0.05</v>
      </c>
      <c r="FB45">
        <v>-6.2929802439024387</v>
      </c>
      <c r="FC45">
        <v>-8.0596515679416652E-3</v>
      </c>
      <c r="FD45">
        <v>2.9504999699331999E-2</v>
      </c>
      <c r="FE45">
        <v>1</v>
      </c>
      <c r="FF45">
        <v>2.6016343902439032</v>
      </c>
      <c r="FG45">
        <v>-3.040013937282162E-2</v>
      </c>
      <c r="FH45">
        <v>6.799602588380073E-3</v>
      </c>
      <c r="FI45">
        <v>1</v>
      </c>
      <c r="FJ45">
        <v>2</v>
      </c>
      <c r="FK45">
        <v>2</v>
      </c>
      <c r="FL45" t="s">
        <v>419</v>
      </c>
      <c r="FM45">
        <v>3.0614699999999999</v>
      </c>
      <c r="FN45">
        <v>2.76397</v>
      </c>
      <c r="FO45">
        <v>5.5398099999999999E-2</v>
      </c>
      <c r="FP45">
        <v>5.7436899999999999E-2</v>
      </c>
      <c r="FQ45">
        <v>0.12528700000000001</v>
      </c>
      <c r="FR45">
        <v>0.117313</v>
      </c>
      <c r="FS45">
        <v>30090</v>
      </c>
      <c r="FT45">
        <v>23419.8</v>
      </c>
      <c r="FU45">
        <v>29902.9</v>
      </c>
      <c r="FV45">
        <v>24295.200000000001</v>
      </c>
      <c r="FW45">
        <v>34724.400000000001</v>
      </c>
      <c r="FX45">
        <v>31316.1</v>
      </c>
      <c r="FY45">
        <v>43663.199999999997</v>
      </c>
      <c r="FZ45">
        <v>39655.300000000003</v>
      </c>
      <c r="GA45">
        <v>2.0860500000000002</v>
      </c>
      <c r="GB45">
        <v>1.9768699999999999</v>
      </c>
      <c r="GC45">
        <v>0.12328500000000001</v>
      </c>
      <c r="GD45">
        <v>0</v>
      </c>
      <c r="GE45">
        <v>25.4528</v>
      </c>
      <c r="GF45">
        <v>999.9</v>
      </c>
      <c r="GG45">
        <v>56</v>
      </c>
      <c r="GH45">
        <v>33.700000000000003</v>
      </c>
      <c r="GI45">
        <v>28.9999</v>
      </c>
      <c r="GJ45">
        <v>30.901</v>
      </c>
      <c r="GK45">
        <v>37.191499999999998</v>
      </c>
      <c r="GL45">
        <v>1</v>
      </c>
      <c r="GM45">
        <v>-3.0891800000000001E-2</v>
      </c>
      <c r="GN45">
        <v>0.280667</v>
      </c>
      <c r="GO45">
        <v>20.269300000000001</v>
      </c>
      <c r="GP45">
        <v>5.2282200000000003</v>
      </c>
      <c r="GQ45">
        <v>11.9056</v>
      </c>
      <c r="GR45">
        <v>4.9645999999999999</v>
      </c>
      <c r="GS45">
        <v>3.2919999999999998</v>
      </c>
      <c r="GT45">
        <v>9999</v>
      </c>
      <c r="GU45">
        <v>9999</v>
      </c>
      <c r="GV45">
        <v>8123.2</v>
      </c>
      <c r="GW45">
        <v>983.3</v>
      </c>
      <c r="GX45">
        <v>1.8770199999999999</v>
      </c>
      <c r="GY45">
        <v>1.87534</v>
      </c>
      <c r="GZ45">
        <v>1.87405</v>
      </c>
      <c r="HA45">
        <v>1.8731899999999999</v>
      </c>
      <c r="HB45">
        <v>1.87469</v>
      </c>
      <c r="HC45">
        <v>1.8696600000000001</v>
      </c>
      <c r="HD45">
        <v>1.8738699999999999</v>
      </c>
      <c r="HE45">
        <v>1.87897</v>
      </c>
      <c r="HF45">
        <v>0</v>
      </c>
      <c r="HG45">
        <v>0</v>
      </c>
      <c r="HH45">
        <v>0</v>
      </c>
      <c r="HI45">
        <v>0</v>
      </c>
      <c r="HJ45" t="s">
        <v>402</v>
      </c>
      <c r="HK45" t="s">
        <v>403</v>
      </c>
      <c r="HL45" t="s">
        <v>404</v>
      </c>
      <c r="HM45" t="s">
        <v>404</v>
      </c>
      <c r="HN45" t="s">
        <v>404</v>
      </c>
      <c r="HO45" t="s">
        <v>404</v>
      </c>
      <c r="HP45">
        <v>0</v>
      </c>
      <c r="HQ45">
        <v>100</v>
      </c>
      <c r="HR45">
        <v>100</v>
      </c>
      <c r="HS45">
        <v>0.498</v>
      </c>
      <c r="HT45">
        <v>0.34489999999999998</v>
      </c>
      <c r="HU45">
        <v>0.2667011870991538</v>
      </c>
      <c r="HV45">
        <v>1.442917152755131E-3</v>
      </c>
      <c r="HW45">
        <v>-2.661258809856503E-6</v>
      </c>
      <c r="HX45">
        <v>7.9611176757267714E-10</v>
      </c>
      <c r="HY45">
        <v>-4.4051205551486727E-2</v>
      </c>
      <c r="HZ45">
        <v>-6.0352908027276157E-3</v>
      </c>
      <c r="IA45">
        <v>1.226161373770135E-3</v>
      </c>
      <c r="IB45">
        <v>-1.457749047782E-5</v>
      </c>
      <c r="IC45">
        <v>5</v>
      </c>
      <c r="ID45">
        <v>1967</v>
      </c>
      <c r="IE45">
        <v>1</v>
      </c>
      <c r="IF45">
        <v>28</v>
      </c>
      <c r="IG45">
        <v>1.3</v>
      </c>
      <c r="IH45">
        <v>6.1</v>
      </c>
      <c r="II45">
        <v>0.59570299999999998</v>
      </c>
      <c r="IJ45">
        <v>2.4511699999999998</v>
      </c>
      <c r="IK45">
        <v>1.42578</v>
      </c>
      <c r="IL45">
        <v>2.2827099999999998</v>
      </c>
      <c r="IM45">
        <v>1.5478499999999999</v>
      </c>
      <c r="IN45">
        <v>2.36084</v>
      </c>
      <c r="IO45">
        <v>35.3596</v>
      </c>
      <c r="IP45">
        <v>14.2896</v>
      </c>
      <c r="IQ45">
        <v>18</v>
      </c>
      <c r="IR45">
        <v>567.67700000000002</v>
      </c>
      <c r="IS45">
        <v>483.70100000000002</v>
      </c>
      <c r="IT45">
        <v>25.001200000000001</v>
      </c>
      <c r="IU45">
        <v>26.8842</v>
      </c>
      <c r="IV45">
        <v>30.0001</v>
      </c>
      <c r="IW45">
        <v>26.9496</v>
      </c>
      <c r="IX45">
        <v>26.9</v>
      </c>
      <c r="IY45">
        <v>11.957700000000001</v>
      </c>
      <c r="IZ45">
        <v>23.4391</v>
      </c>
      <c r="JA45">
        <v>20.102599999999999</v>
      </c>
      <c r="JB45">
        <v>25</v>
      </c>
      <c r="JC45">
        <v>200</v>
      </c>
      <c r="JD45">
        <v>22.693200000000001</v>
      </c>
      <c r="JE45">
        <v>100.739</v>
      </c>
      <c r="JF45">
        <v>100.874</v>
      </c>
    </row>
    <row r="46" spans="1:266" x14ac:dyDescent="0.2">
      <c r="A46">
        <v>30</v>
      </c>
      <c r="B46">
        <v>1657345051.5</v>
      </c>
      <c r="C46">
        <v>5612.4000000953674</v>
      </c>
      <c r="D46" t="s">
        <v>490</v>
      </c>
      <c r="E46" t="s">
        <v>491</v>
      </c>
      <c r="F46" t="s">
        <v>394</v>
      </c>
      <c r="H46" t="s">
        <v>479</v>
      </c>
      <c r="I46" t="s">
        <v>476</v>
      </c>
      <c r="J46" t="s">
        <v>480</v>
      </c>
      <c r="K46">
        <v>1657345051.5</v>
      </c>
      <c r="L46">
        <f t="shared" si="0"/>
        <v>2.7255193336907652E-3</v>
      </c>
      <c r="M46">
        <f t="shared" si="1"/>
        <v>2.725519333690765</v>
      </c>
      <c r="N46">
        <f t="shared" si="2"/>
        <v>1.4484072982534641</v>
      </c>
      <c r="O46">
        <f t="shared" si="3"/>
        <v>98.136799999999994</v>
      </c>
      <c r="P46">
        <f t="shared" si="4"/>
        <v>84.778493033084843</v>
      </c>
      <c r="Q46">
        <f t="shared" si="5"/>
        <v>8.6103338921372838</v>
      </c>
      <c r="R46">
        <f t="shared" si="6"/>
        <v>9.9670398101572797</v>
      </c>
      <c r="S46">
        <f t="shared" si="7"/>
        <v>0.21402124947102033</v>
      </c>
      <c r="T46">
        <f t="shared" si="8"/>
        <v>1.9303655700687246</v>
      </c>
      <c r="U46">
        <f t="shared" si="9"/>
        <v>0.20165844741993641</v>
      </c>
      <c r="V46">
        <f t="shared" si="10"/>
        <v>0.12708772797726789</v>
      </c>
      <c r="W46">
        <f t="shared" si="11"/>
        <v>241.74117900000002</v>
      </c>
      <c r="X46">
        <f t="shared" si="12"/>
        <v>28.198126362860862</v>
      </c>
      <c r="Y46">
        <f t="shared" si="13"/>
        <v>28.198126362860862</v>
      </c>
      <c r="Z46">
        <f t="shared" si="14"/>
        <v>3.8388918708289772</v>
      </c>
      <c r="AA46">
        <f t="shared" si="15"/>
        <v>69.497943886090084</v>
      </c>
      <c r="AB46">
        <f t="shared" si="16"/>
        <v>2.5091170204644602</v>
      </c>
      <c r="AC46">
        <f t="shared" si="17"/>
        <v>3.6103471270704115</v>
      </c>
      <c r="AD46">
        <f t="shared" si="18"/>
        <v>1.329774850364517</v>
      </c>
      <c r="AE46">
        <f t="shared" si="19"/>
        <v>-120.19540261576275</v>
      </c>
      <c r="AF46">
        <f t="shared" si="20"/>
        <v>-109.30732658427254</v>
      </c>
      <c r="AG46">
        <f t="shared" si="21"/>
        <v>-12.302839980921275</v>
      </c>
      <c r="AH46">
        <f t="shared" si="22"/>
        <v>-6.439018095655058E-2</v>
      </c>
      <c r="AI46">
        <v>0</v>
      </c>
      <c r="AJ46">
        <v>0</v>
      </c>
      <c r="AK46">
        <f t="shared" si="23"/>
        <v>1</v>
      </c>
      <c r="AL46">
        <f t="shared" si="24"/>
        <v>0</v>
      </c>
      <c r="AM46">
        <f t="shared" si="25"/>
        <v>26137.782025428965</v>
      </c>
      <c r="AN46" t="s">
        <v>398</v>
      </c>
      <c r="AO46" t="s">
        <v>398</v>
      </c>
      <c r="AP46">
        <v>0</v>
      </c>
      <c r="AQ46">
        <v>0</v>
      </c>
      <c r="AR46" t="e">
        <f t="shared" si="26"/>
        <v>#DIV/0!</v>
      </c>
      <c r="AS46">
        <v>0</v>
      </c>
      <c r="AT46" t="s">
        <v>398</v>
      </c>
      <c r="AU46" t="s">
        <v>398</v>
      </c>
      <c r="AV46">
        <v>0</v>
      </c>
      <c r="AW46">
        <v>0</v>
      </c>
      <c r="AX46" t="e">
        <f t="shared" si="27"/>
        <v>#DIV/0!</v>
      </c>
      <c r="AY46">
        <v>0.5</v>
      </c>
      <c r="AZ46">
        <f t="shared" si="28"/>
        <v>1261.1979000000001</v>
      </c>
      <c r="BA46">
        <f t="shared" si="29"/>
        <v>1.4484072982534641</v>
      </c>
      <c r="BB46" t="e">
        <f t="shared" si="30"/>
        <v>#DIV/0!</v>
      </c>
      <c r="BC46">
        <f t="shared" si="31"/>
        <v>1.1484377655984553E-3</v>
      </c>
      <c r="BD46" t="e">
        <f t="shared" si="32"/>
        <v>#DIV/0!</v>
      </c>
      <c r="BE46" t="e">
        <f t="shared" si="33"/>
        <v>#DIV/0!</v>
      </c>
      <c r="BF46" t="s">
        <v>398</v>
      </c>
      <c r="BG46">
        <v>0</v>
      </c>
      <c r="BH46" t="e">
        <f t="shared" si="34"/>
        <v>#DIV/0!</v>
      </c>
      <c r="BI46" t="e">
        <f t="shared" si="35"/>
        <v>#DIV/0!</v>
      </c>
      <c r="BJ46" t="e">
        <f t="shared" si="36"/>
        <v>#DIV/0!</v>
      </c>
      <c r="BK46" t="e">
        <f t="shared" si="37"/>
        <v>#DIV/0!</v>
      </c>
      <c r="BL46" t="e">
        <f t="shared" si="38"/>
        <v>#DIV/0!</v>
      </c>
      <c r="BM46" t="e">
        <f t="shared" si="39"/>
        <v>#DIV/0!</v>
      </c>
      <c r="BN46" t="e">
        <f t="shared" si="40"/>
        <v>#DIV/0!</v>
      </c>
      <c r="BO46" t="e">
        <f t="shared" si="41"/>
        <v>#DIV/0!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f t="shared" si="42"/>
        <v>1499.98</v>
      </c>
      <c r="CI46">
        <f t="shared" si="43"/>
        <v>1261.1979000000001</v>
      </c>
      <c r="CJ46">
        <f t="shared" si="44"/>
        <v>0.84080981079747741</v>
      </c>
      <c r="CK46">
        <f t="shared" si="45"/>
        <v>0.16116293483913119</v>
      </c>
      <c r="CL46">
        <v>6</v>
      </c>
      <c r="CM46">
        <v>0.5</v>
      </c>
      <c r="CN46" t="s">
        <v>399</v>
      </c>
      <c r="CO46">
        <v>2</v>
      </c>
      <c r="CP46">
        <v>1657345051.5</v>
      </c>
      <c r="CQ46">
        <v>98.136799999999994</v>
      </c>
      <c r="CR46">
        <v>100.008</v>
      </c>
      <c r="CS46">
        <v>24.705100000000002</v>
      </c>
      <c r="CT46">
        <v>21.8063</v>
      </c>
      <c r="CU46">
        <v>97.586799999999997</v>
      </c>
      <c r="CV46">
        <v>24.378799999999998</v>
      </c>
      <c r="CW46">
        <v>550.197</v>
      </c>
      <c r="CX46">
        <v>101.46299999999999</v>
      </c>
      <c r="CY46">
        <v>9.97146E-2</v>
      </c>
      <c r="CZ46">
        <v>27.1478</v>
      </c>
      <c r="DA46">
        <v>27.501999999999999</v>
      </c>
      <c r="DB46">
        <v>999.9</v>
      </c>
      <c r="DC46">
        <v>0</v>
      </c>
      <c r="DD46">
        <v>0</v>
      </c>
      <c r="DE46">
        <v>5042.5</v>
      </c>
      <c r="DF46">
        <v>0</v>
      </c>
      <c r="DG46">
        <v>1773.98</v>
      </c>
      <c r="DH46">
        <v>-1.99535</v>
      </c>
      <c r="DI46">
        <v>100.495</v>
      </c>
      <c r="DJ46">
        <v>102.23699999999999</v>
      </c>
      <c r="DK46">
        <v>2.8988200000000002</v>
      </c>
      <c r="DL46">
        <v>100.008</v>
      </c>
      <c r="DM46">
        <v>21.8063</v>
      </c>
      <c r="DN46">
        <v>2.5066600000000001</v>
      </c>
      <c r="DO46">
        <v>2.2125400000000002</v>
      </c>
      <c r="DP46">
        <v>21.069800000000001</v>
      </c>
      <c r="DQ46">
        <v>19.0534</v>
      </c>
      <c r="DR46">
        <v>1499.98</v>
      </c>
      <c r="DS46">
        <v>0.97300600000000004</v>
      </c>
      <c r="DT46">
        <v>2.69936E-2</v>
      </c>
      <c r="DU46">
        <v>0</v>
      </c>
      <c r="DV46">
        <v>2.4718</v>
      </c>
      <c r="DW46">
        <v>0</v>
      </c>
      <c r="DX46">
        <v>18568.3</v>
      </c>
      <c r="DY46">
        <v>13303.4</v>
      </c>
      <c r="DZ46">
        <v>37.125</v>
      </c>
      <c r="EA46">
        <v>38.811999999999998</v>
      </c>
      <c r="EB46">
        <v>37.686999999999998</v>
      </c>
      <c r="EC46">
        <v>37.75</v>
      </c>
      <c r="ED46">
        <v>37.186999999999998</v>
      </c>
      <c r="EE46">
        <v>1459.49</v>
      </c>
      <c r="EF46">
        <v>40.49</v>
      </c>
      <c r="EG46">
        <v>0</v>
      </c>
      <c r="EH46">
        <v>1657345050.5999999</v>
      </c>
      <c r="EI46">
        <v>0</v>
      </c>
      <c r="EJ46">
        <v>2.4090846153846148</v>
      </c>
      <c r="EK46">
        <v>9.4564169004399869E-3</v>
      </c>
      <c r="EL46">
        <v>57.829059303000257</v>
      </c>
      <c r="EM46">
        <v>18581.79615384615</v>
      </c>
      <c r="EN46">
        <v>15</v>
      </c>
      <c r="EO46">
        <v>1657345074.5</v>
      </c>
      <c r="EP46" t="s">
        <v>492</v>
      </c>
      <c r="EQ46">
        <v>1657345074.5</v>
      </c>
      <c r="ER46">
        <v>1657344592</v>
      </c>
      <c r="ES46">
        <v>24</v>
      </c>
      <c r="ET46">
        <v>0.122</v>
      </c>
      <c r="EU46">
        <v>2E-3</v>
      </c>
      <c r="EV46">
        <v>0.55000000000000004</v>
      </c>
      <c r="EW46">
        <v>0.26100000000000001</v>
      </c>
      <c r="EX46">
        <v>100</v>
      </c>
      <c r="EY46">
        <v>22</v>
      </c>
      <c r="EZ46">
        <v>0.25</v>
      </c>
      <c r="FA46">
        <v>0.05</v>
      </c>
      <c r="FB46">
        <v>-1.98785375</v>
      </c>
      <c r="FC46">
        <v>-7.7579774859281553E-2</v>
      </c>
      <c r="FD46">
        <v>2.0625799219363611E-2</v>
      </c>
      <c r="FE46">
        <v>1</v>
      </c>
      <c r="FF46">
        <v>3.02838875</v>
      </c>
      <c r="FG46">
        <v>-0.38366015009381488</v>
      </c>
      <c r="FH46">
        <v>3.8417395095678979E-2</v>
      </c>
      <c r="FI46">
        <v>1</v>
      </c>
      <c r="FJ46">
        <v>2</v>
      </c>
      <c r="FK46">
        <v>2</v>
      </c>
      <c r="FL46" t="s">
        <v>419</v>
      </c>
      <c r="FM46">
        <v>3.0613899999999998</v>
      </c>
      <c r="FN46">
        <v>2.7638600000000002</v>
      </c>
      <c r="FO46">
        <v>2.9140099999999999E-2</v>
      </c>
      <c r="FP46">
        <v>3.0013100000000001E-2</v>
      </c>
      <c r="FQ46">
        <v>0.122973</v>
      </c>
      <c r="FR46">
        <v>0.11380700000000001</v>
      </c>
      <c r="FS46">
        <v>30921.9</v>
      </c>
      <c r="FT46">
        <v>24099.3</v>
      </c>
      <c r="FU46">
        <v>29898.400000000001</v>
      </c>
      <c r="FV46">
        <v>24293.3</v>
      </c>
      <c r="FW46">
        <v>34812</v>
      </c>
      <c r="FX46">
        <v>31438.7</v>
      </c>
      <c r="FY46">
        <v>43656</v>
      </c>
      <c r="FZ46">
        <v>39651.4</v>
      </c>
      <c r="GA46">
        <v>2.0861999999999998</v>
      </c>
      <c r="GB46">
        <v>1.9737800000000001</v>
      </c>
      <c r="GC46">
        <v>0.115812</v>
      </c>
      <c r="GD46">
        <v>0</v>
      </c>
      <c r="GE46">
        <v>25.6066</v>
      </c>
      <c r="GF46">
        <v>999.9</v>
      </c>
      <c r="GG46">
        <v>55.9</v>
      </c>
      <c r="GH46">
        <v>33.700000000000003</v>
      </c>
      <c r="GI46">
        <v>28.947500000000002</v>
      </c>
      <c r="GJ46">
        <v>30.811</v>
      </c>
      <c r="GK46">
        <v>37.411900000000003</v>
      </c>
      <c r="GL46">
        <v>1</v>
      </c>
      <c r="GM46">
        <v>-2.66717E-2</v>
      </c>
      <c r="GN46">
        <v>0.34997800000000001</v>
      </c>
      <c r="GO46">
        <v>20.268899999999999</v>
      </c>
      <c r="GP46">
        <v>5.2259799999999998</v>
      </c>
      <c r="GQ46">
        <v>11.9069</v>
      </c>
      <c r="GR46">
        <v>4.9641999999999999</v>
      </c>
      <c r="GS46">
        <v>3.2916300000000001</v>
      </c>
      <c r="GT46">
        <v>9999</v>
      </c>
      <c r="GU46">
        <v>9999</v>
      </c>
      <c r="GV46">
        <v>8136.5</v>
      </c>
      <c r="GW46">
        <v>983.4</v>
      </c>
      <c r="GX46">
        <v>1.87706</v>
      </c>
      <c r="GY46">
        <v>1.8753599999999999</v>
      </c>
      <c r="GZ46">
        <v>1.8740699999999999</v>
      </c>
      <c r="HA46">
        <v>1.8732</v>
      </c>
      <c r="HB46">
        <v>1.8747</v>
      </c>
      <c r="HC46">
        <v>1.8696600000000001</v>
      </c>
      <c r="HD46">
        <v>1.8738999999999999</v>
      </c>
      <c r="HE46">
        <v>1.87897</v>
      </c>
      <c r="HF46">
        <v>0</v>
      </c>
      <c r="HG46">
        <v>0</v>
      </c>
      <c r="HH46">
        <v>0</v>
      </c>
      <c r="HI46">
        <v>0</v>
      </c>
      <c r="HJ46" t="s">
        <v>402</v>
      </c>
      <c r="HK46" t="s">
        <v>403</v>
      </c>
      <c r="HL46" t="s">
        <v>404</v>
      </c>
      <c r="HM46" t="s">
        <v>404</v>
      </c>
      <c r="HN46" t="s">
        <v>404</v>
      </c>
      <c r="HO46" t="s">
        <v>404</v>
      </c>
      <c r="HP46">
        <v>0</v>
      </c>
      <c r="HQ46">
        <v>100</v>
      </c>
      <c r="HR46">
        <v>100</v>
      </c>
      <c r="HS46">
        <v>0.55000000000000004</v>
      </c>
      <c r="HT46">
        <v>0.32629999999999998</v>
      </c>
      <c r="HU46">
        <v>0.30959112567012481</v>
      </c>
      <c r="HV46">
        <v>1.442917152755131E-3</v>
      </c>
      <c r="HW46">
        <v>-2.661258809856503E-6</v>
      </c>
      <c r="HX46">
        <v>7.9611176757267714E-10</v>
      </c>
      <c r="HY46">
        <v>-4.4051205551486727E-2</v>
      </c>
      <c r="HZ46">
        <v>-6.0352908027276157E-3</v>
      </c>
      <c r="IA46">
        <v>1.226161373770135E-3</v>
      </c>
      <c r="IB46">
        <v>-1.457749047782E-5</v>
      </c>
      <c r="IC46">
        <v>5</v>
      </c>
      <c r="ID46">
        <v>1967</v>
      </c>
      <c r="IE46">
        <v>1</v>
      </c>
      <c r="IF46">
        <v>28</v>
      </c>
      <c r="IG46">
        <v>1.3</v>
      </c>
      <c r="IH46">
        <v>7.7</v>
      </c>
      <c r="II46">
        <v>0.36254900000000001</v>
      </c>
      <c r="IJ46">
        <v>2.4719199999999999</v>
      </c>
      <c r="IK46">
        <v>1.42578</v>
      </c>
      <c r="IL46">
        <v>2.2814899999999998</v>
      </c>
      <c r="IM46">
        <v>1.5478499999999999</v>
      </c>
      <c r="IN46">
        <v>2.3852500000000001</v>
      </c>
      <c r="IO46">
        <v>35.3827</v>
      </c>
      <c r="IP46">
        <v>14.280900000000001</v>
      </c>
      <c r="IQ46">
        <v>18</v>
      </c>
      <c r="IR46">
        <v>567.52800000000002</v>
      </c>
      <c r="IS46">
        <v>481.56400000000002</v>
      </c>
      <c r="IT46">
        <v>25.001200000000001</v>
      </c>
      <c r="IU46">
        <v>26.895</v>
      </c>
      <c r="IV46">
        <v>30.000599999999999</v>
      </c>
      <c r="IW46">
        <v>26.9236</v>
      </c>
      <c r="IX46">
        <v>26.877300000000002</v>
      </c>
      <c r="IY46">
        <v>7.2911299999999999</v>
      </c>
      <c r="IZ46">
        <v>26.0486</v>
      </c>
      <c r="JA46">
        <v>18.7376</v>
      </c>
      <c r="JB46">
        <v>25</v>
      </c>
      <c r="JC46">
        <v>100</v>
      </c>
      <c r="JD46">
        <v>21.999199999999998</v>
      </c>
      <c r="JE46">
        <v>100.723</v>
      </c>
      <c r="JF46">
        <v>100.86499999999999</v>
      </c>
    </row>
    <row r="47" spans="1:266" x14ac:dyDescent="0.2">
      <c r="A47">
        <v>31</v>
      </c>
      <c r="B47">
        <v>1657345150.5</v>
      </c>
      <c r="C47">
        <v>5711.4000000953674</v>
      </c>
      <c r="D47" t="s">
        <v>493</v>
      </c>
      <c r="E47" t="s">
        <v>494</v>
      </c>
      <c r="F47" t="s">
        <v>394</v>
      </c>
      <c r="H47" t="s">
        <v>479</v>
      </c>
      <c r="I47" t="s">
        <v>476</v>
      </c>
      <c r="J47" t="s">
        <v>480</v>
      </c>
      <c r="K47">
        <v>1657345150.5</v>
      </c>
      <c r="L47">
        <f t="shared" si="0"/>
        <v>2.7521237240828284E-3</v>
      </c>
      <c r="M47">
        <f t="shared" si="1"/>
        <v>2.7521237240828285</v>
      </c>
      <c r="N47">
        <f t="shared" si="2"/>
        <v>-0.50427107564402829</v>
      </c>
      <c r="O47">
        <f t="shared" si="3"/>
        <v>50.380199999999988</v>
      </c>
      <c r="P47">
        <f t="shared" si="4"/>
        <v>53.09133551896776</v>
      </c>
      <c r="Q47">
        <f t="shared" si="5"/>
        <v>5.3922695980430735</v>
      </c>
      <c r="R47">
        <f t="shared" si="6"/>
        <v>5.116910662499218</v>
      </c>
      <c r="S47">
        <f t="shared" si="7"/>
        <v>0.22541296112639828</v>
      </c>
      <c r="T47">
        <f t="shared" si="8"/>
        <v>1.9256546506047811</v>
      </c>
      <c r="U47">
        <f t="shared" si="9"/>
        <v>0.21171290732180625</v>
      </c>
      <c r="V47">
        <f t="shared" si="10"/>
        <v>0.13348201861458264</v>
      </c>
      <c r="W47">
        <f t="shared" si="11"/>
        <v>241.76832662768146</v>
      </c>
      <c r="X47">
        <f t="shared" si="12"/>
        <v>28.226173286688056</v>
      </c>
      <c r="Y47">
        <f t="shared" si="13"/>
        <v>28.226173286688056</v>
      </c>
      <c r="Z47">
        <f t="shared" si="14"/>
        <v>3.8451638382161089</v>
      </c>
      <c r="AA47">
        <f t="shared" si="15"/>
        <v>70.940020512130346</v>
      </c>
      <c r="AB47">
        <f t="shared" si="16"/>
        <v>2.5665501339657797</v>
      </c>
      <c r="AC47">
        <f t="shared" si="17"/>
        <v>3.6179156919286681</v>
      </c>
      <c r="AD47">
        <f t="shared" si="18"/>
        <v>1.2786137042503292</v>
      </c>
      <c r="AE47">
        <f t="shared" si="19"/>
        <v>-121.36865623205273</v>
      </c>
      <c r="AF47">
        <f t="shared" si="20"/>
        <v>-108.24605891050604</v>
      </c>
      <c r="AG47">
        <f t="shared" si="21"/>
        <v>-12.217080742167715</v>
      </c>
      <c r="AH47">
        <f t="shared" si="22"/>
        <v>-6.3469257045028371E-2</v>
      </c>
      <c r="AI47">
        <v>0</v>
      </c>
      <c r="AJ47">
        <v>0</v>
      </c>
      <c r="AK47">
        <f t="shared" si="23"/>
        <v>1</v>
      </c>
      <c r="AL47">
        <f t="shared" si="24"/>
        <v>0</v>
      </c>
      <c r="AM47">
        <f t="shared" si="25"/>
        <v>26015.880991116501</v>
      </c>
      <c r="AN47" t="s">
        <v>398</v>
      </c>
      <c r="AO47" t="s">
        <v>398</v>
      </c>
      <c r="AP47">
        <v>0</v>
      </c>
      <c r="AQ47">
        <v>0</v>
      </c>
      <c r="AR47" t="e">
        <f t="shared" si="26"/>
        <v>#DIV/0!</v>
      </c>
      <c r="AS47">
        <v>0</v>
      </c>
      <c r="AT47" t="s">
        <v>398</v>
      </c>
      <c r="AU47" t="s">
        <v>398</v>
      </c>
      <c r="AV47">
        <v>0</v>
      </c>
      <c r="AW47">
        <v>0</v>
      </c>
      <c r="AX47" t="e">
        <f t="shared" si="27"/>
        <v>#DIV/0!</v>
      </c>
      <c r="AY47">
        <v>0.5</v>
      </c>
      <c r="AZ47">
        <f t="shared" si="28"/>
        <v>1261.3407080972445</v>
      </c>
      <c r="BA47">
        <f t="shared" si="29"/>
        <v>-0.50427107564402829</v>
      </c>
      <c r="BB47" t="e">
        <f t="shared" si="30"/>
        <v>#DIV/0!</v>
      </c>
      <c r="BC47">
        <f t="shared" si="31"/>
        <v>-3.9978974150824831E-4</v>
      </c>
      <c r="BD47" t="e">
        <f t="shared" si="32"/>
        <v>#DIV/0!</v>
      </c>
      <c r="BE47" t="e">
        <f t="shared" si="33"/>
        <v>#DIV/0!</v>
      </c>
      <c r="BF47" t="s">
        <v>398</v>
      </c>
      <c r="BG47">
        <v>0</v>
      </c>
      <c r="BH47" t="e">
        <f t="shared" si="34"/>
        <v>#DIV/0!</v>
      </c>
      <c r="BI47" t="e">
        <f t="shared" si="35"/>
        <v>#DIV/0!</v>
      </c>
      <c r="BJ47" t="e">
        <f t="shared" si="36"/>
        <v>#DIV/0!</v>
      </c>
      <c r="BK47" t="e">
        <f t="shared" si="37"/>
        <v>#DIV/0!</v>
      </c>
      <c r="BL47" t="e">
        <f t="shared" si="38"/>
        <v>#DIV/0!</v>
      </c>
      <c r="BM47" t="e">
        <f t="shared" si="39"/>
        <v>#DIV/0!</v>
      </c>
      <c r="BN47" t="e">
        <f t="shared" si="40"/>
        <v>#DIV/0!</v>
      </c>
      <c r="BO47" t="e">
        <f t="shared" si="41"/>
        <v>#DIV/0!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f t="shared" si="42"/>
        <v>1500.15</v>
      </c>
      <c r="CI47">
        <f t="shared" si="43"/>
        <v>1261.3407080972445</v>
      </c>
      <c r="CJ47">
        <f t="shared" si="44"/>
        <v>0.84080972442572033</v>
      </c>
      <c r="CK47">
        <f t="shared" si="45"/>
        <v>0.16116276814164013</v>
      </c>
      <c r="CL47">
        <v>6</v>
      </c>
      <c r="CM47">
        <v>0.5</v>
      </c>
      <c r="CN47" t="s">
        <v>399</v>
      </c>
      <c r="CO47">
        <v>2</v>
      </c>
      <c r="CP47">
        <v>1657345150.5</v>
      </c>
      <c r="CQ47">
        <v>50.380199999999988</v>
      </c>
      <c r="CR47">
        <v>49.981499999999997</v>
      </c>
      <c r="CS47">
        <v>25.2698</v>
      </c>
      <c r="CT47">
        <v>22.3445</v>
      </c>
      <c r="CU47">
        <v>49.870199999999997</v>
      </c>
      <c r="CV47">
        <v>24.9282</v>
      </c>
      <c r="CW47">
        <v>550.21600000000001</v>
      </c>
      <c r="CX47">
        <v>101.46599999999999</v>
      </c>
      <c r="CY47">
        <v>9.9906099999999998E-2</v>
      </c>
      <c r="CZ47">
        <v>27.183499999999999</v>
      </c>
      <c r="DA47">
        <v>27.663599999999999</v>
      </c>
      <c r="DB47">
        <v>999.9</v>
      </c>
      <c r="DC47">
        <v>0</v>
      </c>
      <c r="DD47">
        <v>0</v>
      </c>
      <c r="DE47">
        <v>5022.5</v>
      </c>
      <c r="DF47">
        <v>0</v>
      </c>
      <c r="DG47">
        <v>1797.24</v>
      </c>
      <c r="DH47">
        <v>0.386181</v>
      </c>
      <c r="DI47">
        <v>51.673499999999997</v>
      </c>
      <c r="DJ47">
        <v>51.123800000000003</v>
      </c>
      <c r="DK47">
        <v>2.92537</v>
      </c>
      <c r="DL47">
        <v>49.981499999999997</v>
      </c>
      <c r="DM47">
        <v>22.3445</v>
      </c>
      <c r="DN47">
        <v>2.5640200000000002</v>
      </c>
      <c r="DO47">
        <v>2.2671999999999999</v>
      </c>
      <c r="DP47">
        <v>21.438700000000001</v>
      </c>
      <c r="DQ47">
        <v>19.4452</v>
      </c>
      <c r="DR47">
        <v>1500.15</v>
      </c>
      <c r="DS47">
        <v>0.97300600000000004</v>
      </c>
      <c r="DT47">
        <v>2.69936E-2</v>
      </c>
      <c r="DU47">
        <v>0</v>
      </c>
      <c r="DV47">
        <v>2.0781999999999998</v>
      </c>
      <c r="DW47">
        <v>0</v>
      </c>
      <c r="DX47">
        <v>18536.900000000001</v>
      </c>
      <c r="DY47">
        <v>13304.9</v>
      </c>
      <c r="DZ47">
        <v>36.436999999999998</v>
      </c>
      <c r="EA47">
        <v>38.375</v>
      </c>
      <c r="EB47">
        <v>37</v>
      </c>
      <c r="EC47">
        <v>37.375</v>
      </c>
      <c r="ED47">
        <v>36.625</v>
      </c>
      <c r="EE47">
        <v>1459.65</v>
      </c>
      <c r="EF47">
        <v>40.49</v>
      </c>
      <c r="EG47">
        <v>0</v>
      </c>
      <c r="EH47">
        <v>1657345149.5999999</v>
      </c>
      <c r="EI47">
        <v>0</v>
      </c>
      <c r="EJ47">
        <v>2.3212440000000001</v>
      </c>
      <c r="EK47">
        <v>-1.5427076840043339</v>
      </c>
      <c r="EL47">
        <v>-351.96154276946493</v>
      </c>
      <c r="EM47">
        <v>18524.876</v>
      </c>
      <c r="EN47">
        <v>15</v>
      </c>
      <c r="EO47">
        <v>1657345175.5</v>
      </c>
      <c r="EP47" t="s">
        <v>495</v>
      </c>
      <c r="EQ47">
        <v>1657345175.5</v>
      </c>
      <c r="ER47">
        <v>1657344592</v>
      </c>
      <c r="ES47">
        <v>25</v>
      </c>
      <c r="ET47">
        <v>1.2999999999999999E-2</v>
      </c>
      <c r="EU47">
        <v>2E-3</v>
      </c>
      <c r="EV47">
        <v>0.51</v>
      </c>
      <c r="EW47">
        <v>0.26100000000000001</v>
      </c>
      <c r="EX47">
        <v>50</v>
      </c>
      <c r="EY47">
        <v>22</v>
      </c>
      <c r="EZ47">
        <v>0.32</v>
      </c>
      <c r="FA47">
        <v>0.05</v>
      </c>
      <c r="FB47">
        <v>0.40722012499999999</v>
      </c>
      <c r="FC47">
        <v>-2.133902814258979E-2</v>
      </c>
      <c r="FD47">
        <v>1.8555819821807248E-2</v>
      </c>
      <c r="FE47">
        <v>1</v>
      </c>
      <c r="FF47">
        <v>2.884344</v>
      </c>
      <c r="FG47">
        <v>0.47177651031894702</v>
      </c>
      <c r="FH47">
        <v>4.6764473738084553E-2</v>
      </c>
      <c r="FI47">
        <v>1</v>
      </c>
      <c r="FJ47">
        <v>2</v>
      </c>
      <c r="FK47">
        <v>2</v>
      </c>
      <c r="FL47" t="s">
        <v>419</v>
      </c>
      <c r="FM47">
        <v>3.0613299999999999</v>
      </c>
      <c r="FN47">
        <v>2.76396</v>
      </c>
      <c r="FO47">
        <v>1.50078E-2</v>
      </c>
      <c r="FP47">
        <v>1.5129699999999999E-2</v>
      </c>
      <c r="FQ47">
        <v>0.124885</v>
      </c>
      <c r="FR47">
        <v>0.115742</v>
      </c>
      <c r="FS47">
        <v>31364.1</v>
      </c>
      <c r="FT47">
        <v>24463.4</v>
      </c>
      <c r="FU47">
        <v>29891.4</v>
      </c>
      <c r="FV47">
        <v>24288</v>
      </c>
      <c r="FW47">
        <v>34725.599999999999</v>
      </c>
      <c r="FX47">
        <v>31361.4</v>
      </c>
      <c r="FY47">
        <v>43645.7</v>
      </c>
      <c r="FZ47">
        <v>39642.5</v>
      </c>
      <c r="GA47">
        <v>2.0851799999999998</v>
      </c>
      <c r="GB47">
        <v>1.9735</v>
      </c>
      <c r="GC47">
        <v>0.110663</v>
      </c>
      <c r="GD47">
        <v>0</v>
      </c>
      <c r="GE47">
        <v>25.853100000000001</v>
      </c>
      <c r="GF47">
        <v>999.9</v>
      </c>
      <c r="GG47">
        <v>55.8</v>
      </c>
      <c r="GH47">
        <v>33.6</v>
      </c>
      <c r="GI47">
        <v>28.734000000000002</v>
      </c>
      <c r="GJ47">
        <v>30.571000000000002</v>
      </c>
      <c r="GK47">
        <v>36.778799999999997</v>
      </c>
      <c r="GL47">
        <v>1</v>
      </c>
      <c r="GM47">
        <v>-1.8823699999999999E-2</v>
      </c>
      <c r="GN47">
        <v>0.402563</v>
      </c>
      <c r="GO47">
        <v>20.268899999999999</v>
      </c>
      <c r="GP47">
        <v>5.2282200000000003</v>
      </c>
      <c r="GQ47">
        <v>11.9063</v>
      </c>
      <c r="GR47">
        <v>4.9653</v>
      </c>
      <c r="GS47">
        <v>3.2919999999999998</v>
      </c>
      <c r="GT47">
        <v>9999</v>
      </c>
      <c r="GU47">
        <v>9999</v>
      </c>
      <c r="GV47">
        <v>8149.1</v>
      </c>
      <c r="GW47">
        <v>983.4</v>
      </c>
      <c r="GX47">
        <v>1.87713</v>
      </c>
      <c r="GY47">
        <v>1.87541</v>
      </c>
      <c r="GZ47">
        <v>1.8740699999999999</v>
      </c>
      <c r="HA47">
        <v>1.87323</v>
      </c>
      <c r="HB47">
        <v>1.87473</v>
      </c>
      <c r="HC47">
        <v>1.8696699999999999</v>
      </c>
      <c r="HD47">
        <v>1.8739300000000001</v>
      </c>
      <c r="HE47">
        <v>1.87897</v>
      </c>
      <c r="HF47">
        <v>0</v>
      </c>
      <c r="HG47">
        <v>0</v>
      </c>
      <c r="HH47">
        <v>0</v>
      </c>
      <c r="HI47">
        <v>0</v>
      </c>
      <c r="HJ47" t="s">
        <v>402</v>
      </c>
      <c r="HK47" t="s">
        <v>403</v>
      </c>
      <c r="HL47" t="s">
        <v>404</v>
      </c>
      <c r="HM47" t="s">
        <v>404</v>
      </c>
      <c r="HN47" t="s">
        <v>404</v>
      </c>
      <c r="HO47" t="s">
        <v>404</v>
      </c>
      <c r="HP47">
        <v>0</v>
      </c>
      <c r="HQ47">
        <v>100</v>
      </c>
      <c r="HR47">
        <v>100</v>
      </c>
      <c r="HS47">
        <v>0.51</v>
      </c>
      <c r="HT47">
        <v>0.34160000000000001</v>
      </c>
      <c r="HU47">
        <v>0.43205396979532928</v>
      </c>
      <c r="HV47">
        <v>1.442917152755131E-3</v>
      </c>
      <c r="HW47">
        <v>-2.661258809856503E-6</v>
      </c>
      <c r="HX47">
        <v>7.9611176757267714E-10</v>
      </c>
      <c r="HY47">
        <v>-4.4051205551486727E-2</v>
      </c>
      <c r="HZ47">
        <v>-6.0352908027276157E-3</v>
      </c>
      <c r="IA47">
        <v>1.226161373770135E-3</v>
      </c>
      <c r="IB47">
        <v>-1.457749047782E-5</v>
      </c>
      <c r="IC47">
        <v>5</v>
      </c>
      <c r="ID47">
        <v>1967</v>
      </c>
      <c r="IE47">
        <v>1</v>
      </c>
      <c r="IF47">
        <v>28</v>
      </c>
      <c r="IG47">
        <v>1.3</v>
      </c>
      <c r="IH47">
        <v>9.3000000000000007</v>
      </c>
      <c r="II47">
        <v>0.247803</v>
      </c>
      <c r="IJ47">
        <v>2.51831</v>
      </c>
      <c r="IK47">
        <v>1.42578</v>
      </c>
      <c r="IL47">
        <v>2.2827099999999998</v>
      </c>
      <c r="IM47">
        <v>1.5478499999999999</v>
      </c>
      <c r="IN47">
        <v>2.2985799999999998</v>
      </c>
      <c r="IO47">
        <v>35.452300000000001</v>
      </c>
      <c r="IP47">
        <v>14.2546</v>
      </c>
      <c r="IQ47">
        <v>18</v>
      </c>
      <c r="IR47">
        <v>567.22</v>
      </c>
      <c r="IS47">
        <v>481.661</v>
      </c>
      <c r="IT47">
        <v>25.000900000000001</v>
      </c>
      <c r="IU47">
        <v>26.982099999999999</v>
      </c>
      <c r="IV47">
        <v>30.000499999999999</v>
      </c>
      <c r="IW47">
        <v>26.964099999999998</v>
      </c>
      <c r="IX47">
        <v>26.908899999999999</v>
      </c>
      <c r="IY47">
        <v>4.9877599999999997</v>
      </c>
      <c r="IZ47">
        <v>24.499099999999999</v>
      </c>
      <c r="JA47">
        <v>17.979700000000001</v>
      </c>
      <c r="JB47">
        <v>25</v>
      </c>
      <c r="JC47">
        <v>50</v>
      </c>
      <c r="JD47">
        <v>22.331900000000001</v>
      </c>
      <c r="JE47">
        <v>100.699</v>
      </c>
      <c r="JF47">
        <v>100.842</v>
      </c>
    </row>
    <row r="48" spans="1:266" x14ac:dyDescent="0.2">
      <c r="A48">
        <v>32</v>
      </c>
      <c r="B48">
        <v>1657345251.5</v>
      </c>
      <c r="C48">
        <v>5812.4000000953674</v>
      </c>
      <c r="D48" t="s">
        <v>496</v>
      </c>
      <c r="E48" t="s">
        <v>497</v>
      </c>
      <c r="F48" t="s">
        <v>394</v>
      </c>
      <c r="H48" t="s">
        <v>479</v>
      </c>
      <c r="I48" t="s">
        <v>476</v>
      </c>
      <c r="J48" t="s">
        <v>480</v>
      </c>
      <c r="K48">
        <v>1657345251.5</v>
      </c>
      <c r="L48">
        <f t="shared" si="0"/>
        <v>2.8369061785647469E-3</v>
      </c>
      <c r="M48">
        <f t="shared" si="1"/>
        <v>2.8369061785647469</v>
      </c>
      <c r="N48">
        <f t="shared" si="2"/>
        <v>-2.4543056554093217</v>
      </c>
      <c r="O48">
        <f t="shared" si="3"/>
        <v>6.1091300000000004</v>
      </c>
      <c r="P48">
        <f t="shared" si="4"/>
        <v>24.147937847005668</v>
      </c>
      <c r="Q48">
        <f t="shared" si="5"/>
        <v>2.4525385328755211</v>
      </c>
      <c r="R48">
        <f t="shared" si="6"/>
        <v>0.62046195506519009</v>
      </c>
      <c r="S48">
        <f t="shared" si="7"/>
        <v>0.22583176738388908</v>
      </c>
      <c r="T48">
        <f t="shared" si="8"/>
        <v>1.9149225032976993</v>
      </c>
      <c r="U48">
        <f t="shared" si="9"/>
        <v>0.21201042646864468</v>
      </c>
      <c r="V48">
        <f t="shared" si="10"/>
        <v>0.13367775988862732</v>
      </c>
      <c r="W48">
        <f t="shared" si="11"/>
        <v>241.75510499999999</v>
      </c>
      <c r="X48">
        <f t="shared" si="12"/>
        <v>27.932341004085558</v>
      </c>
      <c r="Y48">
        <f t="shared" si="13"/>
        <v>27.932341004085558</v>
      </c>
      <c r="Z48">
        <f t="shared" si="14"/>
        <v>3.7798974711896891</v>
      </c>
      <c r="AA48">
        <f t="shared" si="15"/>
        <v>69.142414211809083</v>
      </c>
      <c r="AB48">
        <f t="shared" si="16"/>
        <v>2.4626503700925002</v>
      </c>
      <c r="AC48">
        <f t="shared" si="17"/>
        <v>3.5617072359499637</v>
      </c>
      <c r="AD48">
        <f t="shared" si="18"/>
        <v>1.3172471010971889</v>
      </c>
      <c r="AE48">
        <f t="shared" si="19"/>
        <v>-125.10756247470533</v>
      </c>
      <c r="AF48">
        <f t="shared" si="20"/>
        <v>-104.84171332991527</v>
      </c>
      <c r="AG48">
        <f t="shared" si="21"/>
        <v>-11.865927817760371</v>
      </c>
      <c r="AH48">
        <f t="shared" si="22"/>
        <v>-6.0098622380976963E-2</v>
      </c>
      <c r="AI48">
        <v>0</v>
      </c>
      <c r="AJ48">
        <v>0</v>
      </c>
      <c r="AK48">
        <f t="shared" si="23"/>
        <v>1</v>
      </c>
      <c r="AL48">
        <f t="shared" si="24"/>
        <v>0</v>
      </c>
      <c r="AM48">
        <f t="shared" si="25"/>
        <v>25768.716856152965</v>
      </c>
      <c r="AN48" t="s">
        <v>398</v>
      </c>
      <c r="AO48" t="s">
        <v>398</v>
      </c>
      <c r="AP48">
        <v>0</v>
      </c>
      <c r="AQ48">
        <v>0</v>
      </c>
      <c r="AR48" t="e">
        <f t="shared" si="26"/>
        <v>#DIV/0!</v>
      </c>
      <c r="AS48">
        <v>0</v>
      </c>
      <c r="AT48" t="s">
        <v>398</v>
      </c>
      <c r="AU48" t="s">
        <v>398</v>
      </c>
      <c r="AV48">
        <v>0</v>
      </c>
      <c r="AW48">
        <v>0</v>
      </c>
      <c r="AX48" t="e">
        <f t="shared" si="27"/>
        <v>#DIV/0!</v>
      </c>
      <c r="AY48">
        <v>0.5</v>
      </c>
      <c r="AZ48">
        <f t="shared" si="28"/>
        <v>1261.2656999999999</v>
      </c>
      <c r="BA48">
        <f t="shared" si="29"/>
        <v>-2.4543056554093217</v>
      </c>
      <c r="BB48" t="e">
        <f t="shared" si="30"/>
        <v>#DIV/0!</v>
      </c>
      <c r="BC48">
        <f t="shared" si="31"/>
        <v>-1.9459069214435322E-3</v>
      </c>
      <c r="BD48" t="e">
        <f t="shared" si="32"/>
        <v>#DIV/0!</v>
      </c>
      <c r="BE48" t="e">
        <f t="shared" si="33"/>
        <v>#DIV/0!</v>
      </c>
      <c r="BF48" t="s">
        <v>398</v>
      </c>
      <c r="BG48">
        <v>0</v>
      </c>
      <c r="BH48" t="e">
        <f t="shared" si="34"/>
        <v>#DIV/0!</v>
      </c>
      <c r="BI48" t="e">
        <f t="shared" si="35"/>
        <v>#DIV/0!</v>
      </c>
      <c r="BJ48" t="e">
        <f t="shared" si="36"/>
        <v>#DIV/0!</v>
      </c>
      <c r="BK48" t="e">
        <f t="shared" si="37"/>
        <v>#DIV/0!</v>
      </c>
      <c r="BL48" t="e">
        <f t="shared" si="38"/>
        <v>#DIV/0!</v>
      </c>
      <c r="BM48" t="e">
        <f t="shared" si="39"/>
        <v>#DIV/0!</v>
      </c>
      <c r="BN48" t="e">
        <f t="shared" si="40"/>
        <v>#DIV/0!</v>
      </c>
      <c r="BO48" t="e">
        <f t="shared" si="41"/>
        <v>#DIV/0!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f t="shared" si="42"/>
        <v>1500.06</v>
      </c>
      <c r="CI48">
        <f t="shared" si="43"/>
        <v>1261.2656999999999</v>
      </c>
      <c r="CJ48">
        <f t="shared" si="44"/>
        <v>0.84081016759329619</v>
      </c>
      <c r="CK48">
        <f t="shared" si="45"/>
        <v>0.1611636234550618</v>
      </c>
      <c r="CL48">
        <v>6</v>
      </c>
      <c r="CM48">
        <v>0.5</v>
      </c>
      <c r="CN48" t="s">
        <v>399</v>
      </c>
      <c r="CO48">
        <v>2</v>
      </c>
      <c r="CP48">
        <v>1657345251.5</v>
      </c>
      <c r="CQ48">
        <v>6.1091300000000004</v>
      </c>
      <c r="CR48">
        <v>3.4511099999999999</v>
      </c>
      <c r="CS48">
        <v>24.247499999999999</v>
      </c>
      <c r="CT48">
        <v>21.228300000000001</v>
      </c>
      <c r="CU48">
        <v>5.5061299999999997</v>
      </c>
      <c r="CV48">
        <v>24.017499999999998</v>
      </c>
      <c r="CW48">
        <v>550.10299999999995</v>
      </c>
      <c r="CX48">
        <v>101.46299999999999</v>
      </c>
      <c r="CY48">
        <v>0.100063</v>
      </c>
      <c r="CZ48">
        <v>26.916799999999999</v>
      </c>
      <c r="DA48">
        <v>27.396699999999999</v>
      </c>
      <c r="DB48">
        <v>999.9</v>
      </c>
      <c r="DC48">
        <v>0</v>
      </c>
      <c r="DD48">
        <v>0</v>
      </c>
      <c r="DE48">
        <v>4977.5</v>
      </c>
      <c r="DF48">
        <v>0</v>
      </c>
      <c r="DG48">
        <v>1770.91</v>
      </c>
      <c r="DH48">
        <v>2.5082200000000001</v>
      </c>
      <c r="DI48">
        <v>6.1079600000000003</v>
      </c>
      <c r="DJ48">
        <v>3.52596</v>
      </c>
      <c r="DK48">
        <v>3.1055299999999999</v>
      </c>
      <c r="DL48">
        <v>3.4511099999999999</v>
      </c>
      <c r="DM48">
        <v>21.228300000000001</v>
      </c>
      <c r="DN48">
        <v>2.4689899999999998</v>
      </c>
      <c r="DO48">
        <v>2.1538900000000001</v>
      </c>
      <c r="DP48">
        <v>20.823499999999999</v>
      </c>
      <c r="DQ48">
        <v>18.6234</v>
      </c>
      <c r="DR48">
        <v>1500.06</v>
      </c>
      <c r="DS48">
        <v>0.97299599999999997</v>
      </c>
      <c r="DT48">
        <v>2.7003800000000001E-2</v>
      </c>
      <c r="DU48">
        <v>0</v>
      </c>
      <c r="DV48">
        <v>2.1698</v>
      </c>
      <c r="DW48">
        <v>0</v>
      </c>
      <c r="DX48">
        <v>18812.3</v>
      </c>
      <c r="DY48">
        <v>13304.1</v>
      </c>
      <c r="DZ48">
        <v>36.75</v>
      </c>
      <c r="EA48">
        <v>39.375</v>
      </c>
      <c r="EB48">
        <v>37.5</v>
      </c>
      <c r="EC48">
        <v>37.75</v>
      </c>
      <c r="ED48">
        <v>37.061999999999998</v>
      </c>
      <c r="EE48">
        <v>1459.55</v>
      </c>
      <c r="EF48">
        <v>40.51</v>
      </c>
      <c r="EG48">
        <v>0</v>
      </c>
      <c r="EH48">
        <v>1657345251</v>
      </c>
      <c r="EI48">
        <v>0</v>
      </c>
      <c r="EJ48">
        <v>2.325419230769231</v>
      </c>
      <c r="EK48">
        <v>-0.49681709002410712</v>
      </c>
      <c r="EL48">
        <v>-1076.5469972045919</v>
      </c>
      <c r="EM48">
        <v>18837.207692307689</v>
      </c>
      <c r="EN48">
        <v>15</v>
      </c>
      <c r="EO48">
        <v>1657345277</v>
      </c>
      <c r="EP48" t="s">
        <v>498</v>
      </c>
      <c r="EQ48">
        <v>1657345272.5</v>
      </c>
      <c r="ER48">
        <v>1657345277</v>
      </c>
      <c r="ES48">
        <v>26</v>
      </c>
      <c r="ET48">
        <v>0.154</v>
      </c>
      <c r="EU48">
        <v>-5.0000000000000001E-3</v>
      </c>
      <c r="EV48">
        <v>0.60299999999999998</v>
      </c>
      <c r="EW48">
        <v>0.23</v>
      </c>
      <c r="EX48">
        <v>3</v>
      </c>
      <c r="EY48">
        <v>21</v>
      </c>
      <c r="EZ48">
        <v>0.23</v>
      </c>
      <c r="FA48">
        <v>0.04</v>
      </c>
      <c r="FB48">
        <v>2.4994063414634149</v>
      </c>
      <c r="FC48">
        <v>9.8807665505236224E-3</v>
      </c>
      <c r="FD48">
        <v>1.267778982740262E-2</v>
      </c>
      <c r="FE48">
        <v>1</v>
      </c>
      <c r="FF48">
        <v>3.138770975609757</v>
      </c>
      <c r="FG48">
        <v>-0.24567470383275061</v>
      </c>
      <c r="FH48">
        <v>2.5647035278183301E-2</v>
      </c>
      <c r="FI48">
        <v>1</v>
      </c>
      <c r="FJ48">
        <v>2</v>
      </c>
      <c r="FK48">
        <v>2</v>
      </c>
      <c r="FL48" t="s">
        <v>419</v>
      </c>
      <c r="FM48">
        <v>3.0610300000000001</v>
      </c>
      <c r="FN48">
        <v>2.7639100000000001</v>
      </c>
      <c r="FO48">
        <v>1.6506699999999999E-3</v>
      </c>
      <c r="FP48">
        <v>1.04031E-3</v>
      </c>
      <c r="FQ48">
        <v>0.12169000000000001</v>
      </c>
      <c r="FR48">
        <v>0.111695</v>
      </c>
      <c r="FS48">
        <v>31791.7</v>
      </c>
      <c r="FT48">
        <v>24815.1</v>
      </c>
      <c r="FU48">
        <v>29893.5</v>
      </c>
      <c r="FV48">
        <v>24289.7</v>
      </c>
      <c r="FW48">
        <v>34856.6</v>
      </c>
      <c r="FX48">
        <v>31508.799999999999</v>
      </c>
      <c r="FY48">
        <v>43647.4</v>
      </c>
      <c r="FZ48">
        <v>39644.699999999997</v>
      </c>
      <c r="GA48">
        <v>2.0851000000000002</v>
      </c>
      <c r="GB48">
        <v>1.9700500000000001</v>
      </c>
      <c r="GC48">
        <v>0.112444</v>
      </c>
      <c r="GD48">
        <v>0</v>
      </c>
      <c r="GE48">
        <v>25.5563</v>
      </c>
      <c r="GF48">
        <v>999.9</v>
      </c>
      <c r="GG48">
        <v>55.8</v>
      </c>
      <c r="GH48">
        <v>33.6</v>
      </c>
      <c r="GI48">
        <v>28.734000000000002</v>
      </c>
      <c r="GJ48">
        <v>31.161000000000001</v>
      </c>
      <c r="GK48">
        <v>37.716299999999997</v>
      </c>
      <c r="GL48">
        <v>1</v>
      </c>
      <c r="GM48">
        <v>-1.8734799999999999E-2</v>
      </c>
      <c r="GN48">
        <v>0.36527799999999999</v>
      </c>
      <c r="GO48">
        <v>20.2712</v>
      </c>
      <c r="GP48">
        <v>5.2288199999999998</v>
      </c>
      <c r="GQ48">
        <v>11.9071</v>
      </c>
      <c r="GR48">
        <v>4.9648500000000002</v>
      </c>
      <c r="GS48">
        <v>3.2919999999999998</v>
      </c>
      <c r="GT48">
        <v>9999</v>
      </c>
      <c r="GU48">
        <v>9999</v>
      </c>
      <c r="GV48">
        <v>8162</v>
      </c>
      <c r="GW48">
        <v>983.4</v>
      </c>
      <c r="GX48">
        <v>1.87713</v>
      </c>
      <c r="GY48">
        <v>1.8754</v>
      </c>
      <c r="GZ48">
        <v>1.87408</v>
      </c>
      <c r="HA48">
        <v>1.87331</v>
      </c>
      <c r="HB48">
        <v>1.8748199999999999</v>
      </c>
      <c r="HC48">
        <v>1.8697299999999999</v>
      </c>
      <c r="HD48">
        <v>1.8739300000000001</v>
      </c>
      <c r="HE48">
        <v>1.8789899999999999</v>
      </c>
      <c r="HF48">
        <v>0</v>
      </c>
      <c r="HG48">
        <v>0</v>
      </c>
      <c r="HH48">
        <v>0</v>
      </c>
      <c r="HI48">
        <v>0</v>
      </c>
      <c r="HJ48" t="s">
        <v>402</v>
      </c>
      <c r="HK48" t="s">
        <v>403</v>
      </c>
      <c r="HL48" t="s">
        <v>404</v>
      </c>
      <c r="HM48" t="s">
        <v>404</v>
      </c>
      <c r="HN48" t="s">
        <v>404</v>
      </c>
      <c r="HO48" t="s">
        <v>404</v>
      </c>
      <c r="HP48">
        <v>0</v>
      </c>
      <c r="HQ48">
        <v>100</v>
      </c>
      <c r="HR48">
        <v>100</v>
      </c>
      <c r="HS48">
        <v>0.60299999999999998</v>
      </c>
      <c r="HT48">
        <v>0.23</v>
      </c>
      <c r="HU48">
        <v>0.44533084976886372</v>
      </c>
      <c r="HV48">
        <v>1.442917152755131E-3</v>
      </c>
      <c r="HW48">
        <v>-2.661258809856503E-6</v>
      </c>
      <c r="HX48">
        <v>7.9611176757267714E-10</v>
      </c>
      <c r="HY48">
        <v>-4.4051205551486727E-2</v>
      </c>
      <c r="HZ48">
        <v>-6.0352908027276157E-3</v>
      </c>
      <c r="IA48">
        <v>1.226161373770135E-3</v>
      </c>
      <c r="IB48">
        <v>-1.457749047782E-5</v>
      </c>
      <c r="IC48">
        <v>5</v>
      </c>
      <c r="ID48">
        <v>1967</v>
      </c>
      <c r="IE48">
        <v>1</v>
      </c>
      <c r="IF48">
        <v>28</v>
      </c>
      <c r="IG48">
        <v>1.3</v>
      </c>
      <c r="IH48">
        <v>11</v>
      </c>
      <c r="II48">
        <v>3.1738299999999997E-2</v>
      </c>
      <c r="IJ48">
        <v>4.99756</v>
      </c>
      <c r="IK48">
        <v>1.42578</v>
      </c>
      <c r="IL48">
        <v>2.2827099999999998</v>
      </c>
      <c r="IM48">
        <v>1.5478499999999999</v>
      </c>
      <c r="IN48">
        <v>2.34131</v>
      </c>
      <c r="IO48">
        <v>35.4754</v>
      </c>
      <c r="IP48">
        <v>14.245900000000001</v>
      </c>
      <c r="IQ48">
        <v>18</v>
      </c>
      <c r="IR48">
        <v>567.14800000000002</v>
      </c>
      <c r="IS48">
        <v>479.428</v>
      </c>
      <c r="IT48">
        <v>24.9999</v>
      </c>
      <c r="IU48">
        <v>26.997800000000002</v>
      </c>
      <c r="IV48">
        <v>30</v>
      </c>
      <c r="IW48">
        <v>26.9618</v>
      </c>
      <c r="IX48">
        <v>26.8995</v>
      </c>
      <c r="IY48">
        <v>0</v>
      </c>
      <c r="IZ48">
        <v>28.050599999999999</v>
      </c>
      <c r="JA48">
        <v>16.0778</v>
      </c>
      <c r="JB48">
        <v>25</v>
      </c>
      <c r="JC48">
        <v>0</v>
      </c>
      <c r="JD48">
        <v>21.311699999999998</v>
      </c>
      <c r="JE48">
        <v>100.70399999999999</v>
      </c>
      <c r="JF48">
        <v>100.849</v>
      </c>
    </row>
    <row r="49" spans="1:266" x14ac:dyDescent="0.2">
      <c r="A49">
        <v>33</v>
      </c>
      <c r="B49">
        <v>1657345353</v>
      </c>
      <c r="C49">
        <v>5913.9000000953674</v>
      </c>
      <c r="D49" t="s">
        <v>499</v>
      </c>
      <c r="E49" t="s">
        <v>500</v>
      </c>
      <c r="F49" t="s">
        <v>394</v>
      </c>
      <c r="H49" t="s">
        <v>479</v>
      </c>
      <c r="I49" t="s">
        <v>476</v>
      </c>
      <c r="J49" t="s">
        <v>480</v>
      </c>
      <c r="K49">
        <v>1657345353</v>
      </c>
      <c r="L49">
        <f t="shared" ref="L49:L71" si="46">(M49)/1000</f>
        <v>2.8343695949338684E-3</v>
      </c>
      <c r="M49">
        <f t="shared" ref="M49:M71" si="47">1000*CW49*AK49*(CS49-CT49)/(100*CL49*(1000-AK49*CS49))</f>
        <v>2.8343695949338685</v>
      </c>
      <c r="N49">
        <f t="shared" ref="N49:N71" si="48">CW49*AK49*(CR49-CQ49*(1000-AK49*CT49)/(1000-AK49*CS49))/(100*CL49)</f>
        <v>11.590209305062894</v>
      </c>
      <c r="O49">
        <f t="shared" ref="O49:O71" si="49">CQ49 - IF(AK49&gt;1, N49*CL49*100/(AM49*DE49), 0)</f>
        <v>386.339</v>
      </c>
      <c r="P49">
        <f t="shared" ref="P49:P71" si="50">((V49-L49/2)*O49-N49)/(V49+L49/2)</f>
        <v>294.11574746834185</v>
      </c>
      <c r="Q49">
        <f t="shared" ref="Q49:Q71" si="51">P49*(CX49+CY49)/1000</f>
        <v>29.871010014797008</v>
      </c>
      <c r="R49">
        <f t="shared" ref="R49:R71" si="52">(CQ49 - IF(AK49&gt;1, N49*CL49*100/(AM49*DE49), 0))*(CX49+CY49)/1000</f>
        <v>39.237396288509998</v>
      </c>
      <c r="S49">
        <f t="shared" ref="S49:S71" si="53">2/((1/U49-1/T49)+SIGN(U49)*SQRT((1/U49-1/T49)*(1/U49-1/T49) + 4*CM49/((CM49+1)*(CM49+1))*(2*1/U49*1/T49-1/T49*1/T49)))</f>
        <v>0.23020094112475184</v>
      </c>
      <c r="T49">
        <f t="shared" ref="T49:T71" si="54">IF(LEFT(CN49,1)&lt;&gt;"0",IF(LEFT(CN49,1)="1",3,CO49),$D$5+$E$5*(DE49*CX49/($K$5*1000))+$F$5*(DE49*CX49/($K$5*1000))*MAX(MIN(CL49,$J$5),$I$5)*MAX(MIN(CL49,$J$5),$I$5)+$G$5*MAX(MIN(CL49,$J$5),$I$5)*(DE49*CX49/($K$5*1000))+$H$5*(DE49*CX49/($K$5*1000))*(DE49*CX49/($K$5*1000)))</f>
        <v>1.9166953594848557</v>
      </c>
      <c r="U49">
        <f t="shared" ref="U49:U71" si="55">L49*(1000-(1000*0.61365*EXP(17.502*Y49/(240.97+Y49))/(CX49+CY49)+CS49)/2)/(1000*0.61365*EXP(17.502*Y49/(240.97+Y49))/(CX49+CY49)-CS49)</f>
        <v>0.21587022492498542</v>
      </c>
      <c r="V49">
        <f t="shared" ref="V49:V71" si="56">1/((CM49+1)/(S49/1.6)+1/(T49/1.37)) + CM49/((CM49+1)/(S49/1.6) + CM49/(T49/1.37))</f>
        <v>0.13613203919726796</v>
      </c>
      <c r="W49">
        <f t="shared" ref="W49:W71" si="57">(CH49*CK49)</f>
        <v>241.75887599999999</v>
      </c>
      <c r="X49">
        <f t="shared" ref="X49:X71" si="58">(CZ49+(W49+2*0.95*0.0000000567*(((CZ49+$B$7)+273)^4-(CZ49+273)^4)-44100*L49)/(1.84*29.3*T49+8*0.95*0.0000000567*(CZ49+273)^3))</f>
        <v>27.958076244231211</v>
      </c>
      <c r="Y49">
        <f t="shared" ref="Y49:Y71" si="59">($C$7*DA49+$D$7*DB49+$E$7*X49)</f>
        <v>27.958076244231211</v>
      </c>
      <c r="Z49">
        <f t="shared" ref="Z49:Z71" si="60">0.61365*EXP(17.502*Y49/(240.97+Y49))</f>
        <v>3.7855749317798084</v>
      </c>
      <c r="AA49">
        <f t="shared" ref="AA49:AA71" si="61">(AB49/AC49*100)</f>
        <v>69.89739103919473</v>
      </c>
      <c r="AB49">
        <f t="shared" ref="AB49:AB71" si="62">CS49*(CX49+CY49)/1000</f>
        <v>2.4932883722459995</v>
      </c>
      <c r="AC49">
        <f t="shared" ref="AC49:AC71" si="63">0.61365*EXP(17.502*CZ49/(240.97+CZ49))</f>
        <v>3.5670692928265324</v>
      </c>
      <c r="AD49">
        <f t="shared" ref="AD49:AD71" si="64">(Z49-CS49*(CX49+CY49)/1000)</f>
        <v>1.2922865595338089</v>
      </c>
      <c r="AE49">
        <f t="shared" ref="AE49:AE71" si="65">(-L49*44100)</f>
        <v>-124.9956991365836</v>
      </c>
      <c r="AF49">
        <f t="shared" ref="AF49:AF71" si="66">2*29.3*T49*0.92*(CZ49-Y49)</f>
        <v>-104.95275168799945</v>
      </c>
      <c r="AG49">
        <f t="shared" ref="AG49:AG71" si="67">2*0.95*0.0000000567*(((CZ49+$B$7)+273)^4-(Y49+273)^4)</f>
        <v>-11.870550074928545</v>
      </c>
      <c r="AH49">
        <f t="shared" ref="AH49:AH71" si="68">W49+AG49+AE49+AF49</f>
        <v>-6.0124899511592389E-2</v>
      </c>
      <c r="AI49">
        <v>0</v>
      </c>
      <c r="AJ49">
        <v>0</v>
      </c>
      <c r="AK49">
        <f t="shared" ref="AK49:AK71" si="69">IF(AI49*$H$13&gt;=AM49,1,(AM49/(AM49-AI49*$H$13)))</f>
        <v>1</v>
      </c>
      <c r="AL49">
        <f t="shared" ref="AL49:AL71" si="70">(AK49-1)*100</f>
        <v>0</v>
      </c>
      <c r="AM49">
        <f t="shared" ref="AM49:AM71" si="71">MAX(0,($B$13+$C$13*DE49)/(1+$D$13*DE49)*CX49/(CZ49+273)*$E$13)</f>
        <v>25811.207267365855</v>
      </c>
      <c r="AN49" t="s">
        <v>398</v>
      </c>
      <c r="AO49" t="s">
        <v>398</v>
      </c>
      <c r="AP49">
        <v>0</v>
      </c>
      <c r="AQ49">
        <v>0</v>
      </c>
      <c r="AR49" t="e">
        <f t="shared" ref="AR49:AR71" si="72">1-AP49/AQ49</f>
        <v>#DIV/0!</v>
      </c>
      <c r="AS49">
        <v>0</v>
      </c>
      <c r="AT49" t="s">
        <v>398</v>
      </c>
      <c r="AU49" t="s">
        <v>398</v>
      </c>
      <c r="AV49">
        <v>0</v>
      </c>
      <c r="AW49">
        <v>0</v>
      </c>
      <c r="AX49" t="e">
        <f t="shared" ref="AX49:AX71" si="73">1-AV49/AW49</f>
        <v>#DIV/0!</v>
      </c>
      <c r="AY49">
        <v>0.5</v>
      </c>
      <c r="AZ49">
        <f t="shared" ref="AZ49:AZ71" si="74">CI49</f>
        <v>1261.2828</v>
      </c>
      <c r="BA49">
        <f t="shared" ref="BA49:BA71" si="75">N49</f>
        <v>11.590209305062894</v>
      </c>
      <c r="BB49" t="e">
        <f t="shared" ref="BB49:BB71" si="76">AX49*AY49*AZ49</f>
        <v>#DIV/0!</v>
      </c>
      <c r="BC49">
        <f t="shared" ref="BC49:BC71" si="77">(BA49-AS49)/AZ49</f>
        <v>9.1892233090492426E-3</v>
      </c>
      <c r="BD49" t="e">
        <f t="shared" ref="BD49:BD71" si="78">(AQ49-AW49)/AW49</f>
        <v>#DIV/0!</v>
      </c>
      <c r="BE49" t="e">
        <f t="shared" ref="BE49:BE71" si="79">AP49/(AR49+AP49/AW49)</f>
        <v>#DIV/0!</v>
      </c>
      <c r="BF49" t="s">
        <v>398</v>
      </c>
      <c r="BG49">
        <v>0</v>
      </c>
      <c r="BH49" t="e">
        <f t="shared" ref="BH49:BH71" si="80">IF(BG49&lt;&gt;0, BG49, BE49)</f>
        <v>#DIV/0!</v>
      </c>
      <c r="BI49" t="e">
        <f t="shared" ref="BI49:BI71" si="81">1-BH49/AW49</f>
        <v>#DIV/0!</v>
      </c>
      <c r="BJ49" t="e">
        <f t="shared" ref="BJ49:BJ71" si="82">(AW49-AV49)/(AW49-BH49)</f>
        <v>#DIV/0!</v>
      </c>
      <c r="BK49" t="e">
        <f t="shared" ref="BK49:BK71" si="83">(AQ49-AW49)/(AQ49-BH49)</f>
        <v>#DIV/0!</v>
      </c>
      <c r="BL49" t="e">
        <f t="shared" ref="BL49:BL71" si="84">(AW49-AV49)/(AW49-AP49)</f>
        <v>#DIV/0!</v>
      </c>
      <c r="BM49" t="e">
        <f t="shared" ref="BM49:BM71" si="85">(AQ49-AW49)/(AQ49-AP49)</f>
        <v>#DIV/0!</v>
      </c>
      <c r="BN49" t="e">
        <f t="shared" ref="BN49:BN71" si="86">(BJ49*BH49/AV49)</f>
        <v>#DIV/0!</v>
      </c>
      <c r="BO49" t="e">
        <f t="shared" ref="BO49:BO71" si="87">(1-BN49)</f>
        <v>#DIV/0!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f t="shared" ref="CH49:CH71" si="88">$B$11*DF49+$C$11*DG49+$F$11*DR49*(1-DU49)</f>
        <v>1500.08</v>
      </c>
      <c r="CI49">
        <f t="shared" ref="CI49:CI71" si="89">CH49*CJ49</f>
        <v>1261.2828</v>
      </c>
      <c r="CJ49">
        <f t="shared" ref="CJ49:CJ71" si="90">($B$11*$D$9+$C$11*$D$9+$F$11*((EE49+DW49)/MAX(EE49+DW49+EF49, 0.1)*$I$9+EF49/MAX(EE49+DW49+EF49, 0.1)*$J$9))/($B$11+$C$11+$F$11)</f>
        <v>0.84081035678097171</v>
      </c>
      <c r="CK49">
        <f t="shared" ref="CK49:CK71" si="91">($B$11*$K$9+$C$11*$K$9+$F$11*((EE49+DW49)/MAX(EE49+DW49+EF49, 0.1)*$P$9+EF49/MAX(EE49+DW49+EF49, 0.1)*$Q$9))/($B$11+$C$11+$F$11)</f>
        <v>0.16116398858727535</v>
      </c>
      <c r="CL49">
        <v>6</v>
      </c>
      <c r="CM49">
        <v>0.5</v>
      </c>
      <c r="CN49" t="s">
        <v>399</v>
      </c>
      <c r="CO49">
        <v>2</v>
      </c>
      <c r="CP49">
        <v>1657345353</v>
      </c>
      <c r="CQ49">
        <v>386.339</v>
      </c>
      <c r="CR49">
        <v>400.17500000000001</v>
      </c>
      <c r="CS49">
        <v>24.549399999999999</v>
      </c>
      <c r="CT49">
        <v>21.533799999999999</v>
      </c>
      <c r="CU49">
        <v>385.68900000000002</v>
      </c>
      <c r="CV49">
        <v>24.232399999999998</v>
      </c>
      <c r="CW49">
        <v>550.09699999999998</v>
      </c>
      <c r="CX49">
        <v>101.462</v>
      </c>
      <c r="CY49">
        <v>0.10009</v>
      </c>
      <c r="CZ49">
        <v>26.942399999999999</v>
      </c>
      <c r="DA49">
        <v>27.328499999999998</v>
      </c>
      <c r="DB49">
        <v>999.9</v>
      </c>
      <c r="DC49">
        <v>0</v>
      </c>
      <c r="DD49">
        <v>0</v>
      </c>
      <c r="DE49">
        <v>4985</v>
      </c>
      <c r="DF49">
        <v>0</v>
      </c>
      <c r="DG49">
        <v>1796.66</v>
      </c>
      <c r="DH49">
        <v>-13.6812</v>
      </c>
      <c r="DI49">
        <v>396.221</v>
      </c>
      <c r="DJ49">
        <v>408.98200000000003</v>
      </c>
      <c r="DK49">
        <v>3.0155400000000001</v>
      </c>
      <c r="DL49">
        <v>400.17500000000001</v>
      </c>
      <c r="DM49">
        <v>21.533799999999999</v>
      </c>
      <c r="DN49">
        <v>2.4908299999999999</v>
      </c>
      <c r="DO49">
        <v>2.1848700000000001</v>
      </c>
      <c r="DP49">
        <v>20.966699999999999</v>
      </c>
      <c r="DQ49">
        <v>18.851800000000001</v>
      </c>
      <c r="DR49">
        <v>1500.08</v>
      </c>
      <c r="DS49">
        <v>0.97299100000000005</v>
      </c>
      <c r="DT49">
        <v>2.7008899999999999E-2</v>
      </c>
      <c r="DU49">
        <v>0</v>
      </c>
      <c r="DV49">
        <v>2.1086</v>
      </c>
      <c r="DW49">
        <v>0</v>
      </c>
      <c r="DX49">
        <v>17948.900000000001</v>
      </c>
      <c r="DY49">
        <v>13304.2</v>
      </c>
      <c r="DZ49">
        <v>38.25</v>
      </c>
      <c r="EA49">
        <v>41.186999999999998</v>
      </c>
      <c r="EB49">
        <v>39.061999999999998</v>
      </c>
      <c r="EC49">
        <v>39.561999999999998</v>
      </c>
      <c r="ED49">
        <v>38.311999999999998</v>
      </c>
      <c r="EE49">
        <v>1459.56</v>
      </c>
      <c r="EF49">
        <v>40.520000000000003</v>
      </c>
      <c r="EG49">
        <v>0</v>
      </c>
      <c r="EH49">
        <v>1657345352.4000001</v>
      </c>
      <c r="EI49">
        <v>0</v>
      </c>
      <c r="EJ49">
        <v>2.2550240000000001</v>
      </c>
      <c r="EK49">
        <v>-0.29639999779798099</v>
      </c>
      <c r="EL49">
        <v>-863.16922842051144</v>
      </c>
      <c r="EM49">
        <v>17978.948</v>
      </c>
      <c r="EN49">
        <v>15</v>
      </c>
      <c r="EO49">
        <v>1657345371</v>
      </c>
      <c r="EP49" t="s">
        <v>501</v>
      </c>
      <c r="EQ49">
        <v>1657345371</v>
      </c>
      <c r="ER49">
        <v>1657345277</v>
      </c>
      <c r="ES49">
        <v>27</v>
      </c>
      <c r="ET49">
        <v>-0.151</v>
      </c>
      <c r="EU49">
        <v>-5.0000000000000001E-3</v>
      </c>
      <c r="EV49">
        <v>0.65</v>
      </c>
      <c r="EW49">
        <v>0.23</v>
      </c>
      <c r="EX49">
        <v>401</v>
      </c>
      <c r="EY49">
        <v>21</v>
      </c>
      <c r="EZ49">
        <v>0.11</v>
      </c>
      <c r="FA49">
        <v>0.04</v>
      </c>
      <c r="FB49">
        <v>-13.185472499999999</v>
      </c>
      <c r="FC49">
        <v>-4.9709257035647401</v>
      </c>
      <c r="FD49">
        <v>0.50748645597074804</v>
      </c>
      <c r="FE49">
        <v>0</v>
      </c>
      <c r="FF49">
        <v>2.9934857500000001</v>
      </c>
      <c r="FG49">
        <v>4.8583677298298683E-2</v>
      </c>
      <c r="FH49">
        <v>8.5102937339142284E-3</v>
      </c>
      <c r="FI49">
        <v>1</v>
      </c>
      <c r="FJ49">
        <v>1</v>
      </c>
      <c r="FK49">
        <v>2</v>
      </c>
      <c r="FL49" t="s">
        <v>401</v>
      </c>
      <c r="FM49">
        <v>3.0610499999999998</v>
      </c>
      <c r="FN49">
        <v>2.76397</v>
      </c>
      <c r="FO49">
        <v>9.8805400000000002E-2</v>
      </c>
      <c r="FP49">
        <v>0.102147</v>
      </c>
      <c r="FQ49">
        <v>0.12245</v>
      </c>
      <c r="FR49">
        <v>0.112814</v>
      </c>
      <c r="FS49">
        <v>28696.799999999999</v>
      </c>
      <c r="FT49">
        <v>22303.7</v>
      </c>
      <c r="FU49">
        <v>29892.3</v>
      </c>
      <c r="FV49">
        <v>24290</v>
      </c>
      <c r="FW49">
        <v>34828.6</v>
      </c>
      <c r="FX49">
        <v>31472</v>
      </c>
      <c r="FY49">
        <v>43646.1</v>
      </c>
      <c r="FZ49">
        <v>39644.800000000003</v>
      </c>
      <c r="GA49">
        <v>2.0850300000000002</v>
      </c>
      <c r="GB49">
        <v>1.9729000000000001</v>
      </c>
      <c r="GC49">
        <v>0.116661</v>
      </c>
      <c r="GD49">
        <v>0</v>
      </c>
      <c r="GE49">
        <v>25.418700000000001</v>
      </c>
      <c r="GF49">
        <v>999.9</v>
      </c>
      <c r="GG49">
        <v>55.7</v>
      </c>
      <c r="GH49">
        <v>33.6</v>
      </c>
      <c r="GI49">
        <v>28.683299999999999</v>
      </c>
      <c r="GJ49">
        <v>31.370999999999999</v>
      </c>
      <c r="GK49">
        <v>37.564100000000003</v>
      </c>
      <c r="GL49">
        <v>1</v>
      </c>
      <c r="GM49">
        <v>-2.0035600000000001E-2</v>
      </c>
      <c r="GN49">
        <v>0.36257899999999998</v>
      </c>
      <c r="GO49">
        <v>20.2712</v>
      </c>
      <c r="GP49">
        <v>5.22837</v>
      </c>
      <c r="GQ49">
        <v>11.908099999999999</v>
      </c>
      <c r="GR49">
        <v>4.9638499999999999</v>
      </c>
      <c r="GS49">
        <v>3.2919999999999998</v>
      </c>
      <c r="GT49">
        <v>9999</v>
      </c>
      <c r="GU49">
        <v>9999</v>
      </c>
      <c r="GV49">
        <v>8172.4</v>
      </c>
      <c r="GW49">
        <v>983.4</v>
      </c>
      <c r="GX49">
        <v>1.8770899999999999</v>
      </c>
      <c r="GY49">
        <v>1.8753200000000001</v>
      </c>
      <c r="GZ49">
        <v>1.87408</v>
      </c>
      <c r="HA49">
        <v>1.8732</v>
      </c>
      <c r="HB49">
        <v>1.87476</v>
      </c>
      <c r="HC49">
        <v>1.8696699999999999</v>
      </c>
      <c r="HD49">
        <v>1.87391</v>
      </c>
      <c r="HE49">
        <v>1.87897</v>
      </c>
      <c r="HF49">
        <v>0</v>
      </c>
      <c r="HG49">
        <v>0</v>
      </c>
      <c r="HH49">
        <v>0</v>
      </c>
      <c r="HI49">
        <v>0</v>
      </c>
      <c r="HJ49" t="s">
        <v>402</v>
      </c>
      <c r="HK49" t="s">
        <v>403</v>
      </c>
      <c r="HL49" t="s">
        <v>404</v>
      </c>
      <c r="HM49" t="s">
        <v>404</v>
      </c>
      <c r="HN49" t="s">
        <v>404</v>
      </c>
      <c r="HO49" t="s">
        <v>404</v>
      </c>
      <c r="HP49">
        <v>0</v>
      </c>
      <c r="HQ49">
        <v>100</v>
      </c>
      <c r="HR49">
        <v>100</v>
      </c>
      <c r="HS49">
        <v>0.65</v>
      </c>
      <c r="HT49">
        <v>0.317</v>
      </c>
      <c r="HU49">
        <v>0.59904159226083475</v>
      </c>
      <c r="HV49">
        <v>1.442917152755131E-3</v>
      </c>
      <c r="HW49">
        <v>-2.661258809856503E-6</v>
      </c>
      <c r="HX49">
        <v>7.9611176757267714E-10</v>
      </c>
      <c r="HY49">
        <v>-4.9408109846991739E-2</v>
      </c>
      <c r="HZ49">
        <v>-6.0352908027276157E-3</v>
      </c>
      <c r="IA49">
        <v>1.226161373770135E-3</v>
      </c>
      <c r="IB49">
        <v>-1.457749047782E-5</v>
      </c>
      <c r="IC49">
        <v>5</v>
      </c>
      <c r="ID49">
        <v>1967</v>
      </c>
      <c r="IE49">
        <v>1</v>
      </c>
      <c r="IF49">
        <v>28</v>
      </c>
      <c r="IG49">
        <v>1.3</v>
      </c>
      <c r="IH49">
        <v>1.3</v>
      </c>
      <c r="II49">
        <v>1.0437000000000001</v>
      </c>
      <c r="IJ49">
        <v>2.47681</v>
      </c>
      <c r="IK49">
        <v>1.42578</v>
      </c>
      <c r="IL49">
        <v>2.2839399999999999</v>
      </c>
      <c r="IM49">
        <v>1.5478499999999999</v>
      </c>
      <c r="IN49">
        <v>2.34131</v>
      </c>
      <c r="IO49">
        <v>35.4754</v>
      </c>
      <c r="IP49">
        <v>14.245900000000001</v>
      </c>
      <c r="IQ49">
        <v>18</v>
      </c>
      <c r="IR49">
        <v>566.96600000000001</v>
      </c>
      <c r="IS49">
        <v>481.09100000000001</v>
      </c>
      <c r="IT49">
        <v>25.000800000000002</v>
      </c>
      <c r="IU49">
        <v>26.9818</v>
      </c>
      <c r="IV49">
        <v>30</v>
      </c>
      <c r="IW49">
        <v>26.9481</v>
      </c>
      <c r="IX49">
        <v>26.885999999999999</v>
      </c>
      <c r="IY49">
        <v>20.905000000000001</v>
      </c>
      <c r="IZ49">
        <v>26.964400000000001</v>
      </c>
      <c r="JA49">
        <v>14.5764</v>
      </c>
      <c r="JB49">
        <v>25</v>
      </c>
      <c r="JC49">
        <v>400</v>
      </c>
      <c r="JD49">
        <v>21.453800000000001</v>
      </c>
      <c r="JE49">
        <v>100.70099999999999</v>
      </c>
      <c r="JF49">
        <v>100.849</v>
      </c>
    </row>
    <row r="50" spans="1:266" x14ac:dyDescent="0.2">
      <c r="A50">
        <v>34</v>
      </c>
      <c r="B50">
        <v>1657345447</v>
      </c>
      <c r="C50">
        <v>6007.9000000953674</v>
      </c>
      <c r="D50" t="s">
        <v>502</v>
      </c>
      <c r="E50" t="s">
        <v>503</v>
      </c>
      <c r="F50" t="s">
        <v>394</v>
      </c>
      <c r="H50" t="s">
        <v>479</v>
      </c>
      <c r="I50" t="s">
        <v>476</v>
      </c>
      <c r="J50" t="s">
        <v>480</v>
      </c>
      <c r="K50">
        <v>1657345447</v>
      </c>
      <c r="L50">
        <f t="shared" si="46"/>
        <v>2.9078429596046886E-3</v>
      </c>
      <c r="M50">
        <f t="shared" si="47"/>
        <v>2.9078429596046886</v>
      </c>
      <c r="N50">
        <f t="shared" si="48"/>
        <v>11.428173001001436</v>
      </c>
      <c r="O50">
        <f t="shared" si="49"/>
        <v>386.42500000000001</v>
      </c>
      <c r="P50">
        <f t="shared" si="50"/>
        <v>297.67295624702138</v>
      </c>
      <c r="Q50">
        <f t="shared" si="51"/>
        <v>30.233431857537155</v>
      </c>
      <c r="R50">
        <f t="shared" si="52"/>
        <v>39.247616084592494</v>
      </c>
      <c r="S50">
        <f t="shared" si="53"/>
        <v>0.23707690130792416</v>
      </c>
      <c r="T50">
        <f t="shared" si="54"/>
        <v>1.9161473270217835</v>
      </c>
      <c r="U50">
        <f t="shared" si="55"/>
        <v>0.22190351791347743</v>
      </c>
      <c r="V50">
        <f t="shared" si="56"/>
        <v>0.13997196220578234</v>
      </c>
      <c r="W50">
        <f t="shared" si="57"/>
        <v>241.71360899999999</v>
      </c>
      <c r="X50">
        <f t="shared" si="58"/>
        <v>27.984296687030884</v>
      </c>
      <c r="Y50">
        <f t="shared" si="59"/>
        <v>27.984296687030884</v>
      </c>
      <c r="Z50">
        <f t="shared" si="60"/>
        <v>3.7913670835129043</v>
      </c>
      <c r="AA50">
        <f t="shared" si="61"/>
        <v>69.907787560973546</v>
      </c>
      <c r="AB50">
        <f t="shared" si="62"/>
        <v>2.5016705228171001</v>
      </c>
      <c r="AC50">
        <f t="shared" si="63"/>
        <v>3.5785291025483308</v>
      </c>
      <c r="AD50">
        <f t="shared" si="64"/>
        <v>1.2896965606958042</v>
      </c>
      <c r="AE50">
        <f t="shared" si="65"/>
        <v>-128.23587451856676</v>
      </c>
      <c r="AF50">
        <f t="shared" si="66"/>
        <v>-101.99104010302216</v>
      </c>
      <c r="AG50">
        <f t="shared" si="67"/>
        <v>-11.54352333471433</v>
      </c>
      <c r="AH50">
        <f t="shared" si="68"/>
        <v>-5.6828956303263567E-2</v>
      </c>
      <c r="AI50">
        <v>0</v>
      </c>
      <c r="AJ50">
        <v>0</v>
      </c>
      <c r="AK50">
        <f t="shared" si="69"/>
        <v>1</v>
      </c>
      <c r="AL50">
        <f t="shared" si="70"/>
        <v>0</v>
      </c>
      <c r="AM50">
        <f t="shared" si="71"/>
        <v>25792.549044534549</v>
      </c>
      <c r="AN50" t="s">
        <v>398</v>
      </c>
      <c r="AO50" t="s">
        <v>398</v>
      </c>
      <c r="AP50">
        <v>0</v>
      </c>
      <c r="AQ50">
        <v>0</v>
      </c>
      <c r="AR50" t="e">
        <f t="shared" si="72"/>
        <v>#DIV/0!</v>
      </c>
      <c r="AS50">
        <v>0</v>
      </c>
      <c r="AT50" t="s">
        <v>398</v>
      </c>
      <c r="AU50" t="s">
        <v>398</v>
      </c>
      <c r="AV50">
        <v>0</v>
      </c>
      <c r="AW50">
        <v>0</v>
      </c>
      <c r="AX50" t="e">
        <f t="shared" si="73"/>
        <v>#DIV/0!</v>
      </c>
      <c r="AY50">
        <v>0.5</v>
      </c>
      <c r="AZ50">
        <f t="shared" si="74"/>
        <v>1261.0473</v>
      </c>
      <c r="BA50">
        <f t="shared" si="75"/>
        <v>11.428173001001436</v>
      </c>
      <c r="BB50" t="e">
        <f t="shared" si="76"/>
        <v>#DIV/0!</v>
      </c>
      <c r="BC50">
        <f t="shared" si="77"/>
        <v>9.06244595345586E-3</v>
      </c>
      <c r="BD50" t="e">
        <f t="shared" si="78"/>
        <v>#DIV/0!</v>
      </c>
      <c r="BE50" t="e">
        <f t="shared" si="79"/>
        <v>#DIV/0!</v>
      </c>
      <c r="BF50" t="s">
        <v>398</v>
      </c>
      <c r="BG50">
        <v>0</v>
      </c>
      <c r="BH50" t="e">
        <f t="shared" si="80"/>
        <v>#DIV/0!</v>
      </c>
      <c r="BI50" t="e">
        <f t="shared" si="81"/>
        <v>#DIV/0!</v>
      </c>
      <c r="BJ50" t="e">
        <f t="shared" si="82"/>
        <v>#DIV/0!</v>
      </c>
      <c r="BK50" t="e">
        <f t="shared" si="83"/>
        <v>#DIV/0!</v>
      </c>
      <c r="BL50" t="e">
        <f t="shared" si="84"/>
        <v>#DIV/0!</v>
      </c>
      <c r="BM50" t="e">
        <f t="shared" si="85"/>
        <v>#DIV/0!</v>
      </c>
      <c r="BN50" t="e">
        <f t="shared" si="86"/>
        <v>#DIV/0!</v>
      </c>
      <c r="BO50" t="e">
        <f t="shared" si="87"/>
        <v>#DIV/0!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f t="shared" si="88"/>
        <v>1499.8</v>
      </c>
      <c r="CI50">
        <f t="shared" si="89"/>
        <v>1261.0473</v>
      </c>
      <c r="CJ50">
        <f t="shared" si="90"/>
        <v>0.84081030804107215</v>
      </c>
      <c r="CK50">
        <f t="shared" si="91"/>
        <v>0.16116389451926924</v>
      </c>
      <c r="CL50">
        <v>6</v>
      </c>
      <c r="CM50">
        <v>0.5</v>
      </c>
      <c r="CN50" t="s">
        <v>399</v>
      </c>
      <c r="CO50">
        <v>2</v>
      </c>
      <c r="CP50">
        <v>1657345447</v>
      </c>
      <c r="CQ50">
        <v>386.42500000000001</v>
      </c>
      <c r="CR50">
        <v>400.11500000000001</v>
      </c>
      <c r="CS50">
        <v>24.631</v>
      </c>
      <c r="CT50">
        <v>21.537600000000001</v>
      </c>
      <c r="CU50">
        <v>385.77100000000002</v>
      </c>
      <c r="CV50">
        <v>24.311900000000001</v>
      </c>
      <c r="CW50">
        <v>550.11699999999996</v>
      </c>
      <c r="CX50">
        <v>101.46599999999999</v>
      </c>
      <c r="CY50">
        <v>9.9934099999999998E-2</v>
      </c>
      <c r="CZ50">
        <v>26.997</v>
      </c>
      <c r="DA50">
        <v>27.318000000000001</v>
      </c>
      <c r="DB50">
        <v>999.9</v>
      </c>
      <c r="DC50">
        <v>0</v>
      </c>
      <c r="DD50">
        <v>0</v>
      </c>
      <c r="DE50">
        <v>4982.5</v>
      </c>
      <c r="DF50">
        <v>0</v>
      </c>
      <c r="DG50">
        <v>1785.63</v>
      </c>
      <c r="DH50">
        <v>-13.690300000000001</v>
      </c>
      <c r="DI50">
        <v>396.18299999999999</v>
      </c>
      <c r="DJ50">
        <v>408.92200000000003</v>
      </c>
      <c r="DK50">
        <v>3.0933600000000001</v>
      </c>
      <c r="DL50">
        <v>400.11500000000001</v>
      </c>
      <c r="DM50">
        <v>21.537600000000001</v>
      </c>
      <c r="DN50">
        <v>2.4992200000000002</v>
      </c>
      <c r="DO50">
        <v>2.1853500000000001</v>
      </c>
      <c r="DP50">
        <v>21.0214</v>
      </c>
      <c r="DQ50">
        <v>18.8553</v>
      </c>
      <c r="DR50">
        <v>1499.8</v>
      </c>
      <c r="DS50">
        <v>0.97299100000000005</v>
      </c>
      <c r="DT50">
        <v>2.7008899999999999E-2</v>
      </c>
      <c r="DU50">
        <v>0</v>
      </c>
      <c r="DV50">
        <v>2.7866</v>
      </c>
      <c r="DW50">
        <v>0</v>
      </c>
      <c r="DX50">
        <v>18288.099999999999</v>
      </c>
      <c r="DY50">
        <v>13301.8</v>
      </c>
      <c r="DZ50">
        <v>38.436999999999998</v>
      </c>
      <c r="EA50">
        <v>40.75</v>
      </c>
      <c r="EB50">
        <v>39.125</v>
      </c>
      <c r="EC50">
        <v>39.5</v>
      </c>
      <c r="ED50">
        <v>38.375</v>
      </c>
      <c r="EE50">
        <v>1459.29</v>
      </c>
      <c r="EF50">
        <v>40.51</v>
      </c>
      <c r="EG50">
        <v>0</v>
      </c>
      <c r="EH50">
        <v>1657345446</v>
      </c>
      <c r="EI50">
        <v>0</v>
      </c>
      <c r="EJ50">
        <v>2.3013599999999999</v>
      </c>
      <c r="EK50">
        <v>0.97802306108283155</v>
      </c>
      <c r="EL50">
        <v>614.32307372108482</v>
      </c>
      <c r="EM50">
        <v>18270.428</v>
      </c>
      <c r="EN50">
        <v>15</v>
      </c>
      <c r="EO50">
        <v>1657345371</v>
      </c>
      <c r="EP50" t="s">
        <v>501</v>
      </c>
      <c r="EQ50">
        <v>1657345371</v>
      </c>
      <c r="ER50">
        <v>1657345277</v>
      </c>
      <c r="ES50">
        <v>27</v>
      </c>
      <c r="ET50">
        <v>-0.151</v>
      </c>
      <c r="EU50">
        <v>-5.0000000000000001E-3</v>
      </c>
      <c r="EV50">
        <v>0.65</v>
      </c>
      <c r="EW50">
        <v>0.23</v>
      </c>
      <c r="EX50">
        <v>401</v>
      </c>
      <c r="EY50">
        <v>21</v>
      </c>
      <c r="EZ50">
        <v>0.11</v>
      </c>
      <c r="FA50">
        <v>0.04</v>
      </c>
      <c r="FB50">
        <v>-13.6254243902439</v>
      </c>
      <c r="FC50">
        <v>-0.20644808362372599</v>
      </c>
      <c r="FD50">
        <v>4.8011725094808153E-2</v>
      </c>
      <c r="FE50">
        <v>0</v>
      </c>
      <c r="FF50">
        <v>3.124162682926829</v>
      </c>
      <c r="FG50">
        <v>-0.27680341463414648</v>
      </c>
      <c r="FH50">
        <v>2.9449434548746909E-2</v>
      </c>
      <c r="FI50">
        <v>1</v>
      </c>
      <c r="FJ50">
        <v>1</v>
      </c>
      <c r="FK50">
        <v>2</v>
      </c>
      <c r="FL50" t="s">
        <v>401</v>
      </c>
      <c r="FM50">
        <v>3.06107</v>
      </c>
      <c r="FN50">
        <v>2.7638099999999999</v>
      </c>
      <c r="FO50">
        <v>9.8824700000000001E-2</v>
      </c>
      <c r="FP50">
        <v>0.10213800000000001</v>
      </c>
      <c r="FQ50">
        <v>0.12273299999999999</v>
      </c>
      <c r="FR50">
        <v>0.112831</v>
      </c>
      <c r="FS50">
        <v>28695.3</v>
      </c>
      <c r="FT50">
        <v>22303.8</v>
      </c>
      <c r="FU50">
        <v>29891.599999999999</v>
      </c>
      <c r="FV50">
        <v>24289.9</v>
      </c>
      <c r="FW50">
        <v>34815.4</v>
      </c>
      <c r="FX50">
        <v>31471</v>
      </c>
      <c r="FY50">
        <v>43643.9</v>
      </c>
      <c r="FZ50">
        <v>39644.199999999997</v>
      </c>
      <c r="GA50">
        <v>2.0853000000000002</v>
      </c>
      <c r="GB50">
        <v>1.9725299999999999</v>
      </c>
      <c r="GC50">
        <v>0.11591600000000001</v>
      </c>
      <c r="GD50">
        <v>0</v>
      </c>
      <c r="GE50">
        <v>25.420300000000001</v>
      </c>
      <c r="GF50">
        <v>999.9</v>
      </c>
      <c r="GG50">
        <v>55.7</v>
      </c>
      <c r="GH50">
        <v>33.6</v>
      </c>
      <c r="GI50">
        <v>28.683199999999999</v>
      </c>
      <c r="GJ50">
        <v>31.260999999999999</v>
      </c>
      <c r="GK50">
        <v>37.664299999999997</v>
      </c>
      <c r="GL50">
        <v>1</v>
      </c>
      <c r="GM50">
        <v>-1.9230199999999999E-2</v>
      </c>
      <c r="GN50">
        <v>0.35916900000000002</v>
      </c>
      <c r="GO50">
        <v>20.269200000000001</v>
      </c>
      <c r="GP50">
        <v>5.2282200000000003</v>
      </c>
      <c r="GQ50">
        <v>11.9078</v>
      </c>
      <c r="GR50">
        <v>4.96495</v>
      </c>
      <c r="GS50">
        <v>3.2919999999999998</v>
      </c>
      <c r="GT50">
        <v>9999</v>
      </c>
      <c r="GU50">
        <v>9999</v>
      </c>
      <c r="GV50">
        <v>8182.3</v>
      </c>
      <c r="GW50">
        <v>983.5</v>
      </c>
      <c r="GX50">
        <v>1.8771</v>
      </c>
      <c r="GY50">
        <v>1.87534</v>
      </c>
      <c r="GZ50">
        <v>1.87408</v>
      </c>
      <c r="HA50">
        <v>1.8732</v>
      </c>
      <c r="HB50">
        <v>1.8747100000000001</v>
      </c>
      <c r="HC50">
        <v>1.8696699999999999</v>
      </c>
      <c r="HD50">
        <v>1.87391</v>
      </c>
      <c r="HE50">
        <v>1.87897</v>
      </c>
      <c r="HF50">
        <v>0</v>
      </c>
      <c r="HG50">
        <v>0</v>
      </c>
      <c r="HH50">
        <v>0</v>
      </c>
      <c r="HI50">
        <v>0</v>
      </c>
      <c r="HJ50" t="s">
        <v>402</v>
      </c>
      <c r="HK50" t="s">
        <v>403</v>
      </c>
      <c r="HL50" t="s">
        <v>404</v>
      </c>
      <c r="HM50" t="s">
        <v>404</v>
      </c>
      <c r="HN50" t="s">
        <v>404</v>
      </c>
      <c r="HO50" t="s">
        <v>404</v>
      </c>
      <c r="HP50">
        <v>0</v>
      </c>
      <c r="HQ50">
        <v>100</v>
      </c>
      <c r="HR50">
        <v>100</v>
      </c>
      <c r="HS50">
        <v>0.65400000000000003</v>
      </c>
      <c r="HT50">
        <v>0.31909999999999999</v>
      </c>
      <c r="HU50">
        <v>0.44767503798363018</v>
      </c>
      <c r="HV50">
        <v>1.442917152755131E-3</v>
      </c>
      <c r="HW50">
        <v>-2.661258809856503E-6</v>
      </c>
      <c r="HX50">
        <v>7.9611176757267714E-10</v>
      </c>
      <c r="HY50">
        <v>-4.9408109846991739E-2</v>
      </c>
      <c r="HZ50">
        <v>-6.0352908027276157E-3</v>
      </c>
      <c r="IA50">
        <v>1.226161373770135E-3</v>
      </c>
      <c r="IB50">
        <v>-1.457749047782E-5</v>
      </c>
      <c r="IC50">
        <v>5</v>
      </c>
      <c r="ID50">
        <v>1967</v>
      </c>
      <c r="IE50">
        <v>1</v>
      </c>
      <c r="IF50">
        <v>28</v>
      </c>
      <c r="IG50">
        <v>1.3</v>
      </c>
      <c r="IH50">
        <v>2.8</v>
      </c>
      <c r="II50">
        <v>1.0400400000000001</v>
      </c>
      <c r="IJ50">
        <v>2.4621599999999999</v>
      </c>
      <c r="IK50">
        <v>1.42578</v>
      </c>
      <c r="IL50">
        <v>2.2839399999999999</v>
      </c>
      <c r="IM50">
        <v>1.5478499999999999</v>
      </c>
      <c r="IN50">
        <v>2.36084</v>
      </c>
      <c r="IO50">
        <v>35.452300000000001</v>
      </c>
      <c r="IP50">
        <v>14.2371</v>
      </c>
      <c r="IQ50">
        <v>18</v>
      </c>
      <c r="IR50">
        <v>567.19600000000003</v>
      </c>
      <c r="IS50">
        <v>480.89499999999998</v>
      </c>
      <c r="IT50">
        <v>24.999600000000001</v>
      </c>
      <c r="IU50">
        <v>26.997800000000002</v>
      </c>
      <c r="IV50">
        <v>30.0001</v>
      </c>
      <c r="IW50">
        <v>26.9527</v>
      </c>
      <c r="IX50">
        <v>26.890499999999999</v>
      </c>
      <c r="IY50">
        <v>20.8293</v>
      </c>
      <c r="IZ50">
        <v>26.8277</v>
      </c>
      <c r="JA50">
        <v>13.4514</v>
      </c>
      <c r="JB50">
        <v>25</v>
      </c>
      <c r="JC50">
        <v>400</v>
      </c>
      <c r="JD50">
        <v>21.558499999999999</v>
      </c>
      <c r="JE50">
        <v>100.697</v>
      </c>
      <c r="JF50">
        <v>100.848</v>
      </c>
    </row>
    <row r="51" spans="1:266" x14ac:dyDescent="0.2">
      <c r="A51">
        <v>35</v>
      </c>
      <c r="B51">
        <v>1657345522.5</v>
      </c>
      <c r="C51">
        <v>6083.4000000953674</v>
      </c>
      <c r="D51" t="s">
        <v>504</v>
      </c>
      <c r="E51" t="s">
        <v>505</v>
      </c>
      <c r="F51" t="s">
        <v>394</v>
      </c>
      <c r="H51" t="s">
        <v>479</v>
      </c>
      <c r="I51" t="s">
        <v>476</v>
      </c>
      <c r="J51" t="s">
        <v>480</v>
      </c>
      <c r="K51">
        <v>1657345522.5</v>
      </c>
      <c r="L51">
        <f t="shared" si="46"/>
        <v>2.959850900163534E-3</v>
      </c>
      <c r="M51">
        <f t="shared" si="47"/>
        <v>2.9598509001635338</v>
      </c>
      <c r="N51">
        <f t="shared" si="48"/>
        <v>15.626158973097393</v>
      </c>
      <c r="O51">
        <f t="shared" si="49"/>
        <v>581.17500000000007</v>
      </c>
      <c r="P51">
        <f t="shared" si="50"/>
        <v>463.51307574472833</v>
      </c>
      <c r="Q51">
        <f t="shared" si="51"/>
        <v>47.076267054643679</v>
      </c>
      <c r="R51">
        <f t="shared" si="52"/>
        <v>59.026489083450002</v>
      </c>
      <c r="S51">
        <f t="shared" si="53"/>
        <v>0.24777390945816799</v>
      </c>
      <c r="T51">
        <f t="shared" si="54"/>
        <v>1.9208800119813498</v>
      </c>
      <c r="U51">
        <f t="shared" si="55"/>
        <v>0.23128935170735257</v>
      </c>
      <c r="V51">
        <f t="shared" si="56"/>
        <v>0.14594542416740713</v>
      </c>
      <c r="W51">
        <f t="shared" si="57"/>
        <v>241.74437099999997</v>
      </c>
      <c r="X51">
        <f t="shared" si="58"/>
        <v>27.802822170057059</v>
      </c>
      <c r="Y51">
        <f t="shared" si="59"/>
        <v>27.802822170057059</v>
      </c>
      <c r="Z51">
        <f t="shared" si="60"/>
        <v>3.7514369063145092</v>
      </c>
      <c r="AA51">
        <f t="shared" si="61"/>
        <v>70.284759807199251</v>
      </c>
      <c r="AB51">
        <f t="shared" si="62"/>
        <v>2.4916506239712004</v>
      </c>
      <c r="AC51">
        <f t="shared" si="63"/>
        <v>3.5450795176737322</v>
      </c>
      <c r="AD51">
        <f t="shared" si="64"/>
        <v>1.2597862823433088</v>
      </c>
      <c r="AE51">
        <f t="shared" si="65"/>
        <v>-130.52942469721185</v>
      </c>
      <c r="AF51">
        <f t="shared" si="66"/>
        <v>-99.998367281135955</v>
      </c>
      <c r="AG51">
        <f t="shared" si="67"/>
        <v>-11.270879739447649</v>
      </c>
      <c r="AH51">
        <f t="shared" si="68"/>
        <v>-5.4300717795484843E-2</v>
      </c>
      <c r="AI51">
        <v>0</v>
      </c>
      <c r="AJ51">
        <v>0</v>
      </c>
      <c r="AK51">
        <f t="shared" si="69"/>
        <v>1</v>
      </c>
      <c r="AL51">
        <f t="shared" si="70"/>
        <v>0</v>
      </c>
      <c r="AM51">
        <f t="shared" si="71"/>
        <v>25925.638511908324</v>
      </c>
      <c r="AN51" t="s">
        <v>398</v>
      </c>
      <c r="AO51" t="s">
        <v>398</v>
      </c>
      <c r="AP51">
        <v>0</v>
      </c>
      <c r="AQ51">
        <v>0</v>
      </c>
      <c r="AR51" t="e">
        <f t="shared" si="72"/>
        <v>#DIV/0!</v>
      </c>
      <c r="AS51">
        <v>0</v>
      </c>
      <c r="AT51" t="s">
        <v>398</v>
      </c>
      <c r="AU51" t="s">
        <v>398</v>
      </c>
      <c r="AV51">
        <v>0</v>
      </c>
      <c r="AW51">
        <v>0</v>
      </c>
      <c r="AX51" t="e">
        <f t="shared" si="73"/>
        <v>#DIV/0!</v>
      </c>
      <c r="AY51">
        <v>0.5</v>
      </c>
      <c r="AZ51">
        <f t="shared" si="74"/>
        <v>1261.2147</v>
      </c>
      <c r="BA51">
        <f t="shared" si="75"/>
        <v>15.626158973097393</v>
      </c>
      <c r="BB51" t="e">
        <f t="shared" si="76"/>
        <v>#DIV/0!</v>
      </c>
      <c r="BC51">
        <f t="shared" si="77"/>
        <v>1.2389769143269098E-2</v>
      </c>
      <c r="BD51" t="e">
        <f t="shared" si="78"/>
        <v>#DIV/0!</v>
      </c>
      <c r="BE51" t="e">
        <f t="shared" si="79"/>
        <v>#DIV/0!</v>
      </c>
      <c r="BF51" t="s">
        <v>398</v>
      </c>
      <c r="BG51">
        <v>0</v>
      </c>
      <c r="BH51" t="e">
        <f t="shared" si="80"/>
        <v>#DIV/0!</v>
      </c>
      <c r="BI51" t="e">
        <f t="shared" si="81"/>
        <v>#DIV/0!</v>
      </c>
      <c r="BJ51" t="e">
        <f t="shared" si="82"/>
        <v>#DIV/0!</v>
      </c>
      <c r="BK51" t="e">
        <f t="shared" si="83"/>
        <v>#DIV/0!</v>
      </c>
      <c r="BL51" t="e">
        <f t="shared" si="84"/>
        <v>#DIV/0!</v>
      </c>
      <c r="BM51" t="e">
        <f t="shared" si="85"/>
        <v>#DIV/0!</v>
      </c>
      <c r="BN51" t="e">
        <f t="shared" si="86"/>
        <v>#DIV/0!</v>
      </c>
      <c r="BO51" t="e">
        <f t="shared" si="87"/>
        <v>#DIV/0!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f t="shared" si="88"/>
        <v>1500</v>
      </c>
      <c r="CI51">
        <f t="shared" si="89"/>
        <v>1261.2147</v>
      </c>
      <c r="CJ51">
        <f t="shared" si="90"/>
        <v>0.84080979999999994</v>
      </c>
      <c r="CK51">
        <f t="shared" si="91"/>
        <v>0.16116291399999999</v>
      </c>
      <c r="CL51">
        <v>6</v>
      </c>
      <c r="CM51">
        <v>0.5</v>
      </c>
      <c r="CN51" t="s">
        <v>399</v>
      </c>
      <c r="CO51">
        <v>2</v>
      </c>
      <c r="CP51">
        <v>1657345522.5</v>
      </c>
      <c r="CQ51">
        <v>581.17500000000007</v>
      </c>
      <c r="CR51">
        <v>600.09100000000001</v>
      </c>
      <c r="CS51">
        <v>24.532800000000002</v>
      </c>
      <c r="CT51">
        <v>21.3843</v>
      </c>
      <c r="CU51">
        <v>580.39300000000003</v>
      </c>
      <c r="CV51">
        <v>24.2163</v>
      </c>
      <c r="CW51">
        <v>550.21199999999999</v>
      </c>
      <c r="CX51">
        <v>101.464</v>
      </c>
      <c r="CY51">
        <v>0.100054</v>
      </c>
      <c r="CZ51">
        <v>26.837199999999999</v>
      </c>
      <c r="DA51">
        <v>27.155999999999999</v>
      </c>
      <c r="DB51">
        <v>999.9</v>
      </c>
      <c r="DC51">
        <v>0</v>
      </c>
      <c r="DD51">
        <v>0</v>
      </c>
      <c r="DE51">
        <v>5002.5</v>
      </c>
      <c r="DF51">
        <v>0</v>
      </c>
      <c r="DG51">
        <v>1792.32</v>
      </c>
      <c r="DH51">
        <v>-19.154199999999999</v>
      </c>
      <c r="DI51">
        <v>595.54700000000003</v>
      </c>
      <c r="DJ51">
        <v>613.20399999999995</v>
      </c>
      <c r="DK51">
        <v>3.14846</v>
      </c>
      <c r="DL51">
        <v>600.09100000000001</v>
      </c>
      <c r="DM51">
        <v>21.3843</v>
      </c>
      <c r="DN51">
        <v>2.4891800000000002</v>
      </c>
      <c r="DO51">
        <v>2.1697299999999999</v>
      </c>
      <c r="DP51">
        <v>20.956</v>
      </c>
      <c r="DQ51">
        <v>18.740500000000001</v>
      </c>
      <c r="DR51">
        <v>1500</v>
      </c>
      <c r="DS51">
        <v>0.97300600000000004</v>
      </c>
      <c r="DT51">
        <v>2.69936E-2</v>
      </c>
      <c r="DU51">
        <v>0</v>
      </c>
      <c r="DV51">
        <v>2.4235000000000002</v>
      </c>
      <c r="DW51">
        <v>0</v>
      </c>
      <c r="DX51">
        <v>18206.5</v>
      </c>
      <c r="DY51">
        <v>13303.6</v>
      </c>
      <c r="DZ51">
        <v>37.25</v>
      </c>
      <c r="EA51">
        <v>39.061999999999998</v>
      </c>
      <c r="EB51">
        <v>37.811999999999998</v>
      </c>
      <c r="EC51">
        <v>38.125</v>
      </c>
      <c r="ED51">
        <v>37.375</v>
      </c>
      <c r="EE51">
        <v>1459.51</v>
      </c>
      <c r="EF51">
        <v>40.49</v>
      </c>
      <c r="EG51">
        <v>0</v>
      </c>
      <c r="EH51">
        <v>1657345521.5999999</v>
      </c>
      <c r="EI51">
        <v>0</v>
      </c>
      <c r="EJ51">
        <v>2.3561000000000001</v>
      </c>
      <c r="EK51">
        <v>0.38767691366695789</v>
      </c>
      <c r="EL51">
        <v>-442.4461542699591</v>
      </c>
      <c r="EM51">
        <v>18333.256000000001</v>
      </c>
      <c r="EN51">
        <v>15</v>
      </c>
      <c r="EO51">
        <v>1657345543.5</v>
      </c>
      <c r="EP51" t="s">
        <v>506</v>
      </c>
      <c r="EQ51">
        <v>1657345543.5</v>
      </c>
      <c r="ER51">
        <v>1657345277</v>
      </c>
      <c r="ES51">
        <v>28</v>
      </c>
      <c r="ET51">
        <v>0.254</v>
      </c>
      <c r="EU51">
        <v>-5.0000000000000001E-3</v>
      </c>
      <c r="EV51">
        <v>0.78200000000000003</v>
      </c>
      <c r="EW51">
        <v>0.23</v>
      </c>
      <c r="EX51">
        <v>600</v>
      </c>
      <c r="EY51">
        <v>21</v>
      </c>
      <c r="EZ51">
        <v>0.14000000000000001</v>
      </c>
      <c r="FA51">
        <v>0.04</v>
      </c>
      <c r="FB51">
        <v>-19.425072499999999</v>
      </c>
      <c r="FC51">
        <v>1.6253932457786679</v>
      </c>
      <c r="FD51">
        <v>0.15951623112946839</v>
      </c>
      <c r="FE51">
        <v>0</v>
      </c>
      <c r="FF51">
        <v>3.0501277500000001</v>
      </c>
      <c r="FG51">
        <v>8.9574146341454414E-2</v>
      </c>
      <c r="FH51">
        <v>1.6268263043038741E-2</v>
      </c>
      <c r="FI51">
        <v>1</v>
      </c>
      <c r="FJ51">
        <v>1</v>
      </c>
      <c r="FK51">
        <v>2</v>
      </c>
      <c r="FL51" t="s">
        <v>401</v>
      </c>
      <c r="FM51">
        <v>3.06135</v>
      </c>
      <c r="FN51">
        <v>2.7640099999999999</v>
      </c>
      <c r="FO51">
        <v>0.133683</v>
      </c>
      <c r="FP51">
        <v>0.137487</v>
      </c>
      <c r="FQ51">
        <v>0.122403</v>
      </c>
      <c r="FR51">
        <v>0.112279</v>
      </c>
      <c r="FS51">
        <v>27587.599999999999</v>
      </c>
      <c r="FT51">
        <v>21428.5</v>
      </c>
      <c r="FU51">
        <v>29893.599999999999</v>
      </c>
      <c r="FV51">
        <v>24292.799999999999</v>
      </c>
      <c r="FW51">
        <v>34831.599999999999</v>
      </c>
      <c r="FX51">
        <v>31495.1</v>
      </c>
      <c r="FY51">
        <v>43645.8</v>
      </c>
      <c r="FZ51">
        <v>39647.9</v>
      </c>
      <c r="GA51">
        <v>2.0855000000000001</v>
      </c>
      <c r="GB51">
        <v>1.97333</v>
      </c>
      <c r="GC51">
        <v>0.116214</v>
      </c>
      <c r="GD51">
        <v>0</v>
      </c>
      <c r="GE51">
        <v>25.2529</v>
      </c>
      <c r="GF51">
        <v>999.9</v>
      </c>
      <c r="GG51">
        <v>55.6</v>
      </c>
      <c r="GH51">
        <v>33.6</v>
      </c>
      <c r="GI51">
        <v>28.630299999999998</v>
      </c>
      <c r="GJ51">
        <v>31.021000000000001</v>
      </c>
      <c r="GK51">
        <v>37.568100000000001</v>
      </c>
      <c r="GL51">
        <v>1</v>
      </c>
      <c r="GM51">
        <v>-2.3729699999999999E-2</v>
      </c>
      <c r="GN51">
        <v>0.30165599999999998</v>
      </c>
      <c r="GO51">
        <v>20.269200000000001</v>
      </c>
      <c r="GP51">
        <v>5.2258300000000002</v>
      </c>
      <c r="GQ51">
        <v>11.9069</v>
      </c>
      <c r="GR51">
        <v>4.9634</v>
      </c>
      <c r="GS51">
        <v>3.2915800000000002</v>
      </c>
      <c r="GT51">
        <v>9999</v>
      </c>
      <c r="GU51">
        <v>9999</v>
      </c>
      <c r="GV51">
        <v>8190.3</v>
      </c>
      <c r="GW51">
        <v>983.5</v>
      </c>
      <c r="GX51">
        <v>1.87706</v>
      </c>
      <c r="GY51">
        <v>1.8753299999999999</v>
      </c>
      <c r="GZ51">
        <v>1.8740600000000001</v>
      </c>
      <c r="HA51">
        <v>1.8732</v>
      </c>
      <c r="HB51">
        <v>1.8747199999999999</v>
      </c>
      <c r="HC51">
        <v>1.86968</v>
      </c>
      <c r="HD51">
        <v>1.8739300000000001</v>
      </c>
      <c r="HE51">
        <v>1.87897</v>
      </c>
      <c r="HF51">
        <v>0</v>
      </c>
      <c r="HG51">
        <v>0</v>
      </c>
      <c r="HH51">
        <v>0</v>
      </c>
      <c r="HI51">
        <v>0</v>
      </c>
      <c r="HJ51" t="s">
        <v>402</v>
      </c>
      <c r="HK51" t="s">
        <v>403</v>
      </c>
      <c r="HL51" t="s">
        <v>404</v>
      </c>
      <c r="HM51" t="s">
        <v>404</v>
      </c>
      <c r="HN51" t="s">
        <v>404</v>
      </c>
      <c r="HO51" t="s">
        <v>404</v>
      </c>
      <c r="HP51">
        <v>0</v>
      </c>
      <c r="HQ51">
        <v>100</v>
      </c>
      <c r="HR51">
        <v>100</v>
      </c>
      <c r="HS51">
        <v>0.78200000000000003</v>
      </c>
      <c r="HT51">
        <v>0.3165</v>
      </c>
      <c r="HU51">
        <v>0.44767503798363018</v>
      </c>
      <c r="HV51">
        <v>1.442917152755131E-3</v>
      </c>
      <c r="HW51">
        <v>-2.661258809856503E-6</v>
      </c>
      <c r="HX51">
        <v>7.9611176757267714E-10</v>
      </c>
      <c r="HY51">
        <v>-4.9408109846991739E-2</v>
      </c>
      <c r="HZ51">
        <v>-6.0352908027276157E-3</v>
      </c>
      <c r="IA51">
        <v>1.226161373770135E-3</v>
      </c>
      <c r="IB51">
        <v>-1.457749047782E-5</v>
      </c>
      <c r="IC51">
        <v>5</v>
      </c>
      <c r="ID51">
        <v>1967</v>
      </c>
      <c r="IE51">
        <v>1</v>
      </c>
      <c r="IF51">
        <v>28</v>
      </c>
      <c r="IG51">
        <v>2.5</v>
      </c>
      <c r="IH51">
        <v>4.0999999999999996</v>
      </c>
      <c r="II51">
        <v>1.4453100000000001</v>
      </c>
      <c r="IJ51">
        <v>2.4597199999999999</v>
      </c>
      <c r="IK51">
        <v>1.42578</v>
      </c>
      <c r="IL51">
        <v>2.2839399999999999</v>
      </c>
      <c r="IM51">
        <v>1.5478499999999999</v>
      </c>
      <c r="IN51">
        <v>2.3950200000000001</v>
      </c>
      <c r="IO51">
        <v>35.429099999999998</v>
      </c>
      <c r="IP51">
        <v>14.228300000000001</v>
      </c>
      <c r="IQ51">
        <v>18</v>
      </c>
      <c r="IR51">
        <v>566.99699999999996</v>
      </c>
      <c r="IS51">
        <v>481.05599999999998</v>
      </c>
      <c r="IT51">
        <v>24.9983</v>
      </c>
      <c r="IU51">
        <v>26.959399999999999</v>
      </c>
      <c r="IV51">
        <v>29.999500000000001</v>
      </c>
      <c r="IW51">
        <v>26.9177</v>
      </c>
      <c r="IX51">
        <v>26.8505</v>
      </c>
      <c r="IY51">
        <v>28.9465</v>
      </c>
      <c r="IZ51">
        <v>27.973700000000001</v>
      </c>
      <c r="JA51">
        <v>11.5596</v>
      </c>
      <c r="JB51">
        <v>25</v>
      </c>
      <c r="JC51">
        <v>600</v>
      </c>
      <c r="JD51">
        <v>21.154800000000002</v>
      </c>
      <c r="JE51">
        <v>100.702</v>
      </c>
      <c r="JF51">
        <v>100.85899999999999</v>
      </c>
    </row>
    <row r="52" spans="1:266" x14ac:dyDescent="0.2">
      <c r="A52">
        <v>36</v>
      </c>
      <c r="B52">
        <v>1657345619.5</v>
      </c>
      <c r="C52">
        <v>6180.4000000953674</v>
      </c>
      <c r="D52" t="s">
        <v>507</v>
      </c>
      <c r="E52" t="s">
        <v>508</v>
      </c>
      <c r="F52" t="s">
        <v>394</v>
      </c>
      <c r="H52" t="s">
        <v>479</v>
      </c>
      <c r="I52" t="s">
        <v>476</v>
      </c>
      <c r="J52" t="s">
        <v>480</v>
      </c>
      <c r="K52">
        <v>1657345619.5</v>
      </c>
      <c r="L52">
        <f t="shared" si="46"/>
        <v>3.1365005996772471E-3</v>
      </c>
      <c r="M52">
        <f t="shared" si="47"/>
        <v>3.1365005996772473</v>
      </c>
      <c r="N52">
        <f t="shared" si="48"/>
        <v>16.446406941621127</v>
      </c>
      <c r="O52">
        <f t="shared" si="49"/>
        <v>779.38400000000001</v>
      </c>
      <c r="P52">
        <f t="shared" si="50"/>
        <v>653.14727255235982</v>
      </c>
      <c r="Q52">
        <f t="shared" si="51"/>
        <v>66.332478317156159</v>
      </c>
      <c r="R52">
        <f t="shared" si="52"/>
        <v>79.152856412784004</v>
      </c>
      <c r="S52">
        <f t="shared" si="53"/>
        <v>0.25164624676600322</v>
      </c>
      <c r="T52">
        <f t="shared" si="54"/>
        <v>1.9175405872677411</v>
      </c>
      <c r="U52">
        <f t="shared" si="55"/>
        <v>0.23463390623054195</v>
      </c>
      <c r="V52">
        <f t="shared" si="56"/>
        <v>0.14807873205587441</v>
      </c>
      <c r="W52">
        <f t="shared" si="57"/>
        <v>241.76569800000004</v>
      </c>
      <c r="X52">
        <f t="shared" si="58"/>
        <v>27.750362399515577</v>
      </c>
      <c r="Y52">
        <f t="shared" si="59"/>
        <v>27.750362399515577</v>
      </c>
      <c r="Z52">
        <f t="shared" si="60"/>
        <v>3.7399626712515763</v>
      </c>
      <c r="AA52">
        <f t="shared" si="61"/>
        <v>68.309549882219883</v>
      </c>
      <c r="AB52">
        <f t="shared" si="62"/>
        <v>2.4235651936188001</v>
      </c>
      <c r="AC52">
        <f t="shared" si="63"/>
        <v>3.5479156249712367</v>
      </c>
      <c r="AD52">
        <f t="shared" si="64"/>
        <v>1.3163974776327763</v>
      </c>
      <c r="AE52">
        <f t="shared" si="65"/>
        <v>-138.31967644576659</v>
      </c>
      <c r="AF52">
        <f t="shared" si="66"/>
        <v>-92.995364867715367</v>
      </c>
      <c r="AG52">
        <f t="shared" si="67"/>
        <v>-10.497779292920319</v>
      </c>
      <c r="AH52">
        <f t="shared" si="68"/>
        <v>-4.7122606402226097E-2</v>
      </c>
      <c r="AI52">
        <v>0</v>
      </c>
      <c r="AJ52">
        <v>0</v>
      </c>
      <c r="AK52">
        <f t="shared" si="69"/>
        <v>1</v>
      </c>
      <c r="AL52">
        <f t="shared" si="70"/>
        <v>0</v>
      </c>
      <c r="AM52">
        <f t="shared" si="71"/>
        <v>25840.548181945793</v>
      </c>
      <c r="AN52" t="s">
        <v>398</v>
      </c>
      <c r="AO52" t="s">
        <v>398</v>
      </c>
      <c r="AP52">
        <v>0</v>
      </c>
      <c r="AQ52">
        <v>0</v>
      </c>
      <c r="AR52" t="e">
        <f t="shared" si="72"/>
        <v>#DIV/0!</v>
      </c>
      <c r="AS52">
        <v>0</v>
      </c>
      <c r="AT52" t="s">
        <v>398</v>
      </c>
      <c r="AU52" t="s">
        <v>398</v>
      </c>
      <c r="AV52">
        <v>0</v>
      </c>
      <c r="AW52">
        <v>0</v>
      </c>
      <c r="AX52" t="e">
        <f t="shared" si="73"/>
        <v>#DIV/0!</v>
      </c>
      <c r="AY52">
        <v>0.5</v>
      </c>
      <c r="AZ52">
        <f t="shared" si="74"/>
        <v>1261.3242</v>
      </c>
      <c r="BA52">
        <f t="shared" si="75"/>
        <v>16.446406941621127</v>
      </c>
      <c r="BB52" t="e">
        <f t="shared" si="76"/>
        <v>#DIV/0!</v>
      </c>
      <c r="BC52">
        <f t="shared" si="77"/>
        <v>1.3039000553244858E-2</v>
      </c>
      <c r="BD52" t="e">
        <f t="shared" si="78"/>
        <v>#DIV/0!</v>
      </c>
      <c r="BE52" t="e">
        <f t="shared" si="79"/>
        <v>#DIV/0!</v>
      </c>
      <c r="BF52" t="s">
        <v>398</v>
      </c>
      <c r="BG52">
        <v>0</v>
      </c>
      <c r="BH52" t="e">
        <f t="shared" si="80"/>
        <v>#DIV/0!</v>
      </c>
      <c r="BI52" t="e">
        <f t="shared" si="81"/>
        <v>#DIV/0!</v>
      </c>
      <c r="BJ52" t="e">
        <f t="shared" si="82"/>
        <v>#DIV/0!</v>
      </c>
      <c r="BK52" t="e">
        <f t="shared" si="83"/>
        <v>#DIV/0!</v>
      </c>
      <c r="BL52" t="e">
        <f t="shared" si="84"/>
        <v>#DIV/0!</v>
      </c>
      <c r="BM52" t="e">
        <f t="shared" si="85"/>
        <v>#DIV/0!</v>
      </c>
      <c r="BN52" t="e">
        <f t="shared" si="86"/>
        <v>#DIV/0!</v>
      </c>
      <c r="BO52" t="e">
        <f t="shared" si="87"/>
        <v>#DIV/0!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f t="shared" si="88"/>
        <v>1500.13</v>
      </c>
      <c r="CI52">
        <f t="shared" si="89"/>
        <v>1261.3242</v>
      </c>
      <c r="CJ52">
        <f t="shared" si="90"/>
        <v>0.84080992980608349</v>
      </c>
      <c r="CK52">
        <f t="shared" si="91"/>
        <v>0.16116316452574111</v>
      </c>
      <c r="CL52">
        <v>6</v>
      </c>
      <c r="CM52">
        <v>0.5</v>
      </c>
      <c r="CN52" t="s">
        <v>399</v>
      </c>
      <c r="CO52">
        <v>2</v>
      </c>
      <c r="CP52">
        <v>1657345619.5</v>
      </c>
      <c r="CQ52">
        <v>779.38400000000001</v>
      </c>
      <c r="CR52">
        <v>799.98500000000001</v>
      </c>
      <c r="CS52">
        <v>23.863800000000001</v>
      </c>
      <c r="CT52">
        <v>20.524999999999999</v>
      </c>
      <c r="CU52">
        <v>778.66800000000001</v>
      </c>
      <c r="CV52">
        <v>23.565300000000001</v>
      </c>
      <c r="CW52">
        <v>550.19500000000005</v>
      </c>
      <c r="CX52">
        <v>101.458</v>
      </c>
      <c r="CY52">
        <v>0.100226</v>
      </c>
      <c r="CZ52">
        <v>26.8508</v>
      </c>
      <c r="DA52">
        <v>27.154599999999999</v>
      </c>
      <c r="DB52">
        <v>999.9</v>
      </c>
      <c r="DC52">
        <v>0</v>
      </c>
      <c r="DD52">
        <v>0</v>
      </c>
      <c r="DE52">
        <v>4988.75</v>
      </c>
      <c r="DF52">
        <v>0</v>
      </c>
      <c r="DG52">
        <v>1775.23</v>
      </c>
      <c r="DH52">
        <v>-20.729900000000001</v>
      </c>
      <c r="DI52">
        <v>798.30600000000004</v>
      </c>
      <c r="DJ52">
        <v>816.74900000000002</v>
      </c>
      <c r="DK52">
        <v>3.3388800000000001</v>
      </c>
      <c r="DL52">
        <v>799.98500000000001</v>
      </c>
      <c r="DM52">
        <v>20.524999999999999</v>
      </c>
      <c r="DN52">
        <v>2.4211800000000001</v>
      </c>
      <c r="DO52">
        <v>2.0824199999999999</v>
      </c>
      <c r="DP52">
        <v>20.5061</v>
      </c>
      <c r="DQ52">
        <v>18.0854</v>
      </c>
      <c r="DR52">
        <v>1500.13</v>
      </c>
      <c r="DS52">
        <v>0.973001</v>
      </c>
      <c r="DT52">
        <v>2.69987E-2</v>
      </c>
      <c r="DU52">
        <v>0</v>
      </c>
      <c r="DV52">
        <v>2.0430000000000001</v>
      </c>
      <c r="DW52">
        <v>0</v>
      </c>
      <c r="DX52">
        <v>18144.2</v>
      </c>
      <c r="DY52">
        <v>13304.8</v>
      </c>
      <c r="DZ52">
        <v>36.186999999999998</v>
      </c>
      <c r="EA52">
        <v>38</v>
      </c>
      <c r="EB52">
        <v>36.811999999999998</v>
      </c>
      <c r="EC52">
        <v>36.936999999999998</v>
      </c>
      <c r="ED52">
        <v>36.375</v>
      </c>
      <c r="EE52">
        <v>1459.63</v>
      </c>
      <c r="EF52">
        <v>40.5</v>
      </c>
      <c r="EG52">
        <v>0</v>
      </c>
      <c r="EH52">
        <v>1657345618.8</v>
      </c>
      <c r="EI52">
        <v>0</v>
      </c>
      <c r="EJ52">
        <v>2.2738839999999998</v>
      </c>
      <c r="EK52">
        <v>-0.56814616220592429</v>
      </c>
      <c r="EL52">
        <v>-305.23846182409011</v>
      </c>
      <c r="EM52">
        <v>18162.556</v>
      </c>
      <c r="EN52">
        <v>15</v>
      </c>
      <c r="EO52">
        <v>1657345652</v>
      </c>
      <c r="EP52" t="s">
        <v>509</v>
      </c>
      <c r="EQ52">
        <v>1657345652</v>
      </c>
      <c r="ER52">
        <v>1657345277</v>
      </c>
      <c r="ES52">
        <v>29</v>
      </c>
      <c r="ET52">
        <v>0.155</v>
      </c>
      <c r="EU52">
        <v>-5.0000000000000001E-3</v>
      </c>
      <c r="EV52">
        <v>0.71599999999999997</v>
      </c>
      <c r="EW52">
        <v>0.23</v>
      </c>
      <c r="EX52">
        <v>800</v>
      </c>
      <c r="EY52">
        <v>21</v>
      </c>
      <c r="EZ52">
        <v>0.19</v>
      </c>
      <c r="FA52">
        <v>0.04</v>
      </c>
      <c r="FB52">
        <v>-20.918225</v>
      </c>
      <c r="FC52">
        <v>1.675134709193284</v>
      </c>
      <c r="FD52">
        <v>0.1799478587674774</v>
      </c>
      <c r="FE52">
        <v>0</v>
      </c>
      <c r="FF52">
        <v>3.3620895000000011</v>
      </c>
      <c r="FG52">
        <v>-0.1558590619137066</v>
      </c>
      <c r="FH52">
        <v>1.5517305653688701E-2</v>
      </c>
      <c r="FI52">
        <v>1</v>
      </c>
      <c r="FJ52">
        <v>1</v>
      </c>
      <c r="FK52">
        <v>2</v>
      </c>
      <c r="FL52" t="s">
        <v>401</v>
      </c>
      <c r="FM52">
        <v>3.0614400000000002</v>
      </c>
      <c r="FN52">
        <v>2.7641300000000002</v>
      </c>
      <c r="FO52">
        <v>0.163633</v>
      </c>
      <c r="FP52">
        <v>0.167326</v>
      </c>
      <c r="FQ52">
        <v>0.120115</v>
      </c>
      <c r="FR52">
        <v>0.109126</v>
      </c>
      <c r="FS52">
        <v>26637.9</v>
      </c>
      <c r="FT52">
        <v>20691.7</v>
      </c>
      <c r="FU52">
        <v>29897.3</v>
      </c>
      <c r="FV52">
        <v>24297.4</v>
      </c>
      <c r="FW52">
        <v>34929.300000000003</v>
      </c>
      <c r="FX52">
        <v>31615.200000000001</v>
      </c>
      <c r="FY52">
        <v>43650.3</v>
      </c>
      <c r="FZ52">
        <v>39654.800000000003</v>
      </c>
      <c r="GA52">
        <v>2.0868199999999999</v>
      </c>
      <c r="GB52">
        <v>1.97418</v>
      </c>
      <c r="GC52">
        <v>0.11947000000000001</v>
      </c>
      <c r="GD52">
        <v>0</v>
      </c>
      <c r="GE52">
        <v>25.1982</v>
      </c>
      <c r="GF52">
        <v>999.9</v>
      </c>
      <c r="GG52">
        <v>55.6</v>
      </c>
      <c r="GH52">
        <v>33.5</v>
      </c>
      <c r="GI52">
        <v>28.4727</v>
      </c>
      <c r="GJ52">
        <v>31.151</v>
      </c>
      <c r="GK52">
        <v>37.463900000000002</v>
      </c>
      <c r="GL52">
        <v>1</v>
      </c>
      <c r="GM52">
        <v>-3.2342500000000003E-2</v>
      </c>
      <c r="GN52">
        <v>0.24016100000000001</v>
      </c>
      <c r="GO52">
        <v>20.2698</v>
      </c>
      <c r="GP52">
        <v>5.2273199999999997</v>
      </c>
      <c r="GQ52">
        <v>11.9071</v>
      </c>
      <c r="GR52">
        <v>4.9644500000000003</v>
      </c>
      <c r="GS52">
        <v>3.2919999999999998</v>
      </c>
      <c r="GT52">
        <v>9999</v>
      </c>
      <c r="GU52">
        <v>9999</v>
      </c>
      <c r="GV52">
        <v>8197.6</v>
      </c>
      <c r="GW52">
        <v>983.5</v>
      </c>
      <c r="GX52">
        <v>1.8770199999999999</v>
      </c>
      <c r="GY52">
        <v>1.8753299999999999</v>
      </c>
      <c r="GZ52">
        <v>1.87401</v>
      </c>
      <c r="HA52">
        <v>1.8731800000000001</v>
      </c>
      <c r="HB52">
        <v>1.87469</v>
      </c>
      <c r="HC52">
        <v>1.8696600000000001</v>
      </c>
      <c r="HD52">
        <v>1.87391</v>
      </c>
      <c r="HE52">
        <v>1.87897</v>
      </c>
      <c r="HF52">
        <v>0</v>
      </c>
      <c r="HG52">
        <v>0</v>
      </c>
      <c r="HH52">
        <v>0</v>
      </c>
      <c r="HI52">
        <v>0</v>
      </c>
      <c r="HJ52" t="s">
        <v>402</v>
      </c>
      <c r="HK52" t="s">
        <v>403</v>
      </c>
      <c r="HL52" t="s">
        <v>404</v>
      </c>
      <c r="HM52" t="s">
        <v>404</v>
      </c>
      <c r="HN52" t="s">
        <v>404</v>
      </c>
      <c r="HO52" t="s">
        <v>404</v>
      </c>
      <c r="HP52">
        <v>0</v>
      </c>
      <c r="HQ52">
        <v>100</v>
      </c>
      <c r="HR52">
        <v>100</v>
      </c>
      <c r="HS52">
        <v>0.71599999999999997</v>
      </c>
      <c r="HT52">
        <v>0.29849999999999999</v>
      </c>
      <c r="HU52">
        <v>0.70165102926871659</v>
      </c>
      <c r="HV52">
        <v>1.442917152755131E-3</v>
      </c>
      <c r="HW52">
        <v>-2.661258809856503E-6</v>
      </c>
      <c r="HX52">
        <v>7.9611176757267714E-10</v>
      </c>
      <c r="HY52">
        <v>-4.9408109846991739E-2</v>
      </c>
      <c r="HZ52">
        <v>-6.0352908027276157E-3</v>
      </c>
      <c r="IA52">
        <v>1.226161373770135E-3</v>
      </c>
      <c r="IB52">
        <v>-1.457749047782E-5</v>
      </c>
      <c r="IC52">
        <v>5</v>
      </c>
      <c r="ID52">
        <v>1967</v>
      </c>
      <c r="IE52">
        <v>1</v>
      </c>
      <c r="IF52">
        <v>28</v>
      </c>
      <c r="IG52">
        <v>1.3</v>
      </c>
      <c r="IH52">
        <v>5.7</v>
      </c>
      <c r="II52">
        <v>1.8298300000000001</v>
      </c>
      <c r="IJ52">
        <v>2.4597199999999999</v>
      </c>
      <c r="IK52">
        <v>1.42578</v>
      </c>
      <c r="IL52">
        <v>2.2839399999999999</v>
      </c>
      <c r="IM52">
        <v>1.5478499999999999</v>
      </c>
      <c r="IN52">
        <v>2.3156699999999999</v>
      </c>
      <c r="IO52">
        <v>35.3827</v>
      </c>
      <c r="IP52">
        <v>14.210800000000001</v>
      </c>
      <c r="IQ52">
        <v>18</v>
      </c>
      <c r="IR52">
        <v>567.13599999999997</v>
      </c>
      <c r="IS52">
        <v>480.947</v>
      </c>
      <c r="IT52">
        <v>24.999400000000001</v>
      </c>
      <c r="IU52">
        <v>26.860199999999999</v>
      </c>
      <c r="IV52">
        <v>29.9999</v>
      </c>
      <c r="IW52">
        <v>26.8384</v>
      </c>
      <c r="IX52">
        <v>26.775400000000001</v>
      </c>
      <c r="IY52">
        <v>36.633800000000001</v>
      </c>
      <c r="IZ52">
        <v>30.2029</v>
      </c>
      <c r="JA52">
        <v>9.5981299999999994</v>
      </c>
      <c r="JB52">
        <v>25</v>
      </c>
      <c r="JC52">
        <v>800</v>
      </c>
      <c r="JD52">
        <v>20.637499999999999</v>
      </c>
      <c r="JE52">
        <v>100.71299999999999</v>
      </c>
      <c r="JF52">
        <v>100.877</v>
      </c>
    </row>
    <row r="53" spans="1:266" x14ac:dyDescent="0.2">
      <c r="A53">
        <v>37</v>
      </c>
      <c r="B53">
        <v>1657345728</v>
      </c>
      <c r="C53">
        <v>6288.9000000953674</v>
      </c>
      <c r="D53" t="s">
        <v>510</v>
      </c>
      <c r="E53" t="s">
        <v>511</v>
      </c>
      <c r="F53" t="s">
        <v>394</v>
      </c>
      <c r="H53" t="s">
        <v>479</v>
      </c>
      <c r="I53" t="s">
        <v>476</v>
      </c>
      <c r="J53" t="s">
        <v>480</v>
      </c>
      <c r="K53">
        <v>1657345728</v>
      </c>
      <c r="L53">
        <f t="shared" si="46"/>
        <v>3.1230879987316201E-3</v>
      </c>
      <c r="M53">
        <f t="shared" si="47"/>
        <v>3.12308799873162</v>
      </c>
      <c r="N53">
        <f t="shared" si="48"/>
        <v>16.840510842440825</v>
      </c>
      <c r="O53">
        <f t="shared" si="49"/>
        <v>978.22500000000002</v>
      </c>
      <c r="P53">
        <f t="shared" si="50"/>
        <v>845.95245710254881</v>
      </c>
      <c r="Q53">
        <f t="shared" si="51"/>
        <v>85.911617947560387</v>
      </c>
      <c r="R53">
        <f t="shared" si="52"/>
        <v>99.344699292675017</v>
      </c>
      <c r="S53">
        <f t="shared" si="53"/>
        <v>0.25307418396024162</v>
      </c>
      <c r="T53">
        <f t="shared" si="54"/>
        <v>1.9136507587114755</v>
      </c>
      <c r="U53">
        <f t="shared" si="55"/>
        <v>0.2358428930191884</v>
      </c>
      <c r="V53">
        <f t="shared" si="56"/>
        <v>0.14885208806806027</v>
      </c>
      <c r="W53">
        <f t="shared" si="57"/>
        <v>241.73856599999999</v>
      </c>
      <c r="X53">
        <f t="shared" si="58"/>
        <v>27.589676039500382</v>
      </c>
      <c r="Y53">
        <f t="shared" si="59"/>
        <v>27.589676039500382</v>
      </c>
      <c r="Z53">
        <f t="shared" si="60"/>
        <v>3.7050069688547222</v>
      </c>
      <c r="AA53">
        <f t="shared" si="61"/>
        <v>68.332041741515383</v>
      </c>
      <c r="AB53">
        <f t="shared" si="62"/>
        <v>2.4006030011706003</v>
      </c>
      <c r="AC53">
        <f t="shared" si="63"/>
        <v>3.5131439658301695</v>
      </c>
      <c r="AD53">
        <f t="shared" si="64"/>
        <v>1.3044039676841219</v>
      </c>
      <c r="AE53">
        <f t="shared" si="65"/>
        <v>-137.72818074406445</v>
      </c>
      <c r="AF53">
        <f t="shared" si="66"/>
        <v>-93.49935681887267</v>
      </c>
      <c r="AG53">
        <f t="shared" si="67"/>
        <v>-10.558804419909066</v>
      </c>
      <c r="AH53">
        <f t="shared" si="68"/>
        <v>-4.777598284617568E-2</v>
      </c>
      <c r="AI53">
        <v>0</v>
      </c>
      <c r="AJ53">
        <v>0</v>
      </c>
      <c r="AK53">
        <f t="shared" si="69"/>
        <v>1</v>
      </c>
      <c r="AL53">
        <f t="shared" si="70"/>
        <v>0</v>
      </c>
      <c r="AM53">
        <f t="shared" si="71"/>
        <v>25757.014410434564</v>
      </c>
      <c r="AN53" t="s">
        <v>398</v>
      </c>
      <c r="AO53" t="s">
        <v>398</v>
      </c>
      <c r="AP53">
        <v>0</v>
      </c>
      <c r="AQ53">
        <v>0</v>
      </c>
      <c r="AR53" t="e">
        <f t="shared" si="72"/>
        <v>#DIV/0!</v>
      </c>
      <c r="AS53">
        <v>0</v>
      </c>
      <c r="AT53" t="s">
        <v>398</v>
      </c>
      <c r="AU53" t="s">
        <v>398</v>
      </c>
      <c r="AV53">
        <v>0</v>
      </c>
      <c r="AW53">
        <v>0</v>
      </c>
      <c r="AX53" t="e">
        <f t="shared" si="73"/>
        <v>#DIV/0!</v>
      </c>
      <c r="AY53">
        <v>0.5</v>
      </c>
      <c r="AZ53">
        <f t="shared" si="74"/>
        <v>1261.1813999999999</v>
      </c>
      <c r="BA53">
        <f t="shared" si="75"/>
        <v>16.840510842440825</v>
      </c>
      <c r="BB53" t="e">
        <f t="shared" si="76"/>
        <v>#DIV/0!</v>
      </c>
      <c r="BC53">
        <f t="shared" si="77"/>
        <v>1.3352964801447932E-2</v>
      </c>
      <c r="BD53" t="e">
        <f t="shared" si="78"/>
        <v>#DIV/0!</v>
      </c>
      <c r="BE53" t="e">
        <f t="shared" si="79"/>
        <v>#DIV/0!</v>
      </c>
      <c r="BF53" t="s">
        <v>398</v>
      </c>
      <c r="BG53">
        <v>0</v>
      </c>
      <c r="BH53" t="e">
        <f t="shared" si="80"/>
        <v>#DIV/0!</v>
      </c>
      <c r="BI53" t="e">
        <f t="shared" si="81"/>
        <v>#DIV/0!</v>
      </c>
      <c r="BJ53" t="e">
        <f t="shared" si="82"/>
        <v>#DIV/0!</v>
      </c>
      <c r="BK53" t="e">
        <f t="shared" si="83"/>
        <v>#DIV/0!</v>
      </c>
      <c r="BL53" t="e">
        <f t="shared" si="84"/>
        <v>#DIV/0!</v>
      </c>
      <c r="BM53" t="e">
        <f t="shared" si="85"/>
        <v>#DIV/0!</v>
      </c>
      <c r="BN53" t="e">
        <f t="shared" si="86"/>
        <v>#DIV/0!</v>
      </c>
      <c r="BO53" t="e">
        <f t="shared" si="87"/>
        <v>#DIV/0!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f t="shared" si="88"/>
        <v>1499.96</v>
      </c>
      <c r="CI53">
        <f t="shared" si="89"/>
        <v>1261.1813999999999</v>
      </c>
      <c r="CJ53">
        <f t="shared" si="90"/>
        <v>0.84081002160057594</v>
      </c>
      <c r="CK53">
        <f t="shared" si="91"/>
        <v>0.1611633416891117</v>
      </c>
      <c r="CL53">
        <v>6</v>
      </c>
      <c r="CM53">
        <v>0.5</v>
      </c>
      <c r="CN53" t="s">
        <v>399</v>
      </c>
      <c r="CO53">
        <v>2</v>
      </c>
      <c r="CP53">
        <v>1657345728</v>
      </c>
      <c r="CQ53">
        <v>978.22500000000002</v>
      </c>
      <c r="CR53">
        <v>999.92100000000005</v>
      </c>
      <c r="CS53">
        <v>23.638200000000001</v>
      </c>
      <c r="CT53">
        <v>20.312999999999999</v>
      </c>
      <c r="CU53">
        <v>977.9</v>
      </c>
      <c r="CV53">
        <v>23.345700000000001</v>
      </c>
      <c r="CW53">
        <v>550.21</v>
      </c>
      <c r="CX53">
        <v>101.456</v>
      </c>
      <c r="CY53">
        <v>0.10008300000000001</v>
      </c>
      <c r="CZ53">
        <v>26.683399999999999</v>
      </c>
      <c r="DA53">
        <v>27.000800000000002</v>
      </c>
      <c r="DB53">
        <v>999.9</v>
      </c>
      <c r="DC53">
        <v>0</v>
      </c>
      <c r="DD53">
        <v>0</v>
      </c>
      <c r="DE53">
        <v>4972.5</v>
      </c>
      <c r="DF53">
        <v>0</v>
      </c>
      <c r="DG53">
        <v>1769.41</v>
      </c>
      <c r="DH53">
        <v>-21.5549</v>
      </c>
      <c r="DI53">
        <v>1002.05</v>
      </c>
      <c r="DJ53">
        <v>1020.65</v>
      </c>
      <c r="DK53">
        <v>3.3252199999999998</v>
      </c>
      <c r="DL53">
        <v>999.92100000000005</v>
      </c>
      <c r="DM53">
        <v>20.312999999999999</v>
      </c>
      <c r="DN53">
        <v>2.3982399999999999</v>
      </c>
      <c r="DO53">
        <v>2.06088</v>
      </c>
      <c r="DP53">
        <v>20.351900000000001</v>
      </c>
      <c r="DQ53">
        <v>17.920000000000002</v>
      </c>
      <c r="DR53">
        <v>1499.96</v>
      </c>
      <c r="DS53">
        <v>0.973001</v>
      </c>
      <c r="DT53">
        <v>2.69987E-2</v>
      </c>
      <c r="DU53">
        <v>0</v>
      </c>
      <c r="DV53">
        <v>2.4542000000000002</v>
      </c>
      <c r="DW53">
        <v>0</v>
      </c>
      <c r="DX53">
        <v>18177.2</v>
      </c>
      <c r="DY53">
        <v>13303.2</v>
      </c>
      <c r="DZ53">
        <v>37.561999999999998</v>
      </c>
      <c r="EA53">
        <v>40.311999999999998</v>
      </c>
      <c r="EB53">
        <v>38.375</v>
      </c>
      <c r="EC53">
        <v>38.186999999999998</v>
      </c>
      <c r="ED53">
        <v>37.561999999999998</v>
      </c>
      <c r="EE53">
        <v>1459.46</v>
      </c>
      <c r="EF53">
        <v>40.5</v>
      </c>
      <c r="EG53">
        <v>0</v>
      </c>
      <c r="EH53">
        <v>1657345727.4000001</v>
      </c>
      <c r="EI53">
        <v>0</v>
      </c>
      <c r="EJ53">
        <v>2.3101884615384609</v>
      </c>
      <c r="EK53">
        <v>0.31709744816654201</v>
      </c>
      <c r="EL53">
        <v>-686.33504251391287</v>
      </c>
      <c r="EM53">
        <v>18224.357692307691</v>
      </c>
      <c r="EN53">
        <v>15</v>
      </c>
      <c r="EO53">
        <v>1657345753.5</v>
      </c>
      <c r="EP53" t="s">
        <v>512</v>
      </c>
      <c r="EQ53">
        <v>1657345753.5</v>
      </c>
      <c r="ER53">
        <v>1657345277</v>
      </c>
      <c r="ES53">
        <v>30</v>
      </c>
      <c r="ET53">
        <v>-0.109</v>
      </c>
      <c r="EU53">
        <v>-5.0000000000000001E-3</v>
      </c>
      <c r="EV53">
        <v>0.32500000000000001</v>
      </c>
      <c r="EW53">
        <v>0.23</v>
      </c>
      <c r="EX53">
        <v>1000</v>
      </c>
      <c r="EY53">
        <v>21</v>
      </c>
      <c r="EZ53">
        <v>0.13</v>
      </c>
      <c r="FA53">
        <v>0.04</v>
      </c>
      <c r="FB53">
        <v>-21.60655365853658</v>
      </c>
      <c r="FC53">
        <v>0.51202578397213594</v>
      </c>
      <c r="FD53">
        <v>7.6488574302377002E-2</v>
      </c>
      <c r="FE53">
        <v>0</v>
      </c>
      <c r="FF53">
        <v>3.3762682926829268</v>
      </c>
      <c r="FG53">
        <v>-0.31895017421602812</v>
      </c>
      <c r="FH53">
        <v>3.2157082738578771E-2</v>
      </c>
      <c r="FI53">
        <v>1</v>
      </c>
      <c r="FJ53">
        <v>1</v>
      </c>
      <c r="FK53">
        <v>2</v>
      </c>
      <c r="FL53" t="s">
        <v>401</v>
      </c>
      <c r="FM53">
        <v>3.0615399999999999</v>
      </c>
      <c r="FN53">
        <v>2.7639100000000001</v>
      </c>
      <c r="FO53">
        <v>0.190083</v>
      </c>
      <c r="FP53">
        <v>0.19362499999999999</v>
      </c>
      <c r="FQ53">
        <v>0.11934400000000001</v>
      </c>
      <c r="FR53">
        <v>0.108349</v>
      </c>
      <c r="FS53">
        <v>25798.9</v>
      </c>
      <c r="FT53">
        <v>20039.599999999999</v>
      </c>
      <c r="FU53">
        <v>29900.5</v>
      </c>
      <c r="FV53">
        <v>24298.5</v>
      </c>
      <c r="FW53">
        <v>34964.199999999997</v>
      </c>
      <c r="FX53">
        <v>31645.200000000001</v>
      </c>
      <c r="FY53">
        <v>43653.599999999999</v>
      </c>
      <c r="FZ53">
        <v>39656.199999999997</v>
      </c>
      <c r="GA53">
        <v>2.0872199999999999</v>
      </c>
      <c r="GB53">
        <v>1.9754</v>
      </c>
      <c r="GC53">
        <v>0.118352</v>
      </c>
      <c r="GD53">
        <v>0</v>
      </c>
      <c r="GE53">
        <v>25.062200000000001</v>
      </c>
      <c r="GF53">
        <v>999.9</v>
      </c>
      <c r="GG53">
        <v>55.4</v>
      </c>
      <c r="GH53">
        <v>33.5</v>
      </c>
      <c r="GI53">
        <v>28.371200000000002</v>
      </c>
      <c r="GJ53">
        <v>30.981000000000002</v>
      </c>
      <c r="GK53">
        <v>36.766800000000003</v>
      </c>
      <c r="GL53">
        <v>1</v>
      </c>
      <c r="GM53">
        <v>-3.6437999999999998E-2</v>
      </c>
      <c r="GN53">
        <v>0.19200200000000001</v>
      </c>
      <c r="GO53">
        <v>20.271799999999999</v>
      </c>
      <c r="GP53">
        <v>5.2268699999999999</v>
      </c>
      <c r="GQ53">
        <v>11.906599999999999</v>
      </c>
      <c r="GR53">
        <v>4.9641000000000002</v>
      </c>
      <c r="GS53">
        <v>3.2919999999999998</v>
      </c>
      <c r="GT53">
        <v>9999</v>
      </c>
      <c r="GU53">
        <v>9999</v>
      </c>
      <c r="GV53">
        <v>8204.1</v>
      </c>
      <c r="GW53">
        <v>983.6</v>
      </c>
      <c r="GX53">
        <v>1.87703</v>
      </c>
      <c r="GY53">
        <v>1.8753500000000001</v>
      </c>
      <c r="GZ53">
        <v>1.8740699999999999</v>
      </c>
      <c r="HA53">
        <v>1.8732200000000001</v>
      </c>
      <c r="HB53">
        <v>1.87473</v>
      </c>
      <c r="HC53">
        <v>1.8696600000000001</v>
      </c>
      <c r="HD53">
        <v>1.8738999999999999</v>
      </c>
      <c r="HE53">
        <v>1.87897</v>
      </c>
      <c r="HF53">
        <v>0</v>
      </c>
      <c r="HG53">
        <v>0</v>
      </c>
      <c r="HH53">
        <v>0</v>
      </c>
      <c r="HI53">
        <v>0</v>
      </c>
      <c r="HJ53" t="s">
        <v>402</v>
      </c>
      <c r="HK53" t="s">
        <v>403</v>
      </c>
      <c r="HL53" t="s">
        <v>404</v>
      </c>
      <c r="HM53" t="s">
        <v>404</v>
      </c>
      <c r="HN53" t="s">
        <v>404</v>
      </c>
      <c r="HO53" t="s">
        <v>404</v>
      </c>
      <c r="HP53">
        <v>0</v>
      </c>
      <c r="HQ53">
        <v>100</v>
      </c>
      <c r="HR53">
        <v>100</v>
      </c>
      <c r="HS53">
        <v>0.32500000000000001</v>
      </c>
      <c r="HT53">
        <v>0.29249999999999998</v>
      </c>
      <c r="HU53">
        <v>0.85635946018531994</v>
      </c>
      <c r="HV53">
        <v>1.442917152755131E-3</v>
      </c>
      <c r="HW53">
        <v>-2.661258809856503E-6</v>
      </c>
      <c r="HX53">
        <v>7.9611176757267714E-10</v>
      </c>
      <c r="HY53">
        <v>-4.9408109846991739E-2</v>
      </c>
      <c r="HZ53">
        <v>-6.0352908027276157E-3</v>
      </c>
      <c r="IA53">
        <v>1.226161373770135E-3</v>
      </c>
      <c r="IB53">
        <v>-1.457749047782E-5</v>
      </c>
      <c r="IC53">
        <v>5</v>
      </c>
      <c r="ID53">
        <v>1967</v>
      </c>
      <c r="IE53">
        <v>1</v>
      </c>
      <c r="IF53">
        <v>28</v>
      </c>
      <c r="IG53">
        <v>1.3</v>
      </c>
      <c r="IH53">
        <v>7.5</v>
      </c>
      <c r="II53">
        <v>2.1997100000000001</v>
      </c>
      <c r="IJ53">
        <v>2.4352999999999998</v>
      </c>
      <c r="IK53">
        <v>1.42578</v>
      </c>
      <c r="IL53">
        <v>2.2839399999999999</v>
      </c>
      <c r="IM53">
        <v>1.5478499999999999</v>
      </c>
      <c r="IN53">
        <v>2.35229</v>
      </c>
      <c r="IO53">
        <v>35.3596</v>
      </c>
      <c r="IP53">
        <v>14.210800000000001</v>
      </c>
      <c r="IQ53">
        <v>18</v>
      </c>
      <c r="IR53">
        <v>566.90599999999995</v>
      </c>
      <c r="IS53">
        <v>481.25799999999998</v>
      </c>
      <c r="IT53">
        <v>24.999600000000001</v>
      </c>
      <c r="IU53">
        <v>26.804400000000001</v>
      </c>
      <c r="IV53">
        <v>29.999700000000001</v>
      </c>
      <c r="IW53">
        <v>26.786100000000001</v>
      </c>
      <c r="IX53">
        <v>26.722200000000001</v>
      </c>
      <c r="IY53">
        <v>44.047499999999999</v>
      </c>
      <c r="IZ53">
        <v>30.504000000000001</v>
      </c>
      <c r="JA53">
        <v>7.3246099999999998</v>
      </c>
      <c r="JB53">
        <v>25</v>
      </c>
      <c r="JC53">
        <v>1000</v>
      </c>
      <c r="JD53">
        <v>20.258400000000002</v>
      </c>
      <c r="JE53">
        <v>100.72199999999999</v>
      </c>
      <c r="JF53">
        <v>100.881</v>
      </c>
    </row>
    <row r="54" spans="1:266" x14ac:dyDescent="0.2">
      <c r="A54">
        <v>38</v>
      </c>
      <c r="B54">
        <v>1657345829.5</v>
      </c>
      <c r="C54">
        <v>6390.4000000953674</v>
      </c>
      <c r="D54" t="s">
        <v>513</v>
      </c>
      <c r="E54" t="s">
        <v>514</v>
      </c>
      <c r="F54" t="s">
        <v>394</v>
      </c>
      <c r="H54" t="s">
        <v>479</v>
      </c>
      <c r="I54" t="s">
        <v>476</v>
      </c>
      <c r="J54" t="s">
        <v>480</v>
      </c>
      <c r="K54">
        <v>1657345829.5</v>
      </c>
      <c r="L54">
        <f t="shared" si="46"/>
        <v>3.0633841434241516E-3</v>
      </c>
      <c r="M54">
        <f t="shared" si="47"/>
        <v>3.0633841434241518</v>
      </c>
      <c r="N54">
        <f t="shared" si="48"/>
        <v>17.153841544390033</v>
      </c>
      <c r="O54">
        <f t="shared" si="49"/>
        <v>1177.3699999999999</v>
      </c>
      <c r="P54">
        <f t="shared" si="50"/>
        <v>1036.9856773400659</v>
      </c>
      <c r="Q54">
        <f t="shared" si="51"/>
        <v>105.30991851981892</v>
      </c>
      <c r="R54">
        <f t="shared" si="52"/>
        <v>119.56649110691498</v>
      </c>
      <c r="S54">
        <f t="shared" si="53"/>
        <v>0.24850047309313472</v>
      </c>
      <c r="T54">
        <f t="shared" si="54"/>
        <v>1.9216539738261085</v>
      </c>
      <c r="U54">
        <f t="shared" si="55"/>
        <v>0.23192876368485343</v>
      </c>
      <c r="V54">
        <f t="shared" si="56"/>
        <v>0.14635218655498916</v>
      </c>
      <c r="W54">
        <f t="shared" si="57"/>
        <v>241.71245099999996</v>
      </c>
      <c r="X54">
        <f t="shared" si="58"/>
        <v>27.537777063217558</v>
      </c>
      <c r="Y54">
        <f t="shared" si="59"/>
        <v>27.537777063217558</v>
      </c>
      <c r="Z54">
        <f t="shared" si="60"/>
        <v>3.6937779490305842</v>
      </c>
      <c r="AA54">
        <f t="shared" si="61"/>
        <v>68.390943677646803</v>
      </c>
      <c r="AB54">
        <f t="shared" si="62"/>
        <v>2.3926195564079498</v>
      </c>
      <c r="AC54">
        <f t="shared" si="63"/>
        <v>3.4984450100371465</v>
      </c>
      <c r="AD54">
        <f t="shared" si="64"/>
        <v>1.3011583926226344</v>
      </c>
      <c r="AE54">
        <f t="shared" si="65"/>
        <v>-135.09524072500508</v>
      </c>
      <c r="AF54">
        <f t="shared" si="66"/>
        <v>-95.889977229111011</v>
      </c>
      <c r="AG54">
        <f t="shared" si="67"/>
        <v>-10.777044160968991</v>
      </c>
      <c r="AH54">
        <f t="shared" si="68"/>
        <v>-4.981111508512015E-2</v>
      </c>
      <c r="AI54">
        <v>0</v>
      </c>
      <c r="AJ54">
        <v>0</v>
      </c>
      <c r="AK54">
        <f t="shared" si="69"/>
        <v>1</v>
      </c>
      <c r="AL54">
        <f t="shared" si="70"/>
        <v>0</v>
      </c>
      <c r="AM54">
        <f t="shared" si="71"/>
        <v>25965.029305758744</v>
      </c>
      <c r="AN54" t="s">
        <v>398</v>
      </c>
      <c r="AO54" t="s">
        <v>398</v>
      </c>
      <c r="AP54">
        <v>0</v>
      </c>
      <c r="AQ54">
        <v>0</v>
      </c>
      <c r="AR54" t="e">
        <f t="shared" si="72"/>
        <v>#DIV/0!</v>
      </c>
      <c r="AS54">
        <v>0</v>
      </c>
      <c r="AT54" t="s">
        <v>398</v>
      </c>
      <c r="AU54" t="s">
        <v>398</v>
      </c>
      <c r="AV54">
        <v>0</v>
      </c>
      <c r="AW54">
        <v>0</v>
      </c>
      <c r="AX54" t="e">
        <f t="shared" si="73"/>
        <v>#DIV/0!</v>
      </c>
      <c r="AY54">
        <v>0.5</v>
      </c>
      <c r="AZ54">
        <f t="shared" si="74"/>
        <v>1261.0466999999999</v>
      </c>
      <c r="BA54">
        <f t="shared" si="75"/>
        <v>17.153841544390033</v>
      </c>
      <c r="BB54" t="e">
        <f t="shared" si="76"/>
        <v>#DIV/0!</v>
      </c>
      <c r="BC54">
        <f t="shared" si="77"/>
        <v>1.3602859865847979E-2</v>
      </c>
      <c r="BD54" t="e">
        <f t="shared" si="78"/>
        <v>#DIV/0!</v>
      </c>
      <c r="BE54" t="e">
        <f t="shared" si="79"/>
        <v>#DIV/0!</v>
      </c>
      <c r="BF54" t="s">
        <v>398</v>
      </c>
      <c r="BG54">
        <v>0</v>
      </c>
      <c r="BH54" t="e">
        <f t="shared" si="80"/>
        <v>#DIV/0!</v>
      </c>
      <c r="BI54" t="e">
        <f t="shared" si="81"/>
        <v>#DIV/0!</v>
      </c>
      <c r="BJ54" t="e">
        <f t="shared" si="82"/>
        <v>#DIV/0!</v>
      </c>
      <c r="BK54" t="e">
        <f t="shared" si="83"/>
        <v>#DIV/0!</v>
      </c>
      <c r="BL54" t="e">
        <f t="shared" si="84"/>
        <v>#DIV/0!</v>
      </c>
      <c r="BM54" t="e">
        <f t="shared" si="85"/>
        <v>#DIV/0!</v>
      </c>
      <c r="BN54" t="e">
        <f t="shared" si="86"/>
        <v>#DIV/0!</v>
      </c>
      <c r="BO54" t="e">
        <f t="shared" si="87"/>
        <v>#DIV/0!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f t="shared" si="88"/>
        <v>1499.8</v>
      </c>
      <c r="CI54">
        <f t="shared" si="89"/>
        <v>1261.0466999999999</v>
      </c>
      <c r="CJ54">
        <f t="shared" si="90"/>
        <v>0.8408099079877317</v>
      </c>
      <c r="CK54">
        <f t="shared" si="91"/>
        <v>0.16116312241632216</v>
      </c>
      <c r="CL54">
        <v>6</v>
      </c>
      <c r="CM54">
        <v>0.5</v>
      </c>
      <c r="CN54" t="s">
        <v>399</v>
      </c>
      <c r="CO54">
        <v>2</v>
      </c>
      <c r="CP54">
        <v>1657345829.5</v>
      </c>
      <c r="CQ54">
        <v>1177.3699999999999</v>
      </c>
      <c r="CR54">
        <v>1200.01</v>
      </c>
      <c r="CS54">
        <v>23.560099999999998</v>
      </c>
      <c r="CT54">
        <v>20.298100000000002</v>
      </c>
      <c r="CU54">
        <v>1177.1400000000001</v>
      </c>
      <c r="CV54">
        <v>23.2697</v>
      </c>
      <c r="CW54">
        <v>550.19200000000001</v>
      </c>
      <c r="CX54">
        <v>101.45399999999999</v>
      </c>
      <c r="CY54">
        <v>9.9879499999999996E-2</v>
      </c>
      <c r="CZ54">
        <v>26.612200000000001</v>
      </c>
      <c r="DA54">
        <v>26.884899999999998</v>
      </c>
      <c r="DB54">
        <v>999.9</v>
      </c>
      <c r="DC54">
        <v>0</v>
      </c>
      <c r="DD54">
        <v>0</v>
      </c>
      <c r="DE54">
        <v>5006.25</v>
      </c>
      <c r="DF54">
        <v>0</v>
      </c>
      <c r="DG54">
        <v>1761.21</v>
      </c>
      <c r="DH54">
        <v>-22.814499999999999</v>
      </c>
      <c r="DI54">
        <v>1205.5999999999999</v>
      </c>
      <c r="DJ54">
        <v>1224.8699999999999</v>
      </c>
      <c r="DK54">
        <v>3.26193</v>
      </c>
      <c r="DL54">
        <v>1200.01</v>
      </c>
      <c r="DM54">
        <v>20.298100000000002</v>
      </c>
      <c r="DN54">
        <v>2.3902800000000002</v>
      </c>
      <c r="DO54">
        <v>2.0593400000000002</v>
      </c>
      <c r="DP54">
        <v>20.297999999999998</v>
      </c>
      <c r="DQ54">
        <v>17.908100000000001</v>
      </c>
      <c r="DR54">
        <v>1499.8</v>
      </c>
      <c r="DS54">
        <v>0.97300600000000004</v>
      </c>
      <c r="DT54">
        <v>2.69936E-2</v>
      </c>
      <c r="DU54">
        <v>0</v>
      </c>
      <c r="DV54">
        <v>2.3119000000000001</v>
      </c>
      <c r="DW54">
        <v>0</v>
      </c>
      <c r="DX54">
        <v>18284.400000000001</v>
      </c>
      <c r="DY54">
        <v>13301.9</v>
      </c>
      <c r="DZ54">
        <v>38.811999999999998</v>
      </c>
      <c r="EA54">
        <v>41.561999999999998</v>
      </c>
      <c r="EB54">
        <v>39.686999999999998</v>
      </c>
      <c r="EC54">
        <v>39.186999999999998</v>
      </c>
      <c r="ED54">
        <v>38.625</v>
      </c>
      <c r="EE54">
        <v>1459.31</v>
      </c>
      <c r="EF54">
        <v>40.49</v>
      </c>
      <c r="EG54">
        <v>0</v>
      </c>
      <c r="EH54">
        <v>1657345828.8</v>
      </c>
      <c r="EI54">
        <v>0</v>
      </c>
      <c r="EJ54">
        <v>2.2830080000000001</v>
      </c>
      <c r="EK54">
        <v>0.18757692536567211</v>
      </c>
      <c r="EL54">
        <v>-195.89231083302249</v>
      </c>
      <c r="EM54">
        <v>18260.740000000002</v>
      </c>
      <c r="EN54">
        <v>15</v>
      </c>
      <c r="EO54">
        <v>1657345867</v>
      </c>
      <c r="EP54" t="s">
        <v>515</v>
      </c>
      <c r="EQ54">
        <v>1657345867</v>
      </c>
      <c r="ER54">
        <v>1657345277</v>
      </c>
      <c r="ES54">
        <v>31</v>
      </c>
      <c r="ET54">
        <v>0.20599999999999999</v>
      </c>
      <c r="EU54">
        <v>-5.0000000000000001E-3</v>
      </c>
      <c r="EV54">
        <v>0.23</v>
      </c>
      <c r="EW54">
        <v>0.23</v>
      </c>
      <c r="EX54">
        <v>1200</v>
      </c>
      <c r="EY54">
        <v>21</v>
      </c>
      <c r="EZ54">
        <v>0.11</v>
      </c>
      <c r="FA54">
        <v>0.04</v>
      </c>
      <c r="FB54">
        <v>-22.6972275</v>
      </c>
      <c r="FC54">
        <v>0.18974071294565539</v>
      </c>
      <c r="FD54">
        <v>9.3416066571815976E-2</v>
      </c>
      <c r="FE54">
        <v>0</v>
      </c>
      <c r="FF54">
        <v>3.319558999999999</v>
      </c>
      <c r="FG54">
        <v>-0.41953170731708062</v>
      </c>
      <c r="FH54">
        <v>4.1672382209324232E-2</v>
      </c>
      <c r="FI54">
        <v>1</v>
      </c>
      <c r="FJ54">
        <v>1</v>
      </c>
      <c r="FK54">
        <v>2</v>
      </c>
      <c r="FL54" t="s">
        <v>401</v>
      </c>
      <c r="FM54">
        <v>3.06162</v>
      </c>
      <c r="FN54">
        <v>2.7638600000000002</v>
      </c>
      <c r="FO54">
        <v>0.21395900000000001</v>
      </c>
      <c r="FP54">
        <v>0.217418</v>
      </c>
      <c r="FQ54">
        <v>0.11909500000000001</v>
      </c>
      <c r="FR54">
        <v>0.10831399999999999</v>
      </c>
      <c r="FS54">
        <v>25044</v>
      </c>
      <c r="FT54">
        <v>19452</v>
      </c>
      <c r="FU54">
        <v>29906.2</v>
      </c>
      <c r="FV54">
        <v>24302.3</v>
      </c>
      <c r="FW54">
        <v>34981.199999999997</v>
      </c>
      <c r="FX54">
        <v>31651.5</v>
      </c>
      <c r="FY54">
        <v>43661.4</v>
      </c>
      <c r="FZ54">
        <v>39661.599999999999</v>
      </c>
      <c r="GA54">
        <v>2.0884499999999999</v>
      </c>
      <c r="GB54">
        <v>1.9778500000000001</v>
      </c>
      <c r="GC54">
        <v>0.12435</v>
      </c>
      <c r="GD54">
        <v>0</v>
      </c>
      <c r="GE54">
        <v>24.8476</v>
      </c>
      <c r="GF54">
        <v>999.9</v>
      </c>
      <c r="GG54">
        <v>55.2</v>
      </c>
      <c r="GH54">
        <v>33.5</v>
      </c>
      <c r="GI54">
        <v>28.2699</v>
      </c>
      <c r="GJ54">
        <v>31.181000000000001</v>
      </c>
      <c r="GK54">
        <v>37.271599999999999</v>
      </c>
      <c r="GL54">
        <v>1</v>
      </c>
      <c r="GM54">
        <v>-4.5785100000000002E-2</v>
      </c>
      <c r="GN54">
        <v>0.124684</v>
      </c>
      <c r="GO54">
        <v>20.271599999999999</v>
      </c>
      <c r="GP54">
        <v>5.2238800000000003</v>
      </c>
      <c r="GQ54">
        <v>11.904199999999999</v>
      </c>
      <c r="GR54">
        <v>4.9637000000000002</v>
      </c>
      <c r="GS54">
        <v>3.2913299999999999</v>
      </c>
      <c r="GT54">
        <v>9999</v>
      </c>
      <c r="GU54">
        <v>9999</v>
      </c>
      <c r="GV54">
        <v>8209.2000000000007</v>
      </c>
      <c r="GW54">
        <v>983.6</v>
      </c>
      <c r="GX54">
        <v>1.87706</v>
      </c>
      <c r="GY54">
        <v>1.87534</v>
      </c>
      <c r="GZ54">
        <v>1.8740300000000001</v>
      </c>
      <c r="HA54">
        <v>1.8732</v>
      </c>
      <c r="HB54">
        <v>1.87469</v>
      </c>
      <c r="HC54">
        <v>1.8696600000000001</v>
      </c>
      <c r="HD54">
        <v>1.87385</v>
      </c>
      <c r="HE54">
        <v>1.87897</v>
      </c>
      <c r="HF54">
        <v>0</v>
      </c>
      <c r="HG54">
        <v>0</v>
      </c>
      <c r="HH54">
        <v>0</v>
      </c>
      <c r="HI54">
        <v>0</v>
      </c>
      <c r="HJ54" t="s">
        <v>402</v>
      </c>
      <c r="HK54" t="s">
        <v>403</v>
      </c>
      <c r="HL54" t="s">
        <v>404</v>
      </c>
      <c r="HM54" t="s">
        <v>404</v>
      </c>
      <c r="HN54" t="s">
        <v>404</v>
      </c>
      <c r="HO54" t="s">
        <v>404</v>
      </c>
      <c r="HP54">
        <v>0</v>
      </c>
      <c r="HQ54">
        <v>100</v>
      </c>
      <c r="HR54">
        <v>100</v>
      </c>
      <c r="HS54">
        <v>0.23</v>
      </c>
      <c r="HT54">
        <v>0.29039999999999999</v>
      </c>
      <c r="HU54">
        <v>0.74740114702114746</v>
      </c>
      <c r="HV54">
        <v>1.442917152755131E-3</v>
      </c>
      <c r="HW54">
        <v>-2.661258809856503E-6</v>
      </c>
      <c r="HX54">
        <v>7.9611176757267714E-10</v>
      </c>
      <c r="HY54">
        <v>-4.9408109846991739E-2</v>
      </c>
      <c r="HZ54">
        <v>-6.0352908027276157E-3</v>
      </c>
      <c r="IA54">
        <v>1.226161373770135E-3</v>
      </c>
      <c r="IB54">
        <v>-1.457749047782E-5</v>
      </c>
      <c r="IC54">
        <v>5</v>
      </c>
      <c r="ID54">
        <v>1967</v>
      </c>
      <c r="IE54">
        <v>1</v>
      </c>
      <c r="IF54">
        <v>28</v>
      </c>
      <c r="IG54">
        <v>1.3</v>
      </c>
      <c r="IH54">
        <v>9.1999999999999993</v>
      </c>
      <c r="II54">
        <v>2.5585900000000001</v>
      </c>
      <c r="IJ54">
        <v>2.4206500000000002</v>
      </c>
      <c r="IK54">
        <v>1.42578</v>
      </c>
      <c r="IL54">
        <v>2.2851599999999999</v>
      </c>
      <c r="IM54">
        <v>1.5478499999999999</v>
      </c>
      <c r="IN54">
        <v>2.3974600000000001</v>
      </c>
      <c r="IO54">
        <v>35.290199999999999</v>
      </c>
      <c r="IP54">
        <v>14.2021</v>
      </c>
      <c r="IQ54">
        <v>18</v>
      </c>
      <c r="IR54">
        <v>566.87599999999998</v>
      </c>
      <c r="IS54">
        <v>482.02300000000002</v>
      </c>
      <c r="IT54">
        <v>24.999400000000001</v>
      </c>
      <c r="IU54">
        <v>26.7043</v>
      </c>
      <c r="IV54">
        <v>29.999600000000001</v>
      </c>
      <c r="IW54">
        <v>26.6965</v>
      </c>
      <c r="IX54">
        <v>26.6326</v>
      </c>
      <c r="IY54">
        <v>51.236499999999999</v>
      </c>
      <c r="IZ54">
        <v>30.167200000000001</v>
      </c>
      <c r="JA54">
        <v>5.7681800000000001</v>
      </c>
      <c r="JB54">
        <v>25</v>
      </c>
      <c r="JC54">
        <v>1200</v>
      </c>
      <c r="JD54">
        <v>20.340699999999998</v>
      </c>
      <c r="JE54">
        <v>100.741</v>
      </c>
      <c r="JF54">
        <v>100.895</v>
      </c>
    </row>
    <row r="55" spans="1:266" x14ac:dyDescent="0.2">
      <c r="A55">
        <v>39</v>
      </c>
      <c r="B55">
        <v>1657345943</v>
      </c>
      <c r="C55">
        <v>6503.9000000953674</v>
      </c>
      <c r="D55" t="s">
        <v>516</v>
      </c>
      <c r="E55" t="s">
        <v>517</v>
      </c>
      <c r="F55" t="s">
        <v>394</v>
      </c>
      <c r="H55" t="s">
        <v>479</v>
      </c>
      <c r="I55" t="s">
        <v>476</v>
      </c>
      <c r="J55" t="s">
        <v>480</v>
      </c>
      <c r="K55">
        <v>1657345943</v>
      </c>
      <c r="L55">
        <f t="shared" si="46"/>
        <v>2.7916101949191363E-3</v>
      </c>
      <c r="M55">
        <f t="shared" si="47"/>
        <v>2.7916101949191363</v>
      </c>
      <c r="N55">
        <f t="shared" si="48"/>
        <v>17.450894343813559</v>
      </c>
      <c r="O55">
        <f t="shared" si="49"/>
        <v>1476.44</v>
      </c>
      <c r="P55">
        <f t="shared" si="50"/>
        <v>1315.9994247181803</v>
      </c>
      <c r="Q55">
        <f t="shared" si="51"/>
        <v>133.65011586679614</v>
      </c>
      <c r="R55">
        <f t="shared" si="52"/>
        <v>149.94412107180798</v>
      </c>
      <c r="S55">
        <f t="shared" si="53"/>
        <v>0.22475038127620409</v>
      </c>
      <c r="T55">
        <f t="shared" si="54"/>
        <v>1.9124837471641074</v>
      </c>
      <c r="U55">
        <f t="shared" si="55"/>
        <v>0.21104046451717776</v>
      </c>
      <c r="V55">
        <f t="shared" si="56"/>
        <v>0.13306232223165912</v>
      </c>
      <c r="W55">
        <f t="shared" si="57"/>
        <v>241.71245099999996</v>
      </c>
      <c r="X55">
        <f t="shared" si="58"/>
        <v>27.665442587916303</v>
      </c>
      <c r="Y55">
        <f t="shared" si="59"/>
        <v>27.665442587916303</v>
      </c>
      <c r="Z55">
        <f t="shared" si="60"/>
        <v>3.7214535342016197</v>
      </c>
      <c r="AA55">
        <f t="shared" si="61"/>
        <v>69.057494245315453</v>
      </c>
      <c r="AB55">
        <f t="shared" si="62"/>
        <v>2.4186720789262397</v>
      </c>
      <c r="AC55">
        <f t="shared" si="63"/>
        <v>3.5024034760576495</v>
      </c>
      <c r="AD55">
        <f t="shared" si="64"/>
        <v>1.30278145527538</v>
      </c>
      <c r="AE55">
        <f t="shared" si="65"/>
        <v>-123.11000959593392</v>
      </c>
      <c r="AF55">
        <f t="shared" si="66"/>
        <v>-106.61581284772659</v>
      </c>
      <c r="AG55">
        <f t="shared" si="67"/>
        <v>-12.04882109752316</v>
      </c>
      <c r="AH55">
        <f t="shared" si="68"/>
        <v>-6.219254118370543E-2</v>
      </c>
      <c r="AI55">
        <v>0</v>
      </c>
      <c r="AJ55">
        <v>0</v>
      </c>
      <c r="AK55">
        <f t="shared" si="69"/>
        <v>1</v>
      </c>
      <c r="AL55">
        <f t="shared" si="70"/>
        <v>0</v>
      </c>
      <c r="AM55">
        <f t="shared" si="71"/>
        <v>25731.989263786389</v>
      </c>
      <c r="AN55" t="s">
        <v>398</v>
      </c>
      <c r="AO55" t="s">
        <v>398</v>
      </c>
      <c r="AP55">
        <v>0</v>
      </c>
      <c r="AQ55">
        <v>0</v>
      </c>
      <c r="AR55" t="e">
        <f t="shared" si="72"/>
        <v>#DIV/0!</v>
      </c>
      <c r="AS55">
        <v>0</v>
      </c>
      <c r="AT55" t="s">
        <v>398</v>
      </c>
      <c r="AU55" t="s">
        <v>398</v>
      </c>
      <c r="AV55">
        <v>0</v>
      </c>
      <c r="AW55">
        <v>0</v>
      </c>
      <c r="AX55" t="e">
        <f t="shared" si="73"/>
        <v>#DIV/0!</v>
      </c>
      <c r="AY55">
        <v>0.5</v>
      </c>
      <c r="AZ55">
        <f t="shared" si="74"/>
        <v>1261.0466999999999</v>
      </c>
      <c r="BA55">
        <f t="shared" si="75"/>
        <v>17.450894343813559</v>
      </c>
      <c r="BB55" t="e">
        <f t="shared" si="76"/>
        <v>#DIV/0!</v>
      </c>
      <c r="BC55">
        <f t="shared" si="77"/>
        <v>1.3838420372388716E-2</v>
      </c>
      <c r="BD55" t="e">
        <f t="shared" si="78"/>
        <v>#DIV/0!</v>
      </c>
      <c r="BE55" t="e">
        <f t="shared" si="79"/>
        <v>#DIV/0!</v>
      </c>
      <c r="BF55" t="s">
        <v>398</v>
      </c>
      <c r="BG55">
        <v>0</v>
      </c>
      <c r="BH55" t="e">
        <f t="shared" si="80"/>
        <v>#DIV/0!</v>
      </c>
      <c r="BI55" t="e">
        <f t="shared" si="81"/>
        <v>#DIV/0!</v>
      </c>
      <c r="BJ55" t="e">
        <f t="shared" si="82"/>
        <v>#DIV/0!</v>
      </c>
      <c r="BK55" t="e">
        <f t="shared" si="83"/>
        <v>#DIV/0!</v>
      </c>
      <c r="BL55" t="e">
        <f t="shared" si="84"/>
        <v>#DIV/0!</v>
      </c>
      <c r="BM55" t="e">
        <f t="shared" si="85"/>
        <v>#DIV/0!</v>
      </c>
      <c r="BN55" t="e">
        <f t="shared" si="86"/>
        <v>#DIV/0!</v>
      </c>
      <c r="BO55" t="e">
        <f t="shared" si="87"/>
        <v>#DIV/0!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f t="shared" si="88"/>
        <v>1499.8</v>
      </c>
      <c r="CI55">
        <f t="shared" si="89"/>
        <v>1261.0466999999999</v>
      </c>
      <c r="CJ55">
        <f t="shared" si="90"/>
        <v>0.8408099079877317</v>
      </c>
      <c r="CK55">
        <f t="shared" si="91"/>
        <v>0.16116312241632216</v>
      </c>
      <c r="CL55">
        <v>6</v>
      </c>
      <c r="CM55">
        <v>0.5</v>
      </c>
      <c r="CN55" t="s">
        <v>399</v>
      </c>
      <c r="CO55">
        <v>2</v>
      </c>
      <c r="CP55">
        <v>1657345943</v>
      </c>
      <c r="CQ55">
        <v>1476.44</v>
      </c>
      <c r="CR55">
        <v>1499.97</v>
      </c>
      <c r="CS55">
        <v>23.8157</v>
      </c>
      <c r="CT55">
        <v>20.843299999999999</v>
      </c>
      <c r="CU55">
        <v>1476.52</v>
      </c>
      <c r="CV55">
        <v>23.595700000000001</v>
      </c>
      <c r="CW55">
        <v>550.08600000000001</v>
      </c>
      <c r="CX55">
        <v>101.458</v>
      </c>
      <c r="CY55">
        <v>9.9883200000000005E-2</v>
      </c>
      <c r="CZ55">
        <v>26.631399999999999</v>
      </c>
      <c r="DA55">
        <v>26.887699999999999</v>
      </c>
      <c r="DB55">
        <v>999.9</v>
      </c>
      <c r="DC55">
        <v>0</v>
      </c>
      <c r="DD55">
        <v>0</v>
      </c>
      <c r="DE55">
        <v>4967.5</v>
      </c>
      <c r="DF55">
        <v>0</v>
      </c>
      <c r="DG55">
        <v>1770.47</v>
      </c>
      <c r="DH55">
        <v>-23.6112</v>
      </c>
      <c r="DI55">
        <v>1512.5</v>
      </c>
      <c r="DJ55">
        <v>1531.9</v>
      </c>
      <c r="DK55">
        <v>3.0518100000000001</v>
      </c>
      <c r="DL55">
        <v>1499.97</v>
      </c>
      <c r="DM55">
        <v>20.843299999999999</v>
      </c>
      <c r="DN55">
        <v>2.4243600000000001</v>
      </c>
      <c r="DO55">
        <v>2.1147300000000002</v>
      </c>
      <c r="DP55">
        <v>20.5274</v>
      </c>
      <c r="DQ55">
        <v>18.330500000000001</v>
      </c>
      <c r="DR55">
        <v>1499.8</v>
      </c>
      <c r="DS55">
        <v>0.97300600000000004</v>
      </c>
      <c r="DT55">
        <v>2.69936E-2</v>
      </c>
      <c r="DU55">
        <v>0</v>
      </c>
      <c r="DV55">
        <v>2.3290000000000002</v>
      </c>
      <c r="DW55">
        <v>0</v>
      </c>
      <c r="DX55">
        <v>18692.8</v>
      </c>
      <c r="DY55">
        <v>13301.8</v>
      </c>
      <c r="DZ55">
        <v>38.186999999999998</v>
      </c>
      <c r="EA55">
        <v>40</v>
      </c>
      <c r="EB55">
        <v>38.875</v>
      </c>
      <c r="EC55">
        <v>38.436999999999998</v>
      </c>
      <c r="ED55">
        <v>38.061999999999998</v>
      </c>
      <c r="EE55">
        <v>1459.31</v>
      </c>
      <c r="EF55">
        <v>40.49</v>
      </c>
      <c r="EG55">
        <v>0</v>
      </c>
      <c r="EH55">
        <v>1657345942.2</v>
      </c>
      <c r="EI55">
        <v>0</v>
      </c>
      <c r="EJ55">
        <v>2.3496807692307691</v>
      </c>
      <c r="EK55">
        <v>-0.1399965850334535</v>
      </c>
      <c r="EL55">
        <v>538.15042901134882</v>
      </c>
      <c r="EM55">
        <v>18609.080769230772</v>
      </c>
      <c r="EN55">
        <v>15</v>
      </c>
      <c r="EO55">
        <v>1657345972</v>
      </c>
      <c r="EP55" t="s">
        <v>518</v>
      </c>
      <c r="EQ55">
        <v>1657345972</v>
      </c>
      <c r="ER55">
        <v>1657345969.5</v>
      </c>
      <c r="ES55">
        <v>32</v>
      </c>
      <c r="ET55">
        <v>0.10199999999999999</v>
      </c>
      <c r="EU55">
        <v>1E-3</v>
      </c>
      <c r="EV55">
        <v>-0.08</v>
      </c>
      <c r="EW55">
        <v>0.22</v>
      </c>
      <c r="EX55">
        <v>1500</v>
      </c>
      <c r="EY55">
        <v>21</v>
      </c>
      <c r="EZ55">
        <v>0.17</v>
      </c>
      <c r="FA55">
        <v>0.03</v>
      </c>
      <c r="FB55">
        <v>-23.537512195121948</v>
      </c>
      <c r="FC55">
        <v>-0.1388027874564523</v>
      </c>
      <c r="FD55">
        <v>9.4975162851116235E-2</v>
      </c>
      <c r="FE55">
        <v>0</v>
      </c>
      <c r="FF55">
        <v>3.042472926829269</v>
      </c>
      <c r="FG55">
        <v>5.9340627177704837E-2</v>
      </c>
      <c r="FH55">
        <v>6.090628244219163E-3</v>
      </c>
      <c r="FI55">
        <v>1</v>
      </c>
      <c r="FJ55">
        <v>1</v>
      </c>
      <c r="FK55">
        <v>2</v>
      </c>
      <c r="FL55" t="s">
        <v>401</v>
      </c>
      <c r="FM55">
        <v>3.0615100000000002</v>
      </c>
      <c r="FN55">
        <v>2.76369</v>
      </c>
      <c r="FO55">
        <v>0.246196</v>
      </c>
      <c r="FP55">
        <v>0.249501</v>
      </c>
      <c r="FQ55">
        <v>0.120292</v>
      </c>
      <c r="FR55">
        <v>0.11036799999999999</v>
      </c>
      <c r="FS55">
        <v>24022.3</v>
      </c>
      <c r="FT55">
        <v>18657.900000000001</v>
      </c>
      <c r="FU55">
        <v>29911.200000000001</v>
      </c>
      <c r="FV55">
        <v>24305.3</v>
      </c>
      <c r="FW55">
        <v>34938.5</v>
      </c>
      <c r="FX55">
        <v>31581.8</v>
      </c>
      <c r="FY55">
        <v>43667.8</v>
      </c>
      <c r="FZ55">
        <v>39665.9</v>
      </c>
      <c r="GA55">
        <v>2.0892499999999998</v>
      </c>
      <c r="GB55">
        <v>1.9816</v>
      </c>
      <c r="GC55">
        <v>0.126746</v>
      </c>
      <c r="GD55">
        <v>0</v>
      </c>
      <c r="GE55">
        <v>24.811</v>
      </c>
      <c r="GF55">
        <v>999.9</v>
      </c>
      <c r="GG55">
        <v>55.1</v>
      </c>
      <c r="GH55">
        <v>33.5</v>
      </c>
      <c r="GI55">
        <v>28.217500000000001</v>
      </c>
      <c r="GJ55">
        <v>31.4511</v>
      </c>
      <c r="GK55">
        <v>37.656199999999998</v>
      </c>
      <c r="GL55">
        <v>1</v>
      </c>
      <c r="GM55">
        <v>-5.5566600000000001E-2</v>
      </c>
      <c r="GN55">
        <v>8.9823E-2</v>
      </c>
      <c r="GO55">
        <v>20.2699</v>
      </c>
      <c r="GP55">
        <v>5.2267200000000003</v>
      </c>
      <c r="GQ55">
        <v>11.9033</v>
      </c>
      <c r="GR55">
        <v>4.9642999999999997</v>
      </c>
      <c r="GS55">
        <v>3.2919999999999998</v>
      </c>
      <c r="GT55">
        <v>9999</v>
      </c>
      <c r="GU55">
        <v>9999</v>
      </c>
      <c r="GV55">
        <v>8213.2000000000007</v>
      </c>
      <c r="GW55">
        <v>983.6</v>
      </c>
      <c r="GX55">
        <v>1.877</v>
      </c>
      <c r="GY55">
        <v>1.87531</v>
      </c>
      <c r="GZ55">
        <v>1.8740399999999999</v>
      </c>
      <c r="HA55">
        <v>1.8731800000000001</v>
      </c>
      <c r="HB55">
        <v>1.8747</v>
      </c>
      <c r="HC55">
        <v>1.8696600000000001</v>
      </c>
      <c r="HD55">
        <v>1.87388</v>
      </c>
      <c r="HE55">
        <v>1.87896</v>
      </c>
      <c r="HF55">
        <v>0</v>
      </c>
      <c r="HG55">
        <v>0</v>
      </c>
      <c r="HH55">
        <v>0</v>
      </c>
      <c r="HI55">
        <v>0</v>
      </c>
      <c r="HJ55" t="s">
        <v>402</v>
      </c>
      <c r="HK55" t="s">
        <v>403</v>
      </c>
      <c r="HL55" t="s">
        <v>404</v>
      </c>
      <c r="HM55" t="s">
        <v>404</v>
      </c>
      <c r="HN55" t="s">
        <v>404</v>
      </c>
      <c r="HO55" t="s">
        <v>404</v>
      </c>
      <c r="HP55">
        <v>0</v>
      </c>
      <c r="HQ55">
        <v>100</v>
      </c>
      <c r="HR55">
        <v>100</v>
      </c>
      <c r="HS55">
        <v>-0.08</v>
      </c>
      <c r="HT55">
        <v>0.22</v>
      </c>
      <c r="HU55">
        <v>0.95434480451965986</v>
      </c>
      <c r="HV55">
        <v>1.442917152755131E-3</v>
      </c>
      <c r="HW55">
        <v>-2.661258809856503E-6</v>
      </c>
      <c r="HX55">
        <v>7.9611176757267714E-10</v>
      </c>
      <c r="HY55">
        <v>-4.9408109846991739E-2</v>
      </c>
      <c r="HZ55">
        <v>-6.0352908027276157E-3</v>
      </c>
      <c r="IA55">
        <v>1.226161373770135E-3</v>
      </c>
      <c r="IB55">
        <v>-1.457749047782E-5</v>
      </c>
      <c r="IC55">
        <v>5</v>
      </c>
      <c r="ID55">
        <v>1967</v>
      </c>
      <c r="IE55">
        <v>1</v>
      </c>
      <c r="IF55">
        <v>28</v>
      </c>
      <c r="IG55">
        <v>1.3</v>
      </c>
      <c r="IH55">
        <v>11.1</v>
      </c>
      <c r="II55">
        <v>3.0798299999999998</v>
      </c>
      <c r="IJ55">
        <v>2.4267599999999998</v>
      </c>
      <c r="IK55">
        <v>1.42578</v>
      </c>
      <c r="IL55">
        <v>2.2863799999999999</v>
      </c>
      <c r="IM55">
        <v>1.5478499999999999</v>
      </c>
      <c r="IN55">
        <v>2.3571800000000001</v>
      </c>
      <c r="IO55">
        <v>35.174700000000001</v>
      </c>
      <c r="IP55">
        <v>14.1846</v>
      </c>
      <c r="IQ55">
        <v>18</v>
      </c>
      <c r="IR55">
        <v>566.44100000000003</v>
      </c>
      <c r="IS55">
        <v>483.52499999999998</v>
      </c>
      <c r="IT55">
        <v>24.999500000000001</v>
      </c>
      <c r="IU55">
        <v>26.586600000000001</v>
      </c>
      <c r="IV55">
        <v>29.999700000000001</v>
      </c>
      <c r="IW55">
        <v>26.594899999999999</v>
      </c>
      <c r="IX55">
        <v>26.534400000000002</v>
      </c>
      <c r="IY55">
        <v>61.663899999999998</v>
      </c>
      <c r="IZ55">
        <v>28.097999999999999</v>
      </c>
      <c r="JA55">
        <v>3.8890799999999999</v>
      </c>
      <c r="JB55">
        <v>25</v>
      </c>
      <c r="JC55">
        <v>1500</v>
      </c>
      <c r="JD55">
        <v>20.816700000000001</v>
      </c>
      <c r="JE55">
        <v>100.756</v>
      </c>
      <c r="JF55">
        <v>100.907</v>
      </c>
    </row>
    <row r="56" spans="1:266" x14ac:dyDescent="0.2">
      <c r="A56">
        <v>40</v>
      </c>
      <c r="B56">
        <v>1657346048.0999999</v>
      </c>
      <c r="C56">
        <v>6609</v>
      </c>
      <c r="D56" t="s">
        <v>519</v>
      </c>
      <c r="E56" t="s">
        <v>520</v>
      </c>
      <c r="F56" t="s">
        <v>394</v>
      </c>
      <c r="H56" t="s">
        <v>479</v>
      </c>
      <c r="I56" t="s">
        <v>476</v>
      </c>
      <c r="J56" t="s">
        <v>480</v>
      </c>
      <c r="K56">
        <v>1657346048.0999999</v>
      </c>
      <c r="L56">
        <f t="shared" si="46"/>
        <v>2.9603942082322894E-3</v>
      </c>
      <c r="M56">
        <f t="shared" si="47"/>
        <v>2.9603942082322892</v>
      </c>
      <c r="N56">
        <f t="shared" si="48"/>
        <v>17.935026478383978</v>
      </c>
      <c r="O56">
        <f t="shared" si="49"/>
        <v>1974.075</v>
      </c>
      <c r="P56">
        <f t="shared" si="50"/>
        <v>1807.2015227934191</v>
      </c>
      <c r="Q56">
        <f t="shared" si="51"/>
        <v>183.53572851757718</v>
      </c>
      <c r="R56">
        <f t="shared" si="52"/>
        <v>200.483061077385</v>
      </c>
      <c r="S56">
        <f t="shared" si="53"/>
        <v>0.23894255501047643</v>
      </c>
      <c r="T56">
        <f t="shared" si="54"/>
        <v>1.9173907467061315</v>
      </c>
      <c r="U56">
        <f t="shared" si="55"/>
        <v>0.22354704266419542</v>
      </c>
      <c r="V56">
        <f t="shared" si="56"/>
        <v>0.14101738293709615</v>
      </c>
      <c r="W56">
        <f t="shared" si="57"/>
        <v>241.71883499999998</v>
      </c>
      <c r="X56">
        <f t="shared" si="58"/>
        <v>27.800574763923699</v>
      </c>
      <c r="Y56">
        <f t="shared" si="59"/>
        <v>27.800574763923699</v>
      </c>
      <c r="Z56">
        <f t="shared" si="60"/>
        <v>3.7509447145954997</v>
      </c>
      <c r="AA56">
        <f t="shared" si="61"/>
        <v>69.041023985795547</v>
      </c>
      <c r="AB56">
        <f t="shared" si="62"/>
        <v>2.4470698942937403</v>
      </c>
      <c r="AC56">
        <f t="shared" si="63"/>
        <v>3.5443708001741094</v>
      </c>
      <c r="AD56">
        <f t="shared" si="64"/>
        <v>1.3038748203017594</v>
      </c>
      <c r="AE56">
        <f t="shared" si="65"/>
        <v>-130.55338458304396</v>
      </c>
      <c r="AF56">
        <f t="shared" si="66"/>
        <v>-99.935864991988765</v>
      </c>
      <c r="AG56">
        <f t="shared" si="67"/>
        <v>-11.284014756183469</v>
      </c>
      <c r="AH56">
        <f t="shared" si="68"/>
        <v>-5.4429331216212518E-2</v>
      </c>
      <c r="AI56">
        <v>0</v>
      </c>
      <c r="AJ56">
        <v>0</v>
      </c>
      <c r="AK56">
        <f t="shared" si="69"/>
        <v>1</v>
      </c>
      <c r="AL56">
        <f t="shared" si="70"/>
        <v>0</v>
      </c>
      <c r="AM56">
        <f t="shared" si="71"/>
        <v>25838.237655415596</v>
      </c>
      <c r="AN56" t="s">
        <v>398</v>
      </c>
      <c r="AO56" t="s">
        <v>398</v>
      </c>
      <c r="AP56">
        <v>0</v>
      </c>
      <c r="AQ56">
        <v>0</v>
      </c>
      <c r="AR56" t="e">
        <f t="shared" si="72"/>
        <v>#DIV/0!</v>
      </c>
      <c r="AS56">
        <v>0</v>
      </c>
      <c r="AT56" t="s">
        <v>398</v>
      </c>
      <c r="AU56" t="s">
        <v>398</v>
      </c>
      <c r="AV56">
        <v>0</v>
      </c>
      <c r="AW56">
        <v>0</v>
      </c>
      <c r="AX56" t="e">
        <f t="shared" si="73"/>
        <v>#DIV/0!</v>
      </c>
      <c r="AY56">
        <v>0.5</v>
      </c>
      <c r="AZ56">
        <f t="shared" si="74"/>
        <v>1261.0802999999999</v>
      </c>
      <c r="BA56">
        <f t="shared" si="75"/>
        <v>17.935026478383978</v>
      </c>
      <c r="BB56" t="e">
        <f t="shared" si="76"/>
        <v>#DIV/0!</v>
      </c>
      <c r="BC56">
        <f t="shared" si="77"/>
        <v>1.4221954365938459E-2</v>
      </c>
      <c r="BD56" t="e">
        <f t="shared" si="78"/>
        <v>#DIV/0!</v>
      </c>
      <c r="BE56" t="e">
        <f t="shared" si="79"/>
        <v>#DIV/0!</v>
      </c>
      <c r="BF56" t="s">
        <v>398</v>
      </c>
      <c r="BG56">
        <v>0</v>
      </c>
      <c r="BH56" t="e">
        <f t="shared" si="80"/>
        <v>#DIV/0!</v>
      </c>
      <c r="BI56" t="e">
        <f t="shared" si="81"/>
        <v>#DIV/0!</v>
      </c>
      <c r="BJ56" t="e">
        <f t="shared" si="82"/>
        <v>#DIV/0!</v>
      </c>
      <c r="BK56" t="e">
        <f t="shared" si="83"/>
        <v>#DIV/0!</v>
      </c>
      <c r="BL56" t="e">
        <f t="shared" si="84"/>
        <v>#DIV/0!</v>
      </c>
      <c r="BM56" t="e">
        <f t="shared" si="85"/>
        <v>#DIV/0!</v>
      </c>
      <c r="BN56" t="e">
        <f t="shared" si="86"/>
        <v>#DIV/0!</v>
      </c>
      <c r="BO56" t="e">
        <f t="shared" si="87"/>
        <v>#DIV/0!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f t="shared" si="88"/>
        <v>1499.84</v>
      </c>
      <c r="CI56">
        <f t="shared" si="89"/>
        <v>1261.0802999999999</v>
      </c>
      <c r="CJ56">
        <f t="shared" si="90"/>
        <v>0.84080988638788134</v>
      </c>
      <c r="CK56">
        <f t="shared" si="91"/>
        <v>0.16116308072861105</v>
      </c>
      <c r="CL56">
        <v>6</v>
      </c>
      <c r="CM56">
        <v>0.5</v>
      </c>
      <c r="CN56" t="s">
        <v>399</v>
      </c>
      <c r="CO56">
        <v>2</v>
      </c>
      <c r="CP56">
        <v>1657346048.0999999</v>
      </c>
      <c r="CQ56">
        <v>1974.075</v>
      </c>
      <c r="CR56">
        <v>2000.01</v>
      </c>
      <c r="CS56">
        <v>24.095300000000002</v>
      </c>
      <c r="CT56">
        <v>20.944299999999998</v>
      </c>
      <c r="CU56">
        <v>1974.2</v>
      </c>
      <c r="CV56">
        <v>23.7895</v>
      </c>
      <c r="CW56">
        <v>550.12300000000005</v>
      </c>
      <c r="CX56">
        <v>101.458</v>
      </c>
      <c r="CY56">
        <v>9.9975800000000004E-2</v>
      </c>
      <c r="CZ56">
        <v>26.8338</v>
      </c>
      <c r="DA56">
        <v>27.116</v>
      </c>
      <c r="DB56">
        <v>999.9</v>
      </c>
      <c r="DC56">
        <v>0</v>
      </c>
      <c r="DD56">
        <v>0</v>
      </c>
      <c r="DE56">
        <v>4988.12</v>
      </c>
      <c r="DF56">
        <v>0</v>
      </c>
      <c r="DG56">
        <v>1716.36</v>
      </c>
      <c r="DH56">
        <v>-26.151199999999999</v>
      </c>
      <c r="DI56">
        <v>2022.6</v>
      </c>
      <c r="DJ56">
        <v>2042.8</v>
      </c>
      <c r="DK56">
        <v>3.1510400000000001</v>
      </c>
      <c r="DL56">
        <v>2000.01</v>
      </c>
      <c r="DM56">
        <v>20.944299999999998</v>
      </c>
      <c r="DN56">
        <v>2.4446599999999998</v>
      </c>
      <c r="DO56">
        <v>2.1249600000000002</v>
      </c>
      <c r="DP56">
        <v>20.662700000000001</v>
      </c>
      <c r="DQ56">
        <v>18.407499999999999</v>
      </c>
      <c r="DR56">
        <v>1499.84</v>
      </c>
      <c r="DS56">
        <v>0.973001</v>
      </c>
      <c r="DT56">
        <v>2.69987E-2</v>
      </c>
      <c r="DU56">
        <v>0</v>
      </c>
      <c r="DV56">
        <v>2.1229</v>
      </c>
      <c r="DW56">
        <v>0</v>
      </c>
      <c r="DX56">
        <v>18223.8</v>
      </c>
      <c r="DY56">
        <v>13302.2</v>
      </c>
      <c r="DZ56">
        <v>36.75</v>
      </c>
      <c r="EA56">
        <v>38.5</v>
      </c>
      <c r="EB56">
        <v>37.436999999999998</v>
      </c>
      <c r="EC56">
        <v>37.186999999999998</v>
      </c>
      <c r="ED56">
        <v>36.811999999999998</v>
      </c>
      <c r="EE56">
        <v>1459.35</v>
      </c>
      <c r="EF56">
        <v>40.49</v>
      </c>
      <c r="EG56">
        <v>0</v>
      </c>
      <c r="EH56">
        <v>1657346047.2</v>
      </c>
      <c r="EI56">
        <v>0</v>
      </c>
      <c r="EJ56">
        <v>2.4062519999999998</v>
      </c>
      <c r="EK56">
        <v>6.9915397503431509E-2</v>
      </c>
      <c r="EL56">
        <v>379.85384700233612</v>
      </c>
      <c r="EM56">
        <v>18197.232</v>
      </c>
      <c r="EN56">
        <v>15</v>
      </c>
      <c r="EO56">
        <v>1657346070.5999999</v>
      </c>
      <c r="EP56" t="s">
        <v>521</v>
      </c>
      <c r="EQ56">
        <v>1657346070.5999999</v>
      </c>
      <c r="ER56">
        <v>1657345969.5</v>
      </c>
      <c r="ES56">
        <v>33</v>
      </c>
      <c r="ET56">
        <v>0.20599999999999999</v>
      </c>
      <c r="EU56">
        <v>1E-3</v>
      </c>
      <c r="EV56">
        <v>-0.125</v>
      </c>
      <c r="EW56">
        <v>0.22</v>
      </c>
      <c r="EX56">
        <v>2000</v>
      </c>
      <c r="EY56">
        <v>21</v>
      </c>
      <c r="EZ56">
        <v>0.15</v>
      </c>
      <c r="FA56">
        <v>0.03</v>
      </c>
      <c r="FB56">
        <v>-26.025835000000001</v>
      </c>
      <c r="FC56">
        <v>-0.97999699812377172</v>
      </c>
      <c r="FD56">
        <v>0.14666258307762059</v>
      </c>
      <c r="FE56">
        <v>0</v>
      </c>
      <c r="FF56">
        <v>3.1643572500000001</v>
      </c>
      <c r="FG56">
        <v>-8.6976923076925186E-2</v>
      </c>
      <c r="FH56">
        <v>1.000568563055524E-2</v>
      </c>
      <c r="FI56">
        <v>1</v>
      </c>
      <c r="FJ56">
        <v>1</v>
      </c>
      <c r="FK56">
        <v>2</v>
      </c>
      <c r="FL56" t="s">
        <v>401</v>
      </c>
      <c r="FM56">
        <v>3.0616699999999999</v>
      </c>
      <c r="FN56">
        <v>2.7638799999999999</v>
      </c>
      <c r="FO56">
        <v>0.292213</v>
      </c>
      <c r="FP56">
        <v>0.29540100000000002</v>
      </c>
      <c r="FQ56">
        <v>0.12099600000000001</v>
      </c>
      <c r="FR56">
        <v>0.11075400000000001</v>
      </c>
      <c r="FS56">
        <v>22558</v>
      </c>
      <c r="FT56">
        <v>17518.3</v>
      </c>
      <c r="FU56">
        <v>29912</v>
      </c>
      <c r="FV56">
        <v>24305.599999999999</v>
      </c>
      <c r="FW56">
        <v>34912.699999999997</v>
      </c>
      <c r="FX56">
        <v>31570.3</v>
      </c>
      <c r="FY56">
        <v>43669.3</v>
      </c>
      <c r="FZ56">
        <v>39667.1</v>
      </c>
      <c r="GA56">
        <v>2.09063</v>
      </c>
      <c r="GB56">
        <v>1.9848699999999999</v>
      </c>
      <c r="GC56">
        <v>0.12747900000000001</v>
      </c>
      <c r="GD56">
        <v>0</v>
      </c>
      <c r="GE56">
        <v>25.027999999999999</v>
      </c>
      <c r="GF56">
        <v>999.9</v>
      </c>
      <c r="GG56">
        <v>55</v>
      </c>
      <c r="GH56">
        <v>33.4</v>
      </c>
      <c r="GI56">
        <v>28.0091</v>
      </c>
      <c r="GJ56">
        <v>31.3201</v>
      </c>
      <c r="GK56">
        <v>37.5</v>
      </c>
      <c r="GL56">
        <v>1</v>
      </c>
      <c r="GM56">
        <v>-5.9087899999999999E-2</v>
      </c>
      <c r="GN56">
        <v>0.14806900000000001</v>
      </c>
      <c r="GO56">
        <v>20.270099999999999</v>
      </c>
      <c r="GP56">
        <v>5.2268699999999999</v>
      </c>
      <c r="GQ56">
        <v>11.9026</v>
      </c>
      <c r="GR56">
        <v>4.9643499999999996</v>
      </c>
      <c r="GS56">
        <v>3.2919999999999998</v>
      </c>
      <c r="GT56">
        <v>9999</v>
      </c>
      <c r="GU56">
        <v>9999</v>
      </c>
      <c r="GV56">
        <v>8215.7000000000007</v>
      </c>
      <c r="GW56">
        <v>983.6</v>
      </c>
      <c r="GX56">
        <v>1.8771</v>
      </c>
      <c r="GY56">
        <v>1.87534</v>
      </c>
      <c r="GZ56">
        <v>1.8740699999999999</v>
      </c>
      <c r="HA56">
        <v>1.87317</v>
      </c>
      <c r="HB56">
        <v>1.8747</v>
      </c>
      <c r="HC56">
        <v>1.8696600000000001</v>
      </c>
      <c r="HD56">
        <v>1.87392</v>
      </c>
      <c r="HE56">
        <v>1.87897</v>
      </c>
      <c r="HF56">
        <v>0</v>
      </c>
      <c r="HG56">
        <v>0</v>
      </c>
      <c r="HH56">
        <v>0</v>
      </c>
      <c r="HI56">
        <v>0</v>
      </c>
      <c r="HJ56" t="s">
        <v>402</v>
      </c>
      <c r="HK56" t="s">
        <v>403</v>
      </c>
      <c r="HL56" t="s">
        <v>404</v>
      </c>
      <c r="HM56" t="s">
        <v>404</v>
      </c>
      <c r="HN56" t="s">
        <v>404</v>
      </c>
      <c r="HO56" t="s">
        <v>404</v>
      </c>
      <c r="HP56">
        <v>0</v>
      </c>
      <c r="HQ56">
        <v>100</v>
      </c>
      <c r="HR56">
        <v>100</v>
      </c>
      <c r="HS56">
        <v>-0.125</v>
      </c>
      <c r="HT56">
        <v>0.30580000000000002</v>
      </c>
      <c r="HU56">
        <v>1.0568559295791931</v>
      </c>
      <c r="HV56">
        <v>1.442917152755131E-3</v>
      </c>
      <c r="HW56">
        <v>-2.661258809856503E-6</v>
      </c>
      <c r="HX56">
        <v>7.9611176757267714E-10</v>
      </c>
      <c r="HY56">
        <v>-4.8238772458453552E-2</v>
      </c>
      <c r="HZ56">
        <v>-6.0352908027276157E-3</v>
      </c>
      <c r="IA56">
        <v>1.226161373770135E-3</v>
      </c>
      <c r="IB56">
        <v>-1.457749047782E-5</v>
      </c>
      <c r="IC56">
        <v>5</v>
      </c>
      <c r="ID56">
        <v>1967</v>
      </c>
      <c r="IE56">
        <v>1</v>
      </c>
      <c r="IF56">
        <v>28</v>
      </c>
      <c r="IG56">
        <v>1.3</v>
      </c>
      <c r="IH56">
        <v>1.3</v>
      </c>
      <c r="II56">
        <v>3.88794</v>
      </c>
      <c r="IJ56">
        <v>2.3754900000000001</v>
      </c>
      <c r="IK56">
        <v>1.42578</v>
      </c>
      <c r="IL56">
        <v>2.2863799999999999</v>
      </c>
      <c r="IM56">
        <v>1.5478499999999999</v>
      </c>
      <c r="IN56">
        <v>2.36328</v>
      </c>
      <c r="IO56">
        <v>35.128599999999999</v>
      </c>
      <c r="IP56">
        <v>14.1846</v>
      </c>
      <c r="IQ56">
        <v>18</v>
      </c>
      <c r="IR56">
        <v>566.79899999999998</v>
      </c>
      <c r="IS56">
        <v>485.09199999999998</v>
      </c>
      <c r="IT56">
        <v>25.000399999999999</v>
      </c>
      <c r="IU56">
        <v>26.536100000000001</v>
      </c>
      <c r="IV56">
        <v>30</v>
      </c>
      <c r="IW56">
        <v>26.535599999999999</v>
      </c>
      <c r="IX56">
        <v>26.478000000000002</v>
      </c>
      <c r="IY56">
        <v>77.8566</v>
      </c>
      <c r="IZ56">
        <v>27.497399999999999</v>
      </c>
      <c r="JA56">
        <v>2.3858100000000002</v>
      </c>
      <c r="JB56">
        <v>25</v>
      </c>
      <c r="JC56">
        <v>2000</v>
      </c>
      <c r="JD56">
        <v>20.871600000000001</v>
      </c>
      <c r="JE56">
        <v>100.76</v>
      </c>
      <c r="JF56">
        <v>100.90900000000001</v>
      </c>
    </row>
    <row r="57" spans="1:266" x14ac:dyDescent="0.2">
      <c r="A57">
        <v>41</v>
      </c>
      <c r="B57">
        <v>1657348558.5</v>
      </c>
      <c r="C57">
        <v>9119.4000000953674</v>
      </c>
      <c r="D57" t="s">
        <v>522</v>
      </c>
      <c r="E57" t="s">
        <v>523</v>
      </c>
      <c r="F57" t="s">
        <v>394</v>
      </c>
      <c r="H57" t="s">
        <v>479</v>
      </c>
      <c r="I57" t="s">
        <v>524</v>
      </c>
      <c r="J57" t="s">
        <v>525</v>
      </c>
      <c r="K57">
        <v>1657348558.5</v>
      </c>
      <c r="L57">
        <f t="shared" si="46"/>
        <v>4.4678829486284989E-3</v>
      </c>
      <c r="M57">
        <f t="shared" si="47"/>
        <v>4.4678829486284988</v>
      </c>
      <c r="N57">
        <f t="shared" si="48"/>
        <v>19.478844431816739</v>
      </c>
      <c r="O57">
        <f t="shared" si="49"/>
        <v>386.87700000000001</v>
      </c>
      <c r="P57">
        <f t="shared" si="50"/>
        <v>286.39051472471755</v>
      </c>
      <c r="Q57">
        <f t="shared" si="51"/>
        <v>29.058681393817352</v>
      </c>
      <c r="R57">
        <f t="shared" si="52"/>
        <v>39.254566417473605</v>
      </c>
      <c r="S57">
        <f t="shared" si="53"/>
        <v>0.36399751606937819</v>
      </c>
      <c r="T57">
        <f t="shared" si="54"/>
        <v>1.9219899192484464</v>
      </c>
      <c r="U57">
        <f t="shared" si="55"/>
        <v>0.32958923665924911</v>
      </c>
      <c r="V57">
        <f t="shared" si="56"/>
        <v>0.20881300205481562</v>
      </c>
      <c r="W57">
        <f t="shared" si="57"/>
        <v>241.75771799999995</v>
      </c>
      <c r="X57">
        <f t="shared" si="58"/>
        <v>27.981517893971009</v>
      </c>
      <c r="Y57">
        <f t="shared" si="59"/>
        <v>27.981517893971009</v>
      </c>
      <c r="Z57">
        <f t="shared" si="60"/>
        <v>3.790752876132133</v>
      </c>
      <c r="AA57">
        <f t="shared" si="61"/>
        <v>66.3176126464178</v>
      </c>
      <c r="AB57">
        <f t="shared" si="62"/>
        <v>2.4576503796748796</v>
      </c>
      <c r="AC57">
        <f t="shared" si="63"/>
        <v>3.7058788481699541</v>
      </c>
      <c r="AD57">
        <f t="shared" si="64"/>
        <v>1.3331024964572533</v>
      </c>
      <c r="AE57">
        <f t="shared" si="65"/>
        <v>-197.0336380345168</v>
      </c>
      <c r="AF57">
        <f t="shared" si="66"/>
        <v>-40.185038843409046</v>
      </c>
      <c r="AG57">
        <f t="shared" si="67"/>
        <v>-4.5478329028218818</v>
      </c>
      <c r="AH57">
        <f t="shared" si="68"/>
        <v>-8.791780747770872E-3</v>
      </c>
      <c r="AI57">
        <v>0</v>
      </c>
      <c r="AJ57">
        <v>0</v>
      </c>
      <c r="AK57">
        <f t="shared" si="69"/>
        <v>1</v>
      </c>
      <c r="AL57">
        <f t="shared" si="70"/>
        <v>0</v>
      </c>
      <c r="AM57">
        <f t="shared" si="71"/>
        <v>25889.568120428114</v>
      </c>
      <c r="AN57" t="s">
        <v>398</v>
      </c>
      <c r="AO57" t="s">
        <v>398</v>
      </c>
      <c r="AP57">
        <v>0</v>
      </c>
      <c r="AQ57">
        <v>0</v>
      </c>
      <c r="AR57" t="e">
        <f t="shared" si="72"/>
        <v>#DIV/0!</v>
      </c>
      <c r="AS57">
        <v>0</v>
      </c>
      <c r="AT57" t="s">
        <v>398</v>
      </c>
      <c r="AU57" t="s">
        <v>398</v>
      </c>
      <c r="AV57">
        <v>0</v>
      </c>
      <c r="AW57">
        <v>0</v>
      </c>
      <c r="AX57" t="e">
        <f t="shared" si="73"/>
        <v>#DIV/0!</v>
      </c>
      <c r="AY57">
        <v>0.5</v>
      </c>
      <c r="AZ57">
        <f t="shared" si="74"/>
        <v>1261.2821999999996</v>
      </c>
      <c r="BA57">
        <f t="shared" si="75"/>
        <v>19.478844431816739</v>
      </c>
      <c r="BB57" t="e">
        <f t="shared" si="76"/>
        <v>#DIV/0!</v>
      </c>
      <c r="BC57">
        <f t="shared" si="77"/>
        <v>1.5443684555142969E-2</v>
      </c>
      <c r="BD57" t="e">
        <f t="shared" si="78"/>
        <v>#DIV/0!</v>
      </c>
      <c r="BE57" t="e">
        <f t="shared" si="79"/>
        <v>#DIV/0!</v>
      </c>
      <c r="BF57" t="s">
        <v>398</v>
      </c>
      <c r="BG57">
        <v>0</v>
      </c>
      <c r="BH57" t="e">
        <f t="shared" si="80"/>
        <v>#DIV/0!</v>
      </c>
      <c r="BI57" t="e">
        <f t="shared" si="81"/>
        <v>#DIV/0!</v>
      </c>
      <c r="BJ57" t="e">
        <f t="shared" si="82"/>
        <v>#DIV/0!</v>
      </c>
      <c r="BK57" t="e">
        <f t="shared" si="83"/>
        <v>#DIV/0!</v>
      </c>
      <c r="BL57" t="e">
        <f t="shared" si="84"/>
        <v>#DIV/0!</v>
      </c>
      <c r="BM57" t="e">
        <f t="shared" si="85"/>
        <v>#DIV/0!</v>
      </c>
      <c r="BN57" t="e">
        <f t="shared" si="86"/>
        <v>#DIV/0!</v>
      </c>
      <c r="BO57" t="e">
        <f t="shared" si="87"/>
        <v>#DIV/0!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f t="shared" si="88"/>
        <v>1500.08</v>
      </c>
      <c r="CI57">
        <f t="shared" si="89"/>
        <v>1261.2821999999996</v>
      </c>
      <c r="CJ57">
        <f t="shared" si="90"/>
        <v>0.84080995680230375</v>
      </c>
      <c r="CK57">
        <f t="shared" si="91"/>
        <v>0.16116321662844646</v>
      </c>
      <c r="CL57">
        <v>6</v>
      </c>
      <c r="CM57">
        <v>0.5</v>
      </c>
      <c r="CN57" t="s">
        <v>399</v>
      </c>
      <c r="CO57">
        <v>2</v>
      </c>
      <c r="CP57">
        <v>1657348558.5</v>
      </c>
      <c r="CQ57">
        <v>386.87700000000001</v>
      </c>
      <c r="CR57">
        <v>410.00599999999997</v>
      </c>
      <c r="CS57">
        <v>24.221599999999999</v>
      </c>
      <c r="CT57">
        <v>19.466899999999999</v>
      </c>
      <c r="CU57">
        <v>386.178</v>
      </c>
      <c r="CV57">
        <v>24.054600000000001</v>
      </c>
      <c r="CW57">
        <v>550.15</v>
      </c>
      <c r="CX57">
        <v>101.432</v>
      </c>
      <c r="CY57">
        <v>3.3236799999999997E-2</v>
      </c>
      <c r="CZ57">
        <v>27.593699999999998</v>
      </c>
      <c r="DA57">
        <v>27.855899999999998</v>
      </c>
      <c r="DB57">
        <v>999.9</v>
      </c>
      <c r="DC57">
        <v>0</v>
      </c>
      <c r="DD57">
        <v>0</v>
      </c>
      <c r="DE57">
        <v>5008.75</v>
      </c>
      <c r="DF57">
        <v>0</v>
      </c>
      <c r="DG57">
        <v>1971.11</v>
      </c>
      <c r="DH57">
        <v>-22.3474</v>
      </c>
      <c r="DI57">
        <v>397.34100000000001</v>
      </c>
      <c r="DJ57">
        <v>418.14600000000002</v>
      </c>
      <c r="DK57">
        <v>4.9009299999999998</v>
      </c>
      <c r="DL57">
        <v>410.00599999999997</v>
      </c>
      <c r="DM57">
        <v>19.466899999999999</v>
      </c>
      <c r="DN57">
        <v>2.4716800000000001</v>
      </c>
      <c r="DO57">
        <v>1.9745699999999999</v>
      </c>
      <c r="DP57">
        <v>20.841200000000001</v>
      </c>
      <c r="DQ57">
        <v>17.241900000000001</v>
      </c>
      <c r="DR57">
        <v>1500.08</v>
      </c>
      <c r="DS57">
        <v>0.973001</v>
      </c>
      <c r="DT57">
        <v>2.69988E-2</v>
      </c>
      <c r="DU57">
        <v>0</v>
      </c>
      <c r="DV57">
        <v>2.5794999999999999</v>
      </c>
      <c r="DW57">
        <v>0</v>
      </c>
      <c r="DX57">
        <v>17752.7</v>
      </c>
      <c r="DY57">
        <v>13304.3</v>
      </c>
      <c r="DZ57">
        <v>35.686999999999998</v>
      </c>
      <c r="EA57">
        <v>38</v>
      </c>
      <c r="EB57">
        <v>36.375</v>
      </c>
      <c r="EC57">
        <v>36.625</v>
      </c>
      <c r="ED57">
        <v>36</v>
      </c>
      <c r="EE57">
        <v>1459.58</v>
      </c>
      <c r="EF57">
        <v>40.5</v>
      </c>
      <c r="EG57">
        <v>0</v>
      </c>
      <c r="EH57">
        <v>1657348557.5999999</v>
      </c>
      <c r="EI57">
        <v>0</v>
      </c>
      <c r="EJ57">
        <v>2.4549280000000002</v>
      </c>
      <c r="EK57">
        <v>1.279446170456116</v>
      </c>
      <c r="EL57">
        <v>-2918.3769270150242</v>
      </c>
      <c r="EM57">
        <v>17959.544000000002</v>
      </c>
      <c r="EN57">
        <v>15</v>
      </c>
      <c r="EO57">
        <v>1657348589.5</v>
      </c>
      <c r="EP57" t="s">
        <v>526</v>
      </c>
      <c r="EQ57">
        <v>1657348583.5</v>
      </c>
      <c r="ER57">
        <v>1657348589.5</v>
      </c>
      <c r="ES57">
        <v>34</v>
      </c>
      <c r="ET57">
        <v>-0.77500000000000002</v>
      </c>
      <c r="EU57">
        <v>-1.9E-2</v>
      </c>
      <c r="EV57">
        <v>0.69899999999999995</v>
      </c>
      <c r="EW57">
        <v>0.16700000000000001</v>
      </c>
      <c r="EX57">
        <v>410</v>
      </c>
      <c r="EY57">
        <v>19</v>
      </c>
      <c r="EZ57">
        <v>0.08</v>
      </c>
      <c r="FA57">
        <v>0.02</v>
      </c>
      <c r="FB57">
        <v>-22.27784390243902</v>
      </c>
      <c r="FC57">
        <v>-0.16040905923342921</v>
      </c>
      <c r="FD57">
        <v>3.2349818477120922E-2</v>
      </c>
      <c r="FE57">
        <v>0</v>
      </c>
      <c r="FF57">
        <v>4.8789004878048789</v>
      </c>
      <c r="FG57">
        <v>0.1229144947735207</v>
      </c>
      <c r="FH57">
        <v>1.2469050847211271E-2</v>
      </c>
      <c r="FI57">
        <v>1</v>
      </c>
      <c r="FJ57">
        <v>1</v>
      </c>
      <c r="FK57">
        <v>2</v>
      </c>
      <c r="FL57" t="s">
        <v>401</v>
      </c>
      <c r="FM57">
        <v>3.0591699999999999</v>
      </c>
      <c r="FN57">
        <v>2.6972299999999998</v>
      </c>
      <c r="FO57">
        <v>9.84429E-2</v>
      </c>
      <c r="FP57">
        <v>0.10356700000000001</v>
      </c>
      <c r="FQ57">
        <v>0.121312</v>
      </c>
      <c r="FR57">
        <v>0.104688</v>
      </c>
      <c r="FS57">
        <v>28607.3</v>
      </c>
      <c r="FT57">
        <v>22201.8</v>
      </c>
      <c r="FU57">
        <v>29796.7</v>
      </c>
      <c r="FV57">
        <v>24224.7</v>
      </c>
      <c r="FW57">
        <v>34761.300000000003</v>
      </c>
      <c r="FX57">
        <v>31675.9</v>
      </c>
      <c r="FY57">
        <v>43495.7</v>
      </c>
      <c r="FZ57">
        <v>39530.9</v>
      </c>
      <c r="GA57">
        <v>2.0678999999999998</v>
      </c>
      <c r="GB57">
        <v>1.94783</v>
      </c>
      <c r="GC57">
        <v>9.6567E-2</v>
      </c>
      <c r="GD57">
        <v>0</v>
      </c>
      <c r="GE57">
        <v>26.276800000000001</v>
      </c>
      <c r="GF57">
        <v>999.9</v>
      </c>
      <c r="GG57">
        <v>54.7</v>
      </c>
      <c r="GH57">
        <v>33.299999999999997</v>
      </c>
      <c r="GI57">
        <v>27.706800000000001</v>
      </c>
      <c r="GJ57">
        <v>31.190200000000001</v>
      </c>
      <c r="GK57">
        <v>29.543299999999999</v>
      </c>
      <c r="GL57">
        <v>1</v>
      </c>
      <c r="GM57">
        <v>0.114423</v>
      </c>
      <c r="GN57">
        <v>1.0524</v>
      </c>
      <c r="GO57">
        <v>20.266300000000001</v>
      </c>
      <c r="GP57">
        <v>5.2232799999999999</v>
      </c>
      <c r="GQ57">
        <v>11.908099999999999</v>
      </c>
      <c r="GR57">
        <v>4.9637500000000001</v>
      </c>
      <c r="GS57">
        <v>3.2919999999999998</v>
      </c>
      <c r="GT57">
        <v>9999</v>
      </c>
      <c r="GU57">
        <v>9999</v>
      </c>
      <c r="GV57">
        <v>8217.7999999999993</v>
      </c>
      <c r="GW57">
        <v>984.3</v>
      </c>
      <c r="GX57">
        <v>1.87713</v>
      </c>
      <c r="GY57">
        <v>1.8754299999999999</v>
      </c>
      <c r="GZ57">
        <v>1.87408</v>
      </c>
      <c r="HA57">
        <v>1.8733200000000001</v>
      </c>
      <c r="HB57">
        <v>1.87483</v>
      </c>
      <c r="HC57">
        <v>1.8697600000000001</v>
      </c>
      <c r="HD57">
        <v>1.8739300000000001</v>
      </c>
      <c r="HE57">
        <v>1.87897</v>
      </c>
      <c r="HF57">
        <v>0</v>
      </c>
      <c r="HG57">
        <v>0</v>
      </c>
      <c r="HH57">
        <v>0</v>
      </c>
      <c r="HI57">
        <v>0</v>
      </c>
      <c r="HJ57" t="s">
        <v>402</v>
      </c>
      <c r="HK57" t="s">
        <v>403</v>
      </c>
      <c r="HL57" t="s">
        <v>404</v>
      </c>
      <c r="HM57" t="s">
        <v>404</v>
      </c>
      <c r="HN57" t="s">
        <v>404</v>
      </c>
      <c r="HO57" t="s">
        <v>404</v>
      </c>
      <c r="HP57">
        <v>0</v>
      </c>
      <c r="HQ57">
        <v>100</v>
      </c>
      <c r="HR57">
        <v>100</v>
      </c>
      <c r="HS57">
        <v>0.69899999999999995</v>
      </c>
      <c r="HT57">
        <v>0.16700000000000001</v>
      </c>
      <c r="HU57">
        <v>1.2742866419418499</v>
      </c>
      <c r="HV57">
        <v>1.442917152755131E-3</v>
      </c>
      <c r="HW57">
        <v>-2.661258809856503E-6</v>
      </c>
      <c r="HX57">
        <v>7.9611176757267714E-10</v>
      </c>
      <c r="HY57">
        <v>-4.8238772458453552E-2</v>
      </c>
      <c r="HZ57">
        <v>-6.0352908027276157E-3</v>
      </c>
      <c r="IA57">
        <v>1.226161373770135E-3</v>
      </c>
      <c r="IB57">
        <v>-1.457749047782E-5</v>
      </c>
      <c r="IC57">
        <v>5</v>
      </c>
      <c r="ID57">
        <v>1967</v>
      </c>
      <c r="IE57">
        <v>1</v>
      </c>
      <c r="IF57">
        <v>28</v>
      </c>
      <c r="IG57">
        <v>41.5</v>
      </c>
      <c r="IH57">
        <v>43.1</v>
      </c>
      <c r="II57">
        <v>1.0534699999999999</v>
      </c>
      <c r="IJ57">
        <v>2.4609399999999999</v>
      </c>
      <c r="IK57">
        <v>1.42578</v>
      </c>
      <c r="IL57">
        <v>2.2912599999999999</v>
      </c>
      <c r="IM57">
        <v>1.5478499999999999</v>
      </c>
      <c r="IN57">
        <v>2.3046899999999999</v>
      </c>
      <c r="IO57">
        <v>35.871099999999998</v>
      </c>
      <c r="IP57">
        <v>13.8781</v>
      </c>
      <c r="IQ57">
        <v>18</v>
      </c>
      <c r="IR57">
        <v>571.25599999999997</v>
      </c>
      <c r="IS57">
        <v>479.43400000000003</v>
      </c>
      <c r="IT57">
        <v>25.001200000000001</v>
      </c>
      <c r="IU57">
        <v>28.7713</v>
      </c>
      <c r="IV57">
        <v>30.000299999999999</v>
      </c>
      <c r="IW57">
        <v>28.638500000000001</v>
      </c>
      <c r="IX57">
        <v>28.567399999999999</v>
      </c>
      <c r="IY57">
        <v>21.114100000000001</v>
      </c>
      <c r="IZ57">
        <v>31.4544</v>
      </c>
      <c r="JA57">
        <v>0</v>
      </c>
      <c r="JB57">
        <v>25</v>
      </c>
      <c r="JC57">
        <v>410</v>
      </c>
      <c r="JD57">
        <v>19.372800000000002</v>
      </c>
      <c r="JE57">
        <v>100.364</v>
      </c>
      <c r="JF57">
        <v>100.56699999999999</v>
      </c>
    </row>
    <row r="58" spans="1:266" x14ac:dyDescent="0.2">
      <c r="A58">
        <v>42</v>
      </c>
      <c r="B58">
        <v>1657348720</v>
      </c>
      <c r="C58">
        <v>9280.9000000953674</v>
      </c>
      <c r="D58" t="s">
        <v>527</v>
      </c>
      <c r="E58" t="s">
        <v>528</v>
      </c>
      <c r="F58" t="s">
        <v>394</v>
      </c>
      <c r="H58" t="s">
        <v>479</v>
      </c>
      <c r="I58" t="s">
        <v>524</v>
      </c>
      <c r="J58" t="s">
        <v>525</v>
      </c>
      <c r="K58">
        <v>1657348720</v>
      </c>
      <c r="L58">
        <f t="shared" si="46"/>
        <v>4.6024084762231647E-3</v>
      </c>
      <c r="M58">
        <f t="shared" si="47"/>
        <v>4.6024084762231645</v>
      </c>
      <c r="N58">
        <f t="shared" si="48"/>
        <v>18.947011706969398</v>
      </c>
      <c r="O58">
        <f t="shared" si="49"/>
        <v>377.428</v>
      </c>
      <c r="P58">
        <f t="shared" si="50"/>
        <v>285.35477380207129</v>
      </c>
      <c r="Q58">
        <f t="shared" si="51"/>
        <v>28.955435113695252</v>
      </c>
      <c r="R58">
        <f t="shared" si="52"/>
        <v>38.298262259569199</v>
      </c>
      <c r="S58">
        <f t="shared" si="53"/>
        <v>0.38989038622631783</v>
      </c>
      <c r="T58">
        <f t="shared" si="54"/>
        <v>1.9190781605132883</v>
      </c>
      <c r="U58">
        <f t="shared" si="55"/>
        <v>0.35064136715009081</v>
      </c>
      <c r="V58">
        <f t="shared" si="56"/>
        <v>0.22234705006405669</v>
      </c>
      <c r="W58">
        <f t="shared" si="57"/>
        <v>241.73900399999997</v>
      </c>
      <c r="X58">
        <f t="shared" si="58"/>
        <v>27.696750253015349</v>
      </c>
      <c r="Y58">
        <f t="shared" si="59"/>
        <v>27.696750253015349</v>
      </c>
      <c r="Z58">
        <f t="shared" si="60"/>
        <v>3.7282680347064954</v>
      </c>
      <c r="AA58">
        <f t="shared" si="61"/>
        <v>66.661671541399585</v>
      </c>
      <c r="AB58">
        <f t="shared" si="62"/>
        <v>2.4368429691584996</v>
      </c>
      <c r="AC58">
        <f t="shared" si="63"/>
        <v>3.6555383518175386</v>
      </c>
      <c r="AD58">
        <f t="shared" si="64"/>
        <v>1.2914250655479957</v>
      </c>
      <c r="AE58">
        <f t="shared" si="65"/>
        <v>-202.96621380144157</v>
      </c>
      <c r="AF58">
        <f t="shared" si="66"/>
        <v>-34.840633024952794</v>
      </c>
      <c r="AG58">
        <f t="shared" si="67"/>
        <v>-3.9387749568797892</v>
      </c>
      <c r="AH58">
        <f t="shared" si="68"/>
        <v>-6.6177832741942666E-3</v>
      </c>
      <c r="AI58">
        <v>0</v>
      </c>
      <c r="AJ58">
        <v>0</v>
      </c>
      <c r="AK58">
        <f t="shared" si="69"/>
        <v>1</v>
      </c>
      <c r="AL58">
        <f t="shared" si="70"/>
        <v>0</v>
      </c>
      <c r="AM58">
        <f t="shared" si="71"/>
        <v>25836.255533655105</v>
      </c>
      <c r="AN58" t="s">
        <v>398</v>
      </c>
      <c r="AO58" t="s">
        <v>398</v>
      </c>
      <c r="AP58">
        <v>0</v>
      </c>
      <c r="AQ58">
        <v>0</v>
      </c>
      <c r="AR58" t="e">
        <f t="shared" si="72"/>
        <v>#DIV/0!</v>
      </c>
      <c r="AS58">
        <v>0</v>
      </c>
      <c r="AT58" t="s">
        <v>398</v>
      </c>
      <c r="AU58" t="s">
        <v>398</v>
      </c>
      <c r="AV58">
        <v>0</v>
      </c>
      <c r="AW58">
        <v>0</v>
      </c>
      <c r="AX58" t="e">
        <f t="shared" si="73"/>
        <v>#DIV/0!</v>
      </c>
      <c r="AY58">
        <v>0.5</v>
      </c>
      <c r="AZ58">
        <f t="shared" si="74"/>
        <v>1261.1891999999998</v>
      </c>
      <c r="BA58">
        <f t="shared" si="75"/>
        <v>18.947011706969398</v>
      </c>
      <c r="BB58" t="e">
        <f t="shared" si="76"/>
        <v>#DIV/0!</v>
      </c>
      <c r="BC58">
        <f t="shared" si="77"/>
        <v>1.5023131903579099E-2</v>
      </c>
      <c r="BD58" t="e">
        <f t="shared" si="78"/>
        <v>#DIV/0!</v>
      </c>
      <c r="BE58" t="e">
        <f t="shared" si="79"/>
        <v>#DIV/0!</v>
      </c>
      <c r="BF58" t="s">
        <v>398</v>
      </c>
      <c r="BG58">
        <v>0</v>
      </c>
      <c r="BH58" t="e">
        <f t="shared" si="80"/>
        <v>#DIV/0!</v>
      </c>
      <c r="BI58" t="e">
        <f t="shared" si="81"/>
        <v>#DIV/0!</v>
      </c>
      <c r="BJ58" t="e">
        <f t="shared" si="82"/>
        <v>#DIV/0!</v>
      </c>
      <c r="BK58" t="e">
        <f t="shared" si="83"/>
        <v>#DIV/0!</v>
      </c>
      <c r="BL58" t="e">
        <f t="shared" si="84"/>
        <v>#DIV/0!</v>
      </c>
      <c r="BM58" t="e">
        <f t="shared" si="85"/>
        <v>#DIV/0!</v>
      </c>
      <c r="BN58" t="e">
        <f t="shared" si="86"/>
        <v>#DIV/0!</v>
      </c>
      <c r="BO58" t="e">
        <f t="shared" si="87"/>
        <v>#DIV/0!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f t="shared" si="88"/>
        <v>1499.97</v>
      </c>
      <c r="CI58">
        <f t="shared" si="89"/>
        <v>1261.1891999999998</v>
      </c>
      <c r="CJ58">
        <f t="shared" si="90"/>
        <v>0.84080961619232375</v>
      </c>
      <c r="CK58">
        <f t="shared" si="91"/>
        <v>0.161162559251185</v>
      </c>
      <c r="CL58">
        <v>6</v>
      </c>
      <c r="CM58">
        <v>0.5</v>
      </c>
      <c r="CN58" t="s">
        <v>399</v>
      </c>
      <c r="CO58">
        <v>2</v>
      </c>
      <c r="CP58">
        <v>1657348720</v>
      </c>
      <c r="CQ58">
        <v>377.428</v>
      </c>
      <c r="CR58">
        <v>399.99</v>
      </c>
      <c r="CS58">
        <v>24.015000000000001</v>
      </c>
      <c r="CT58">
        <v>19.115300000000001</v>
      </c>
      <c r="CU58">
        <v>376.72</v>
      </c>
      <c r="CV58">
        <v>23.729399999999998</v>
      </c>
      <c r="CW58">
        <v>550.05999999999995</v>
      </c>
      <c r="CX58">
        <v>101.437</v>
      </c>
      <c r="CY58">
        <v>3.4703900000000003E-2</v>
      </c>
      <c r="CZ58">
        <v>27.36</v>
      </c>
      <c r="DA58">
        <v>27.249600000000001</v>
      </c>
      <c r="DB58">
        <v>999.9</v>
      </c>
      <c r="DC58">
        <v>0</v>
      </c>
      <c r="DD58">
        <v>0</v>
      </c>
      <c r="DE58">
        <v>4996.25</v>
      </c>
      <c r="DF58">
        <v>0</v>
      </c>
      <c r="DG58">
        <v>473.14499999999998</v>
      </c>
      <c r="DH58">
        <v>-22.561800000000002</v>
      </c>
      <c r="DI58">
        <v>386.71499999999997</v>
      </c>
      <c r="DJ58">
        <v>407.78500000000003</v>
      </c>
      <c r="DK58">
        <v>4.8996700000000004</v>
      </c>
      <c r="DL58">
        <v>399.99</v>
      </c>
      <c r="DM58">
        <v>19.115300000000001</v>
      </c>
      <c r="DN58">
        <v>2.4359999999999999</v>
      </c>
      <c r="DO58">
        <v>1.9390000000000001</v>
      </c>
      <c r="DP58">
        <v>20.6051</v>
      </c>
      <c r="DQ58">
        <v>16.954799999999999</v>
      </c>
      <c r="DR58">
        <v>1499.97</v>
      </c>
      <c r="DS58">
        <v>0.97301099999999996</v>
      </c>
      <c r="DT58">
        <v>2.6988600000000001E-2</v>
      </c>
      <c r="DU58">
        <v>0</v>
      </c>
      <c r="DV58">
        <v>2.0063</v>
      </c>
      <c r="DW58">
        <v>0</v>
      </c>
      <c r="DX58">
        <v>19793.5</v>
      </c>
      <c r="DY58">
        <v>13303.4</v>
      </c>
      <c r="DZ58">
        <v>36.686999999999998</v>
      </c>
      <c r="EA58">
        <v>39.436999999999998</v>
      </c>
      <c r="EB58">
        <v>37.375</v>
      </c>
      <c r="EC58">
        <v>37.561999999999998</v>
      </c>
      <c r="ED58">
        <v>37.061999999999998</v>
      </c>
      <c r="EE58">
        <v>1459.49</v>
      </c>
      <c r="EF58">
        <v>40.479999999999997</v>
      </c>
      <c r="EG58">
        <v>0</v>
      </c>
      <c r="EH58">
        <v>1657348719.5999999</v>
      </c>
      <c r="EI58">
        <v>0</v>
      </c>
      <c r="EJ58">
        <v>2.2998880000000002</v>
      </c>
      <c r="EK58">
        <v>-1.0615153781075199</v>
      </c>
      <c r="EL58">
        <v>1553.8076961706749</v>
      </c>
      <c r="EM58">
        <v>19517.82</v>
      </c>
      <c r="EN58">
        <v>15</v>
      </c>
      <c r="EO58">
        <v>1657348589.5</v>
      </c>
      <c r="EP58" t="s">
        <v>526</v>
      </c>
      <c r="EQ58">
        <v>1657348583.5</v>
      </c>
      <c r="ER58">
        <v>1657348589.5</v>
      </c>
      <c r="ES58">
        <v>34</v>
      </c>
      <c r="ET58">
        <v>-0.77500000000000002</v>
      </c>
      <c r="EU58">
        <v>-1.9E-2</v>
      </c>
      <c r="EV58">
        <v>0.69899999999999995</v>
      </c>
      <c r="EW58">
        <v>0.16700000000000001</v>
      </c>
      <c r="EX58">
        <v>410</v>
      </c>
      <c r="EY58">
        <v>19</v>
      </c>
      <c r="EZ58">
        <v>0.08</v>
      </c>
      <c r="FA58">
        <v>0.02</v>
      </c>
      <c r="FB58">
        <v>-22.57957804878049</v>
      </c>
      <c r="FC58">
        <v>0.1543463414634289</v>
      </c>
      <c r="FD58">
        <v>3.3899482060904977E-2</v>
      </c>
      <c r="FE58">
        <v>0</v>
      </c>
      <c r="FF58">
        <v>4.9376553658536588</v>
      </c>
      <c r="FG58">
        <v>-0.2293323344947702</v>
      </c>
      <c r="FH58">
        <v>2.267466385558364E-2</v>
      </c>
      <c r="FI58">
        <v>1</v>
      </c>
      <c r="FJ58">
        <v>1</v>
      </c>
      <c r="FK58">
        <v>2</v>
      </c>
      <c r="FL58" t="s">
        <v>401</v>
      </c>
      <c r="FM58">
        <v>3.0587</v>
      </c>
      <c r="FN58">
        <v>2.6986400000000001</v>
      </c>
      <c r="FO58">
        <v>9.6516099999999994E-2</v>
      </c>
      <c r="FP58">
        <v>0.101574</v>
      </c>
      <c r="FQ58">
        <v>0.120116</v>
      </c>
      <c r="FR58">
        <v>0.103311</v>
      </c>
      <c r="FS58">
        <v>28656.2</v>
      </c>
      <c r="FT58">
        <v>22244.2</v>
      </c>
      <c r="FU58">
        <v>29784.9</v>
      </c>
      <c r="FV58">
        <v>24218</v>
      </c>
      <c r="FW58">
        <v>34796.199999999997</v>
      </c>
      <c r="FX58">
        <v>31716.5</v>
      </c>
      <c r="FY58">
        <v>43478.3</v>
      </c>
      <c r="FZ58">
        <v>39519.699999999997</v>
      </c>
      <c r="GA58">
        <v>2.0657199999999998</v>
      </c>
      <c r="GB58">
        <v>1.94363</v>
      </c>
      <c r="GC58">
        <v>6.4730599999999999E-2</v>
      </c>
      <c r="GD58">
        <v>0</v>
      </c>
      <c r="GE58">
        <v>26.1906</v>
      </c>
      <c r="GF58">
        <v>999.9</v>
      </c>
      <c r="GG58">
        <v>54.1</v>
      </c>
      <c r="GH58">
        <v>33.5</v>
      </c>
      <c r="GI58">
        <v>27.712700000000002</v>
      </c>
      <c r="GJ58">
        <v>31.1602</v>
      </c>
      <c r="GK58">
        <v>29.499199999999998</v>
      </c>
      <c r="GL58">
        <v>1</v>
      </c>
      <c r="GM58">
        <v>0.12964400000000001</v>
      </c>
      <c r="GN58">
        <v>1.15889</v>
      </c>
      <c r="GO58">
        <v>20.267800000000001</v>
      </c>
      <c r="GP58">
        <v>5.2267200000000003</v>
      </c>
      <c r="GQ58">
        <v>11.908099999999999</v>
      </c>
      <c r="GR58">
        <v>4.9637500000000001</v>
      </c>
      <c r="GS58">
        <v>3.2919999999999998</v>
      </c>
      <c r="GT58">
        <v>9999</v>
      </c>
      <c r="GU58">
        <v>9999</v>
      </c>
      <c r="GV58">
        <v>8217.7999999999993</v>
      </c>
      <c r="GW58">
        <v>984.4</v>
      </c>
      <c r="GX58">
        <v>1.87714</v>
      </c>
      <c r="GY58">
        <v>1.8754599999999999</v>
      </c>
      <c r="GZ58">
        <v>1.87408</v>
      </c>
      <c r="HA58">
        <v>1.8733200000000001</v>
      </c>
      <c r="HB58">
        <v>1.8748100000000001</v>
      </c>
      <c r="HC58">
        <v>1.8697699999999999</v>
      </c>
      <c r="HD58">
        <v>1.8739399999999999</v>
      </c>
      <c r="HE58">
        <v>1.87897</v>
      </c>
      <c r="HF58">
        <v>0</v>
      </c>
      <c r="HG58">
        <v>0</v>
      </c>
      <c r="HH58">
        <v>0</v>
      </c>
      <c r="HI58">
        <v>0</v>
      </c>
      <c r="HJ58" t="s">
        <v>402</v>
      </c>
      <c r="HK58" t="s">
        <v>403</v>
      </c>
      <c r="HL58" t="s">
        <v>404</v>
      </c>
      <c r="HM58" t="s">
        <v>404</v>
      </c>
      <c r="HN58" t="s">
        <v>404</v>
      </c>
      <c r="HO58" t="s">
        <v>404</v>
      </c>
      <c r="HP58">
        <v>0</v>
      </c>
      <c r="HQ58">
        <v>100</v>
      </c>
      <c r="HR58">
        <v>100</v>
      </c>
      <c r="HS58">
        <v>0.70799999999999996</v>
      </c>
      <c r="HT58">
        <v>0.28560000000000002</v>
      </c>
      <c r="HU58">
        <v>0.49947996428634261</v>
      </c>
      <c r="HV58">
        <v>1.442917152755131E-3</v>
      </c>
      <c r="HW58">
        <v>-2.661258809856503E-6</v>
      </c>
      <c r="HX58">
        <v>7.9611176757267714E-10</v>
      </c>
      <c r="HY58">
        <v>-6.6858107156167801E-2</v>
      </c>
      <c r="HZ58">
        <v>-6.0352908027276157E-3</v>
      </c>
      <c r="IA58">
        <v>1.226161373770135E-3</v>
      </c>
      <c r="IB58">
        <v>-1.457749047782E-5</v>
      </c>
      <c r="IC58">
        <v>5</v>
      </c>
      <c r="ID58">
        <v>1967</v>
      </c>
      <c r="IE58">
        <v>1</v>
      </c>
      <c r="IF58">
        <v>28</v>
      </c>
      <c r="IG58">
        <v>2.2999999999999998</v>
      </c>
      <c r="IH58">
        <v>2.2000000000000002</v>
      </c>
      <c r="II58">
        <v>1.03149</v>
      </c>
      <c r="IJ58">
        <v>2.4499499999999999</v>
      </c>
      <c r="IK58">
        <v>1.42578</v>
      </c>
      <c r="IL58">
        <v>2.2900399999999999</v>
      </c>
      <c r="IM58">
        <v>1.5478499999999999</v>
      </c>
      <c r="IN58">
        <v>2.3095699999999999</v>
      </c>
      <c r="IO58">
        <v>35.987900000000003</v>
      </c>
      <c r="IP58">
        <v>13.8606</v>
      </c>
      <c r="IQ58">
        <v>18</v>
      </c>
      <c r="IR58">
        <v>571.60199999999998</v>
      </c>
      <c r="IS58">
        <v>478.423</v>
      </c>
      <c r="IT58">
        <v>24.998899999999999</v>
      </c>
      <c r="IU58">
        <v>28.9709</v>
      </c>
      <c r="IV58">
        <v>30.000299999999999</v>
      </c>
      <c r="IW58">
        <v>28.835899999999999</v>
      </c>
      <c r="IX58">
        <v>28.766100000000002</v>
      </c>
      <c r="IY58">
        <v>20.6844</v>
      </c>
      <c r="IZ58">
        <v>32.402700000000003</v>
      </c>
      <c r="JA58">
        <v>0</v>
      </c>
      <c r="JB58">
        <v>25</v>
      </c>
      <c r="JC58">
        <v>400</v>
      </c>
      <c r="JD58">
        <v>19.091200000000001</v>
      </c>
      <c r="JE58">
        <v>100.324</v>
      </c>
      <c r="JF58">
        <v>100.538</v>
      </c>
    </row>
    <row r="59" spans="1:266" x14ac:dyDescent="0.2">
      <c r="A59">
        <v>43</v>
      </c>
      <c r="B59">
        <v>1657348795.5</v>
      </c>
      <c r="C59">
        <v>9356.4000000953674</v>
      </c>
      <c r="D59" t="s">
        <v>529</v>
      </c>
      <c r="E59" t="s">
        <v>530</v>
      </c>
      <c r="F59" t="s">
        <v>394</v>
      </c>
      <c r="H59" t="s">
        <v>479</v>
      </c>
      <c r="I59" t="s">
        <v>524</v>
      </c>
      <c r="J59" t="s">
        <v>525</v>
      </c>
      <c r="K59">
        <v>1657348795.5</v>
      </c>
      <c r="L59">
        <f t="shared" si="46"/>
        <v>4.5752453853367065E-3</v>
      </c>
      <c r="M59">
        <f t="shared" si="47"/>
        <v>4.5752453853367063</v>
      </c>
      <c r="N59">
        <f t="shared" si="48"/>
        <v>14.048891970247247</v>
      </c>
      <c r="O59">
        <f t="shared" si="49"/>
        <v>283.22699999999998</v>
      </c>
      <c r="P59">
        <f t="shared" si="50"/>
        <v>214.91623683684156</v>
      </c>
      <c r="Q59">
        <f t="shared" si="51"/>
        <v>21.807343823906098</v>
      </c>
      <c r="R59">
        <f t="shared" si="52"/>
        <v>28.738771253948702</v>
      </c>
      <c r="S59">
        <f t="shared" si="53"/>
        <v>0.38990132498458085</v>
      </c>
      <c r="T59">
        <f t="shared" si="54"/>
        <v>1.9181632595688218</v>
      </c>
      <c r="U59">
        <f t="shared" si="55"/>
        <v>0.35063351498575313</v>
      </c>
      <c r="V59">
        <f t="shared" si="56"/>
        <v>0.2223435230368786</v>
      </c>
      <c r="W59">
        <f t="shared" si="57"/>
        <v>241.70824199999998</v>
      </c>
      <c r="X59">
        <f t="shared" si="58"/>
        <v>27.560787137531445</v>
      </c>
      <c r="Y59">
        <f t="shared" si="59"/>
        <v>27.560787137531445</v>
      </c>
      <c r="Z59">
        <f t="shared" si="60"/>
        <v>3.698752808340656</v>
      </c>
      <c r="AA59">
        <f t="shared" si="61"/>
        <v>66.62248612424527</v>
      </c>
      <c r="AB59">
        <f t="shared" si="62"/>
        <v>2.4146181120504604</v>
      </c>
      <c r="AC59">
        <f t="shared" si="63"/>
        <v>3.6243290404194806</v>
      </c>
      <c r="AD59">
        <f t="shared" si="64"/>
        <v>1.2841346962901956</v>
      </c>
      <c r="AE59">
        <f t="shared" si="65"/>
        <v>-201.76832149334876</v>
      </c>
      <c r="AF59">
        <f t="shared" si="66"/>
        <v>-35.892981192446243</v>
      </c>
      <c r="AG59">
        <f t="shared" si="67"/>
        <v>-4.0539629287003924</v>
      </c>
      <c r="AH59">
        <f t="shared" si="68"/>
        <v>-7.0236144954236579E-3</v>
      </c>
      <c r="AI59">
        <v>0</v>
      </c>
      <c r="AJ59">
        <v>0</v>
      </c>
      <c r="AK59">
        <f t="shared" si="69"/>
        <v>1</v>
      </c>
      <c r="AL59">
        <f t="shared" si="70"/>
        <v>0</v>
      </c>
      <c r="AM59">
        <f t="shared" si="71"/>
        <v>25825.900094232667</v>
      </c>
      <c r="AN59" t="s">
        <v>398</v>
      </c>
      <c r="AO59" t="s">
        <v>398</v>
      </c>
      <c r="AP59">
        <v>0</v>
      </c>
      <c r="AQ59">
        <v>0</v>
      </c>
      <c r="AR59" t="e">
        <f t="shared" si="72"/>
        <v>#DIV/0!</v>
      </c>
      <c r="AS59">
        <v>0</v>
      </c>
      <c r="AT59" t="s">
        <v>398</v>
      </c>
      <c r="AU59" t="s">
        <v>398</v>
      </c>
      <c r="AV59">
        <v>0</v>
      </c>
      <c r="AW59">
        <v>0</v>
      </c>
      <c r="AX59" t="e">
        <f t="shared" si="73"/>
        <v>#DIV/0!</v>
      </c>
      <c r="AY59">
        <v>0.5</v>
      </c>
      <c r="AZ59">
        <f t="shared" si="74"/>
        <v>1261.0218</v>
      </c>
      <c r="BA59">
        <f t="shared" si="75"/>
        <v>14.048891970247247</v>
      </c>
      <c r="BB59" t="e">
        <f t="shared" si="76"/>
        <v>#DIV/0!</v>
      </c>
      <c r="BC59">
        <f t="shared" si="77"/>
        <v>1.1140879539312681E-2</v>
      </c>
      <c r="BD59" t="e">
        <f t="shared" si="78"/>
        <v>#DIV/0!</v>
      </c>
      <c r="BE59" t="e">
        <f t="shared" si="79"/>
        <v>#DIV/0!</v>
      </c>
      <c r="BF59" t="s">
        <v>398</v>
      </c>
      <c r="BG59">
        <v>0</v>
      </c>
      <c r="BH59" t="e">
        <f t="shared" si="80"/>
        <v>#DIV/0!</v>
      </c>
      <c r="BI59" t="e">
        <f t="shared" si="81"/>
        <v>#DIV/0!</v>
      </c>
      <c r="BJ59" t="e">
        <f t="shared" si="82"/>
        <v>#DIV/0!</v>
      </c>
      <c r="BK59" t="e">
        <f t="shared" si="83"/>
        <v>#DIV/0!</v>
      </c>
      <c r="BL59" t="e">
        <f t="shared" si="84"/>
        <v>#DIV/0!</v>
      </c>
      <c r="BM59" t="e">
        <f t="shared" si="85"/>
        <v>#DIV/0!</v>
      </c>
      <c r="BN59" t="e">
        <f t="shared" si="86"/>
        <v>#DIV/0!</v>
      </c>
      <c r="BO59" t="e">
        <f t="shared" si="87"/>
        <v>#DIV/0!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f t="shared" si="88"/>
        <v>1499.77</v>
      </c>
      <c r="CI59">
        <f t="shared" si="89"/>
        <v>1261.0218</v>
      </c>
      <c r="CJ59">
        <f t="shared" si="90"/>
        <v>0.84081012421904688</v>
      </c>
      <c r="CK59">
        <f t="shared" si="91"/>
        <v>0.16116353974276054</v>
      </c>
      <c r="CL59">
        <v>6</v>
      </c>
      <c r="CM59">
        <v>0.5</v>
      </c>
      <c r="CN59" t="s">
        <v>399</v>
      </c>
      <c r="CO59">
        <v>2</v>
      </c>
      <c r="CP59">
        <v>1657348795.5</v>
      </c>
      <c r="CQ59">
        <v>283.22699999999998</v>
      </c>
      <c r="CR59">
        <v>299.96600000000001</v>
      </c>
      <c r="CS59">
        <v>23.796600000000002</v>
      </c>
      <c r="CT59">
        <v>18.924399999999999</v>
      </c>
      <c r="CU59">
        <v>282.69400000000002</v>
      </c>
      <c r="CV59">
        <v>23.5168</v>
      </c>
      <c r="CW59">
        <v>550.02300000000002</v>
      </c>
      <c r="CX59">
        <v>101.435</v>
      </c>
      <c r="CY59">
        <v>3.4038100000000002E-2</v>
      </c>
      <c r="CZ59">
        <v>27.213699999999999</v>
      </c>
      <c r="DA59">
        <v>26.946000000000002</v>
      </c>
      <c r="DB59">
        <v>999.9</v>
      </c>
      <c r="DC59">
        <v>0</v>
      </c>
      <c r="DD59">
        <v>0</v>
      </c>
      <c r="DE59">
        <v>4992.5</v>
      </c>
      <c r="DF59">
        <v>0</v>
      </c>
      <c r="DG59">
        <v>733.46699999999998</v>
      </c>
      <c r="DH59">
        <v>-16.559799999999999</v>
      </c>
      <c r="DI59">
        <v>290.315</v>
      </c>
      <c r="DJ59">
        <v>305.75200000000001</v>
      </c>
      <c r="DK59">
        <v>4.87216</v>
      </c>
      <c r="DL59">
        <v>299.96600000000001</v>
      </c>
      <c r="DM59">
        <v>18.924399999999999</v>
      </c>
      <c r="DN59">
        <v>2.4138099999999998</v>
      </c>
      <c r="DO59">
        <v>1.9196</v>
      </c>
      <c r="DP59">
        <v>20.456700000000001</v>
      </c>
      <c r="DQ59">
        <v>16.796299999999999</v>
      </c>
      <c r="DR59">
        <v>1499.77</v>
      </c>
      <c r="DS59">
        <v>0.97299599999999997</v>
      </c>
      <c r="DT59">
        <v>2.7003900000000001E-2</v>
      </c>
      <c r="DU59">
        <v>0</v>
      </c>
      <c r="DV59">
        <v>1.7551000000000001</v>
      </c>
      <c r="DW59">
        <v>0</v>
      </c>
      <c r="DX59">
        <v>18992.400000000001</v>
      </c>
      <c r="DY59">
        <v>13301.5</v>
      </c>
      <c r="DZ59">
        <v>37.75</v>
      </c>
      <c r="EA59">
        <v>40.561999999999998</v>
      </c>
      <c r="EB59">
        <v>38.436999999999998</v>
      </c>
      <c r="EC59">
        <v>38.375</v>
      </c>
      <c r="ED59">
        <v>37.875</v>
      </c>
      <c r="EE59">
        <v>1459.27</v>
      </c>
      <c r="EF59">
        <v>40.5</v>
      </c>
      <c r="EG59">
        <v>0</v>
      </c>
      <c r="EH59">
        <v>1657348794.5999999</v>
      </c>
      <c r="EI59">
        <v>0</v>
      </c>
      <c r="EJ59">
        <v>2.3706192307692309</v>
      </c>
      <c r="EK59">
        <v>-0.71369912744974739</v>
      </c>
      <c r="EL59">
        <v>78.454698965957277</v>
      </c>
      <c r="EM59">
        <v>18932.915384615389</v>
      </c>
      <c r="EN59">
        <v>15</v>
      </c>
      <c r="EO59">
        <v>1657348813.5</v>
      </c>
      <c r="EP59" t="s">
        <v>531</v>
      </c>
      <c r="EQ59">
        <v>1657348813.5</v>
      </c>
      <c r="ER59">
        <v>1657348589.5</v>
      </c>
      <c r="ES59">
        <v>35</v>
      </c>
      <c r="ET59">
        <v>-0.18099999999999999</v>
      </c>
      <c r="EU59">
        <v>-1.9E-2</v>
      </c>
      <c r="EV59">
        <v>0.53300000000000003</v>
      </c>
      <c r="EW59">
        <v>0.16700000000000001</v>
      </c>
      <c r="EX59">
        <v>300</v>
      </c>
      <c r="EY59">
        <v>19</v>
      </c>
      <c r="EZ59">
        <v>0.09</v>
      </c>
      <c r="FA59">
        <v>0.02</v>
      </c>
      <c r="FB59">
        <v>-16.560044999999999</v>
      </c>
      <c r="FC59">
        <v>-0.2014964352720543</v>
      </c>
      <c r="FD59">
        <v>2.671152326244261E-2</v>
      </c>
      <c r="FE59">
        <v>0</v>
      </c>
      <c r="FF59">
        <v>4.8273925000000002</v>
      </c>
      <c r="FG59">
        <v>0.34332945590993957</v>
      </c>
      <c r="FH59">
        <v>3.890728998208428E-2</v>
      </c>
      <c r="FI59">
        <v>1</v>
      </c>
      <c r="FJ59">
        <v>1</v>
      </c>
      <c r="FK59">
        <v>2</v>
      </c>
      <c r="FL59" t="s">
        <v>401</v>
      </c>
      <c r="FM59">
        <v>3.0585900000000001</v>
      </c>
      <c r="FN59">
        <v>2.6979500000000001</v>
      </c>
      <c r="FO59">
        <v>7.6569200000000004E-2</v>
      </c>
      <c r="FP59">
        <v>8.0819299999999997E-2</v>
      </c>
      <c r="FQ59">
        <v>0.119354</v>
      </c>
      <c r="FR59">
        <v>0.102576</v>
      </c>
      <c r="FS59">
        <v>29286.7</v>
      </c>
      <c r="FT59">
        <v>22758.6</v>
      </c>
      <c r="FU59">
        <v>29782.6</v>
      </c>
      <c r="FV59">
        <v>24218.400000000001</v>
      </c>
      <c r="FW59">
        <v>34823.800000000003</v>
      </c>
      <c r="FX59">
        <v>31741.9</v>
      </c>
      <c r="FY59">
        <v>43475.199999999997</v>
      </c>
      <c r="FZ59">
        <v>39519.599999999999</v>
      </c>
      <c r="GA59">
        <v>2.0655800000000002</v>
      </c>
      <c r="GB59">
        <v>1.94333</v>
      </c>
      <c r="GC59">
        <v>6.6935999999999996E-2</v>
      </c>
      <c r="GD59">
        <v>0</v>
      </c>
      <c r="GE59">
        <v>25.850300000000001</v>
      </c>
      <c r="GF59">
        <v>999.9</v>
      </c>
      <c r="GG59">
        <v>53.7</v>
      </c>
      <c r="GH59">
        <v>33.6</v>
      </c>
      <c r="GI59">
        <v>27.661300000000001</v>
      </c>
      <c r="GJ59">
        <v>31.040199999999999</v>
      </c>
      <c r="GK59">
        <v>29.879799999999999</v>
      </c>
      <c r="GL59">
        <v>1</v>
      </c>
      <c r="GM59">
        <v>0.12986500000000001</v>
      </c>
      <c r="GN59">
        <v>1.0663199999999999</v>
      </c>
      <c r="GO59">
        <v>20.268599999999999</v>
      </c>
      <c r="GP59">
        <v>5.2270200000000004</v>
      </c>
      <c r="GQ59">
        <v>11.908099999999999</v>
      </c>
      <c r="GR59">
        <v>4.9637000000000002</v>
      </c>
      <c r="GS59">
        <v>3.2919999999999998</v>
      </c>
      <c r="GT59">
        <v>9999</v>
      </c>
      <c r="GU59">
        <v>9999</v>
      </c>
      <c r="GV59">
        <v>8217.7999999999993</v>
      </c>
      <c r="GW59">
        <v>984.4</v>
      </c>
      <c r="GX59">
        <v>1.87713</v>
      </c>
      <c r="GY59">
        <v>1.8754500000000001</v>
      </c>
      <c r="GZ59">
        <v>1.87408</v>
      </c>
      <c r="HA59">
        <v>1.8733200000000001</v>
      </c>
      <c r="HB59">
        <v>1.8748199999999999</v>
      </c>
      <c r="HC59">
        <v>1.86978</v>
      </c>
      <c r="HD59">
        <v>1.8739300000000001</v>
      </c>
      <c r="HE59">
        <v>1.87897</v>
      </c>
      <c r="HF59">
        <v>0</v>
      </c>
      <c r="HG59">
        <v>0</v>
      </c>
      <c r="HH59">
        <v>0</v>
      </c>
      <c r="HI59">
        <v>0</v>
      </c>
      <c r="HJ59" t="s">
        <v>402</v>
      </c>
      <c r="HK59" t="s">
        <v>403</v>
      </c>
      <c r="HL59" t="s">
        <v>404</v>
      </c>
      <c r="HM59" t="s">
        <v>404</v>
      </c>
      <c r="HN59" t="s">
        <v>404</v>
      </c>
      <c r="HO59" t="s">
        <v>404</v>
      </c>
      <c r="HP59">
        <v>0</v>
      </c>
      <c r="HQ59">
        <v>100</v>
      </c>
      <c r="HR59">
        <v>100</v>
      </c>
      <c r="HS59">
        <v>0.53300000000000003</v>
      </c>
      <c r="HT59">
        <v>0.27979999999999999</v>
      </c>
      <c r="HU59">
        <v>0.49947996428634261</v>
      </c>
      <c r="HV59">
        <v>1.442917152755131E-3</v>
      </c>
      <c r="HW59">
        <v>-2.661258809856503E-6</v>
      </c>
      <c r="HX59">
        <v>7.9611176757267714E-10</v>
      </c>
      <c r="HY59">
        <v>-6.6858107156167801E-2</v>
      </c>
      <c r="HZ59">
        <v>-6.0352908027276157E-3</v>
      </c>
      <c r="IA59">
        <v>1.226161373770135E-3</v>
      </c>
      <c r="IB59">
        <v>-1.457749047782E-5</v>
      </c>
      <c r="IC59">
        <v>5</v>
      </c>
      <c r="ID59">
        <v>1967</v>
      </c>
      <c r="IE59">
        <v>1</v>
      </c>
      <c r="IF59">
        <v>28</v>
      </c>
      <c r="IG59">
        <v>3.5</v>
      </c>
      <c r="IH59">
        <v>3.4</v>
      </c>
      <c r="II59">
        <v>0.81787100000000001</v>
      </c>
      <c r="IJ59">
        <v>2.4499499999999999</v>
      </c>
      <c r="IK59">
        <v>1.42578</v>
      </c>
      <c r="IL59">
        <v>2.2912599999999999</v>
      </c>
      <c r="IM59">
        <v>1.5478499999999999</v>
      </c>
      <c r="IN59">
        <v>2.3742700000000001</v>
      </c>
      <c r="IO59">
        <v>35.941200000000002</v>
      </c>
      <c r="IP59">
        <v>13.8606</v>
      </c>
      <c r="IQ59">
        <v>18</v>
      </c>
      <c r="IR59">
        <v>571.74900000000002</v>
      </c>
      <c r="IS59">
        <v>478.40199999999999</v>
      </c>
      <c r="IT59">
        <v>24.9984</v>
      </c>
      <c r="IU59">
        <v>28.983899999999998</v>
      </c>
      <c r="IV59">
        <v>29.9999</v>
      </c>
      <c r="IW59">
        <v>28.8626</v>
      </c>
      <c r="IX59">
        <v>28.7865</v>
      </c>
      <c r="IY59">
        <v>16.379899999999999</v>
      </c>
      <c r="IZ59">
        <v>32.673999999999999</v>
      </c>
      <c r="JA59">
        <v>0</v>
      </c>
      <c r="JB59">
        <v>25</v>
      </c>
      <c r="JC59">
        <v>300</v>
      </c>
      <c r="JD59">
        <v>18.8887</v>
      </c>
      <c r="JE59">
        <v>100.31699999999999</v>
      </c>
      <c r="JF59">
        <v>100.539</v>
      </c>
    </row>
    <row r="60" spans="1:266" x14ac:dyDescent="0.2">
      <c r="A60">
        <v>44</v>
      </c>
      <c r="B60">
        <v>1657348889.5</v>
      </c>
      <c r="C60">
        <v>9450.4000000953674</v>
      </c>
      <c r="D60" t="s">
        <v>532</v>
      </c>
      <c r="E60" t="s">
        <v>533</v>
      </c>
      <c r="F60" t="s">
        <v>394</v>
      </c>
      <c r="H60" t="s">
        <v>479</v>
      </c>
      <c r="I60" t="s">
        <v>524</v>
      </c>
      <c r="J60" t="s">
        <v>525</v>
      </c>
      <c r="K60">
        <v>1657348889.5</v>
      </c>
      <c r="L60">
        <f t="shared" si="46"/>
        <v>4.5734202765036437E-3</v>
      </c>
      <c r="M60">
        <f t="shared" si="47"/>
        <v>4.5734202765036436</v>
      </c>
      <c r="N60">
        <f t="shared" si="48"/>
        <v>8.3953198858978055</v>
      </c>
      <c r="O60">
        <f t="shared" si="49"/>
        <v>189.90299999999999</v>
      </c>
      <c r="P60">
        <f t="shared" si="50"/>
        <v>148.21973215084358</v>
      </c>
      <c r="Q60">
        <f t="shared" si="51"/>
        <v>15.03975623231479</v>
      </c>
      <c r="R60">
        <f t="shared" si="52"/>
        <v>19.269329301436198</v>
      </c>
      <c r="S60">
        <f t="shared" si="53"/>
        <v>0.38521491054351265</v>
      </c>
      <c r="T60">
        <f t="shared" si="54"/>
        <v>1.9238064072332159</v>
      </c>
      <c r="U60">
        <f t="shared" si="55"/>
        <v>0.34693637034122171</v>
      </c>
      <c r="V60">
        <f t="shared" si="56"/>
        <v>0.21995656863227669</v>
      </c>
      <c r="W60">
        <f t="shared" si="57"/>
        <v>241.75031699999997</v>
      </c>
      <c r="X60">
        <f t="shared" si="58"/>
        <v>27.684190945481895</v>
      </c>
      <c r="Y60">
        <f t="shared" si="59"/>
        <v>27.684190945481895</v>
      </c>
      <c r="Z60">
        <f t="shared" si="60"/>
        <v>3.7255330393516624</v>
      </c>
      <c r="AA60">
        <f t="shared" si="61"/>
        <v>66.522897225013693</v>
      </c>
      <c r="AB60">
        <f t="shared" si="62"/>
        <v>2.4284958055958201</v>
      </c>
      <c r="AC60">
        <f t="shared" si="63"/>
        <v>3.6506164146480775</v>
      </c>
      <c r="AD60">
        <f t="shared" si="64"/>
        <v>1.2970372337558422</v>
      </c>
      <c r="AE60">
        <f t="shared" si="65"/>
        <v>-201.68783419381069</v>
      </c>
      <c r="AF60">
        <f t="shared" si="66"/>
        <v>-36.009343255817363</v>
      </c>
      <c r="AG60">
        <f t="shared" si="67"/>
        <v>-4.0601731401200194</v>
      </c>
      <c r="AH60">
        <f t="shared" si="68"/>
        <v>-7.0335897480973131E-3</v>
      </c>
      <c r="AI60">
        <v>0</v>
      </c>
      <c r="AJ60">
        <v>0</v>
      </c>
      <c r="AK60">
        <f t="shared" si="69"/>
        <v>1</v>
      </c>
      <c r="AL60">
        <f t="shared" si="70"/>
        <v>0</v>
      </c>
      <c r="AM60">
        <f t="shared" si="71"/>
        <v>25957.29106321602</v>
      </c>
      <c r="AN60" t="s">
        <v>398</v>
      </c>
      <c r="AO60" t="s">
        <v>398</v>
      </c>
      <c r="AP60">
        <v>0</v>
      </c>
      <c r="AQ60">
        <v>0</v>
      </c>
      <c r="AR60" t="e">
        <f t="shared" si="72"/>
        <v>#DIV/0!</v>
      </c>
      <c r="AS60">
        <v>0</v>
      </c>
      <c r="AT60" t="s">
        <v>398</v>
      </c>
      <c r="AU60" t="s">
        <v>398</v>
      </c>
      <c r="AV60">
        <v>0</v>
      </c>
      <c r="AW60">
        <v>0</v>
      </c>
      <c r="AX60" t="e">
        <f t="shared" si="73"/>
        <v>#DIV/0!</v>
      </c>
      <c r="AY60">
        <v>0.5</v>
      </c>
      <c r="AZ60">
        <f t="shared" si="74"/>
        <v>1261.2404999999999</v>
      </c>
      <c r="BA60">
        <f t="shared" si="75"/>
        <v>8.3953198858978055</v>
      </c>
      <c r="BB60" t="e">
        <f t="shared" si="76"/>
        <v>#DIV/0!</v>
      </c>
      <c r="BC60">
        <f t="shared" si="77"/>
        <v>6.6563989071852722E-3</v>
      </c>
      <c r="BD60" t="e">
        <f t="shared" si="78"/>
        <v>#DIV/0!</v>
      </c>
      <c r="BE60" t="e">
        <f t="shared" si="79"/>
        <v>#DIV/0!</v>
      </c>
      <c r="BF60" t="s">
        <v>398</v>
      </c>
      <c r="BG60">
        <v>0</v>
      </c>
      <c r="BH60" t="e">
        <f t="shared" si="80"/>
        <v>#DIV/0!</v>
      </c>
      <c r="BI60" t="e">
        <f t="shared" si="81"/>
        <v>#DIV/0!</v>
      </c>
      <c r="BJ60" t="e">
        <f t="shared" si="82"/>
        <v>#DIV/0!</v>
      </c>
      <c r="BK60" t="e">
        <f t="shared" si="83"/>
        <v>#DIV/0!</v>
      </c>
      <c r="BL60" t="e">
        <f t="shared" si="84"/>
        <v>#DIV/0!</v>
      </c>
      <c r="BM60" t="e">
        <f t="shared" si="85"/>
        <v>#DIV/0!</v>
      </c>
      <c r="BN60" t="e">
        <f t="shared" si="86"/>
        <v>#DIV/0!</v>
      </c>
      <c r="BO60" t="e">
        <f t="shared" si="87"/>
        <v>#DIV/0!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f t="shared" si="88"/>
        <v>1500.03</v>
      </c>
      <c r="CI60">
        <f t="shared" si="89"/>
        <v>1261.2404999999999</v>
      </c>
      <c r="CJ60">
        <f t="shared" si="90"/>
        <v>0.840810183796324</v>
      </c>
      <c r="CK60">
        <f t="shared" si="91"/>
        <v>0.16116365472690544</v>
      </c>
      <c r="CL60">
        <v>6</v>
      </c>
      <c r="CM60">
        <v>0.5</v>
      </c>
      <c r="CN60" t="s">
        <v>399</v>
      </c>
      <c r="CO60">
        <v>2</v>
      </c>
      <c r="CP60">
        <v>1657348889.5</v>
      </c>
      <c r="CQ60">
        <v>189.90299999999999</v>
      </c>
      <c r="CR60">
        <v>200.00800000000001</v>
      </c>
      <c r="CS60">
        <v>23.933299999999999</v>
      </c>
      <c r="CT60">
        <v>19.064</v>
      </c>
      <c r="CU60">
        <v>189.30799999999999</v>
      </c>
      <c r="CV60">
        <v>23.649899999999999</v>
      </c>
      <c r="CW60">
        <v>550.05399999999997</v>
      </c>
      <c r="CX60">
        <v>101.435</v>
      </c>
      <c r="CY60">
        <v>3.4325399999999999E-2</v>
      </c>
      <c r="CZ60">
        <v>27.337</v>
      </c>
      <c r="DA60">
        <v>27.243500000000001</v>
      </c>
      <c r="DB60">
        <v>999.9</v>
      </c>
      <c r="DC60">
        <v>0</v>
      </c>
      <c r="DD60">
        <v>0</v>
      </c>
      <c r="DE60">
        <v>5016.25</v>
      </c>
      <c r="DF60">
        <v>0</v>
      </c>
      <c r="DG60">
        <v>2040.86</v>
      </c>
      <c r="DH60">
        <v>-10.198700000000001</v>
      </c>
      <c r="DI60">
        <v>194.464</v>
      </c>
      <c r="DJ60">
        <v>203.89500000000001</v>
      </c>
      <c r="DK60">
        <v>4.8693099999999996</v>
      </c>
      <c r="DL60">
        <v>200.00800000000001</v>
      </c>
      <c r="DM60">
        <v>19.064</v>
      </c>
      <c r="DN60">
        <v>2.42767</v>
      </c>
      <c r="DO60">
        <v>1.9337500000000001</v>
      </c>
      <c r="DP60">
        <v>20.549499999999998</v>
      </c>
      <c r="DQ60">
        <v>16.912099999999999</v>
      </c>
      <c r="DR60">
        <v>1500.03</v>
      </c>
      <c r="DS60">
        <v>0.97299599999999997</v>
      </c>
      <c r="DT60">
        <v>2.7003900000000001E-2</v>
      </c>
      <c r="DU60">
        <v>0</v>
      </c>
      <c r="DV60">
        <v>2.5251000000000001</v>
      </c>
      <c r="DW60">
        <v>0</v>
      </c>
      <c r="DX60">
        <v>18791.400000000001</v>
      </c>
      <c r="DY60">
        <v>13303.8</v>
      </c>
      <c r="DZ60">
        <v>39</v>
      </c>
      <c r="EA60">
        <v>41.625</v>
      </c>
      <c r="EB60">
        <v>39.311999999999998</v>
      </c>
      <c r="EC60">
        <v>40.311999999999998</v>
      </c>
      <c r="ED60">
        <v>39.125</v>
      </c>
      <c r="EE60">
        <v>1459.52</v>
      </c>
      <c r="EF60">
        <v>40.51</v>
      </c>
      <c r="EG60">
        <v>0</v>
      </c>
      <c r="EH60">
        <v>1657348888.8</v>
      </c>
      <c r="EI60">
        <v>0</v>
      </c>
      <c r="EJ60">
        <v>2.3197000000000001</v>
      </c>
      <c r="EK60">
        <v>3.2915379563713078E-2</v>
      </c>
      <c r="EL60">
        <v>2087.538467698666</v>
      </c>
      <c r="EM60">
        <v>18582.191999999999</v>
      </c>
      <c r="EN60">
        <v>15</v>
      </c>
      <c r="EO60">
        <v>1657348906.5</v>
      </c>
      <c r="EP60" t="s">
        <v>534</v>
      </c>
      <c r="EQ60">
        <v>1657348906.5</v>
      </c>
      <c r="ER60">
        <v>1657348589.5</v>
      </c>
      <c r="ES60">
        <v>36</v>
      </c>
      <c r="ET60">
        <v>8.8999999999999996E-2</v>
      </c>
      <c r="EU60">
        <v>-1.9E-2</v>
      </c>
      <c r="EV60">
        <v>0.59499999999999997</v>
      </c>
      <c r="EW60">
        <v>0.16700000000000001</v>
      </c>
      <c r="EX60">
        <v>200</v>
      </c>
      <c r="EY60">
        <v>19</v>
      </c>
      <c r="EZ60">
        <v>0.19</v>
      </c>
      <c r="FA60">
        <v>0.02</v>
      </c>
      <c r="FB60">
        <v>-10.176080000000001</v>
      </c>
      <c r="FC60">
        <v>0.12224240150096161</v>
      </c>
      <c r="FD60">
        <v>2.2737438290185579E-2</v>
      </c>
      <c r="FE60">
        <v>0</v>
      </c>
      <c r="FF60">
        <v>4.8695537499999997</v>
      </c>
      <c r="FG60">
        <v>-2.1314409005633909E-2</v>
      </c>
      <c r="FH60">
        <v>2.9205014017288219E-3</v>
      </c>
      <c r="FI60">
        <v>1</v>
      </c>
      <c r="FJ60">
        <v>1</v>
      </c>
      <c r="FK60">
        <v>2</v>
      </c>
      <c r="FL60" t="s">
        <v>401</v>
      </c>
      <c r="FM60">
        <v>3.0587399999999998</v>
      </c>
      <c r="FN60">
        <v>2.69834</v>
      </c>
      <c r="FO60">
        <v>5.4062300000000001E-2</v>
      </c>
      <c r="FP60">
        <v>5.7099499999999997E-2</v>
      </c>
      <c r="FQ60">
        <v>0.119828</v>
      </c>
      <c r="FR60">
        <v>0.10310999999999999</v>
      </c>
      <c r="FS60">
        <v>30004.3</v>
      </c>
      <c r="FT60">
        <v>23347.599999999999</v>
      </c>
      <c r="FU60">
        <v>29786</v>
      </c>
      <c r="FV60">
        <v>24219.9</v>
      </c>
      <c r="FW60">
        <v>34806.300000000003</v>
      </c>
      <c r="FX60">
        <v>31723.9</v>
      </c>
      <c r="FY60">
        <v>43478.7</v>
      </c>
      <c r="FZ60">
        <v>39522.1</v>
      </c>
      <c r="GA60">
        <v>2.06575</v>
      </c>
      <c r="GB60">
        <v>1.94435</v>
      </c>
      <c r="GC60">
        <v>8.6367100000000002E-2</v>
      </c>
      <c r="GD60">
        <v>0</v>
      </c>
      <c r="GE60">
        <v>25.83</v>
      </c>
      <c r="GF60">
        <v>999.9</v>
      </c>
      <c r="GG60">
        <v>53.2</v>
      </c>
      <c r="GH60">
        <v>33.700000000000003</v>
      </c>
      <c r="GI60">
        <v>27.556999999999999</v>
      </c>
      <c r="GJ60">
        <v>30.840199999999999</v>
      </c>
      <c r="GK60">
        <v>29.7636</v>
      </c>
      <c r="GL60">
        <v>1</v>
      </c>
      <c r="GM60">
        <v>0.12565299999999999</v>
      </c>
      <c r="GN60">
        <v>1.0261400000000001</v>
      </c>
      <c r="GO60">
        <v>20.268599999999999</v>
      </c>
      <c r="GP60">
        <v>5.2232799999999999</v>
      </c>
      <c r="GQ60">
        <v>11.908099999999999</v>
      </c>
      <c r="GR60">
        <v>4.9637500000000001</v>
      </c>
      <c r="GS60">
        <v>3.2919999999999998</v>
      </c>
      <c r="GT60">
        <v>9999</v>
      </c>
      <c r="GU60">
        <v>9999</v>
      </c>
      <c r="GV60">
        <v>8217.7999999999993</v>
      </c>
      <c r="GW60">
        <v>984.4</v>
      </c>
      <c r="GX60">
        <v>1.87713</v>
      </c>
      <c r="GY60">
        <v>1.8753899999999999</v>
      </c>
      <c r="GZ60">
        <v>1.87408</v>
      </c>
      <c r="HA60">
        <v>1.8733200000000001</v>
      </c>
      <c r="HB60">
        <v>1.8748199999999999</v>
      </c>
      <c r="HC60">
        <v>1.8697600000000001</v>
      </c>
      <c r="HD60">
        <v>1.8739300000000001</v>
      </c>
      <c r="HE60">
        <v>1.8789800000000001</v>
      </c>
      <c r="HF60">
        <v>0</v>
      </c>
      <c r="HG60">
        <v>0</v>
      </c>
      <c r="HH60">
        <v>0</v>
      </c>
      <c r="HI60">
        <v>0</v>
      </c>
      <c r="HJ60" t="s">
        <v>402</v>
      </c>
      <c r="HK60" t="s">
        <v>403</v>
      </c>
      <c r="HL60" t="s">
        <v>404</v>
      </c>
      <c r="HM60" t="s">
        <v>404</v>
      </c>
      <c r="HN60" t="s">
        <v>404</v>
      </c>
      <c r="HO60" t="s">
        <v>404</v>
      </c>
      <c r="HP60">
        <v>0</v>
      </c>
      <c r="HQ60">
        <v>100</v>
      </c>
      <c r="HR60">
        <v>100</v>
      </c>
      <c r="HS60">
        <v>0.59499999999999997</v>
      </c>
      <c r="HT60">
        <v>0.28339999999999999</v>
      </c>
      <c r="HU60">
        <v>0.31817548408302221</v>
      </c>
      <c r="HV60">
        <v>1.442917152755131E-3</v>
      </c>
      <c r="HW60">
        <v>-2.661258809856503E-6</v>
      </c>
      <c r="HX60">
        <v>7.9611176757267714E-10</v>
      </c>
      <c r="HY60">
        <v>-6.6858107156167801E-2</v>
      </c>
      <c r="HZ60">
        <v>-6.0352908027276157E-3</v>
      </c>
      <c r="IA60">
        <v>1.226161373770135E-3</v>
      </c>
      <c r="IB60">
        <v>-1.457749047782E-5</v>
      </c>
      <c r="IC60">
        <v>5</v>
      </c>
      <c r="ID60">
        <v>1967</v>
      </c>
      <c r="IE60">
        <v>1</v>
      </c>
      <c r="IF60">
        <v>28</v>
      </c>
      <c r="IG60">
        <v>1.3</v>
      </c>
      <c r="IH60">
        <v>5</v>
      </c>
      <c r="II60">
        <v>0.59326199999999996</v>
      </c>
      <c r="IJ60">
        <v>2.4560499999999998</v>
      </c>
      <c r="IK60">
        <v>1.42578</v>
      </c>
      <c r="IL60">
        <v>2.2900399999999999</v>
      </c>
      <c r="IM60">
        <v>1.5478499999999999</v>
      </c>
      <c r="IN60">
        <v>2.3559600000000001</v>
      </c>
      <c r="IO60">
        <v>35.894399999999997</v>
      </c>
      <c r="IP60">
        <v>13.8431</v>
      </c>
      <c r="IQ60">
        <v>18</v>
      </c>
      <c r="IR60">
        <v>571.75400000000002</v>
      </c>
      <c r="IS60">
        <v>478.976</v>
      </c>
      <c r="IT60">
        <v>25</v>
      </c>
      <c r="IU60">
        <v>28.929300000000001</v>
      </c>
      <c r="IV60">
        <v>29.9999</v>
      </c>
      <c r="IW60">
        <v>28.850300000000001</v>
      </c>
      <c r="IX60">
        <v>28.777799999999999</v>
      </c>
      <c r="IY60">
        <v>11.897399999999999</v>
      </c>
      <c r="IZ60">
        <v>32.0107</v>
      </c>
      <c r="JA60">
        <v>0</v>
      </c>
      <c r="JB60">
        <v>25</v>
      </c>
      <c r="JC60">
        <v>200</v>
      </c>
      <c r="JD60">
        <v>19.098299999999998</v>
      </c>
      <c r="JE60">
        <v>100.32599999999999</v>
      </c>
      <c r="JF60">
        <v>100.545</v>
      </c>
    </row>
    <row r="61" spans="1:266" x14ac:dyDescent="0.2">
      <c r="A61">
        <v>45</v>
      </c>
      <c r="B61">
        <v>1657348982.5</v>
      </c>
      <c r="C61">
        <v>9543.4000000953674</v>
      </c>
      <c r="D61" t="s">
        <v>535</v>
      </c>
      <c r="E61" t="s">
        <v>536</v>
      </c>
      <c r="F61" t="s">
        <v>394</v>
      </c>
      <c r="H61" t="s">
        <v>479</v>
      </c>
      <c r="I61" t="s">
        <v>524</v>
      </c>
      <c r="J61" t="s">
        <v>525</v>
      </c>
      <c r="K61">
        <v>1657348982.5</v>
      </c>
      <c r="L61">
        <f t="shared" si="46"/>
        <v>4.646198570455313E-3</v>
      </c>
      <c r="M61">
        <f t="shared" si="47"/>
        <v>4.6461985704553133</v>
      </c>
      <c r="N61">
        <f t="shared" si="48"/>
        <v>2.4858799996708991</v>
      </c>
      <c r="O61">
        <f t="shared" si="49"/>
        <v>96.816999999999993</v>
      </c>
      <c r="P61">
        <f t="shared" si="50"/>
        <v>83.884263487248475</v>
      </c>
      <c r="Q61">
        <f t="shared" si="51"/>
        <v>8.5113601628978888</v>
      </c>
      <c r="R61">
        <f t="shared" si="52"/>
        <v>9.8235869593889991</v>
      </c>
      <c r="S61">
        <f t="shared" si="53"/>
        <v>0.39435601978007895</v>
      </c>
      <c r="T61">
        <f t="shared" si="54"/>
        <v>1.9196021195129238</v>
      </c>
      <c r="U61">
        <f t="shared" si="55"/>
        <v>0.35426192798161232</v>
      </c>
      <c r="V61">
        <f t="shared" si="56"/>
        <v>0.22467534019988064</v>
      </c>
      <c r="W61">
        <f t="shared" si="57"/>
        <v>241.77208199999998</v>
      </c>
      <c r="X61">
        <f t="shared" si="58"/>
        <v>27.749064239511096</v>
      </c>
      <c r="Y61">
        <f t="shared" si="59"/>
        <v>27.749064239511096</v>
      </c>
      <c r="Z61">
        <f t="shared" si="60"/>
        <v>3.7396791206124997</v>
      </c>
      <c r="AA61">
        <f t="shared" si="61"/>
        <v>66.738907939249572</v>
      </c>
      <c r="AB61">
        <f t="shared" si="62"/>
        <v>2.4495297786554997</v>
      </c>
      <c r="AC61">
        <f t="shared" si="63"/>
        <v>3.6703174419414135</v>
      </c>
      <c r="AD61">
        <f t="shared" si="64"/>
        <v>1.290149341957</v>
      </c>
      <c r="AE61">
        <f t="shared" si="65"/>
        <v>-204.8973569570793</v>
      </c>
      <c r="AF61">
        <f t="shared" si="66"/>
        <v>-33.133665709075586</v>
      </c>
      <c r="AG61">
        <f t="shared" si="67"/>
        <v>-3.7470438010497853</v>
      </c>
      <c r="AH61">
        <f t="shared" si="68"/>
        <v>-5.9844672046835967E-3</v>
      </c>
      <c r="AI61">
        <v>0</v>
      </c>
      <c r="AJ61">
        <v>0</v>
      </c>
      <c r="AK61">
        <f t="shared" si="69"/>
        <v>1</v>
      </c>
      <c r="AL61">
        <f t="shared" si="70"/>
        <v>0</v>
      </c>
      <c r="AM61">
        <f t="shared" si="71"/>
        <v>25843.747171401505</v>
      </c>
      <c r="AN61" t="s">
        <v>398</v>
      </c>
      <c r="AO61" t="s">
        <v>398</v>
      </c>
      <c r="AP61">
        <v>0</v>
      </c>
      <c r="AQ61">
        <v>0</v>
      </c>
      <c r="AR61" t="e">
        <f t="shared" si="72"/>
        <v>#DIV/0!</v>
      </c>
      <c r="AS61">
        <v>0</v>
      </c>
      <c r="AT61" t="s">
        <v>398</v>
      </c>
      <c r="AU61" t="s">
        <v>398</v>
      </c>
      <c r="AV61">
        <v>0</v>
      </c>
      <c r="AW61">
        <v>0</v>
      </c>
      <c r="AX61" t="e">
        <f t="shared" si="73"/>
        <v>#DIV/0!</v>
      </c>
      <c r="AY61">
        <v>0.5</v>
      </c>
      <c r="AZ61">
        <f t="shared" si="74"/>
        <v>1261.3578</v>
      </c>
      <c r="BA61">
        <f t="shared" si="75"/>
        <v>2.4858799996708991</v>
      </c>
      <c r="BB61" t="e">
        <f t="shared" si="76"/>
        <v>#DIV/0!</v>
      </c>
      <c r="BC61">
        <f t="shared" si="77"/>
        <v>1.9707968664172048E-3</v>
      </c>
      <c r="BD61" t="e">
        <f t="shared" si="78"/>
        <v>#DIV/0!</v>
      </c>
      <c r="BE61" t="e">
        <f t="shared" si="79"/>
        <v>#DIV/0!</v>
      </c>
      <c r="BF61" t="s">
        <v>398</v>
      </c>
      <c r="BG61">
        <v>0</v>
      </c>
      <c r="BH61" t="e">
        <f t="shared" si="80"/>
        <v>#DIV/0!</v>
      </c>
      <c r="BI61" t="e">
        <f t="shared" si="81"/>
        <v>#DIV/0!</v>
      </c>
      <c r="BJ61" t="e">
        <f t="shared" si="82"/>
        <v>#DIV/0!</v>
      </c>
      <c r="BK61" t="e">
        <f t="shared" si="83"/>
        <v>#DIV/0!</v>
      </c>
      <c r="BL61" t="e">
        <f t="shared" si="84"/>
        <v>#DIV/0!</v>
      </c>
      <c r="BM61" t="e">
        <f t="shared" si="85"/>
        <v>#DIV/0!</v>
      </c>
      <c r="BN61" t="e">
        <f t="shared" si="86"/>
        <v>#DIV/0!</v>
      </c>
      <c r="BO61" t="e">
        <f t="shared" si="87"/>
        <v>#DIV/0!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f t="shared" si="88"/>
        <v>1500.17</v>
      </c>
      <c r="CI61">
        <f t="shared" si="89"/>
        <v>1261.3578</v>
      </c>
      <c r="CJ61">
        <f t="shared" si="90"/>
        <v>0.8408099082104028</v>
      </c>
      <c r="CK61">
        <f t="shared" si="91"/>
        <v>0.16116312284607742</v>
      </c>
      <c r="CL61">
        <v>6</v>
      </c>
      <c r="CM61">
        <v>0.5</v>
      </c>
      <c r="CN61" t="s">
        <v>399</v>
      </c>
      <c r="CO61">
        <v>2</v>
      </c>
      <c r="CP61">
        <v>1657348982.5</v>
      </c>
      <c r="CQ61">
        <v>96.816999999999993</v>
      </c>
      <c r="CR61">
        <v>100.01900000000001</v>
      </c>
      <c r="CS61">
        <v>24.141500000000001</v>
      </c>
      <c r="CT61">
        <v>19.196200000000001</v>
      </c>
      <c r="CU61">
        <v>96.224999999999994</v>
      </c>
      <c r="CV61">
        <v>23.852499999999999</v>
      </c>
      <c r="CW61">
        <v>550.10199999999998</v>
      </c>
      <c r="CX61">
        <v>101.431</v>
      </c>
      <c r="CY61">
        <v>3.4516999999999999E-2</v>
      </c>
      <c r="CZ61">
        <v>27.428899999999999</v>
      </c>
      <c r="DA61">
        <v>27.280899999999999</v>
      </c>
      <c r="DB61">
        <v>999.9</v>
      </c>
      <c r="DC61">
        <v>0</v>
      </c>
      <c r="DD61">
        <v>0</v>
      </c>
      <c r="DE61">
        <v>4998.75</v>
      </c>
      <c r="DF61">
        <v>0</v>
      </c>
      <c r="DG61">
        <v>2033.51</v>
      </c>
      <c r="DH61">
        <v>-3.2716500000000002</v>
      </c>
      <c r="DI61">
        <v>99.140600000000006</v>
      </c>
      <c r="DJ61">
        <v>101.976</v>
      </c>
      <c r="DK61">
        <v>4.9453199999999997</v>
      </c>
      <c r="DL61">
        <v>100.01900000000001</v>
      </c>
      <c r="DM61">
        <v>19.196200000000001</v>
      </c>
      <c r="DN61">
        <v>2.4487100000000002</v>
      </c>
      <c r="DO61">
        <v>1.94709</v>
      </c>
      <c r="DP61">
        <v>20.689499999999999</v>
      </c>
      <c r="DQ61">
        <v>17.020499999999998</v>
      </c>
      <c r="DR61">
        <v>1500.17</v>
      </c>
      <c r="DS61">
        <v>0.973001</v>
      </c>
      <c r="DT61">
        <v>2.69988E-2</v>
      </c>
      <c r="DU61">
        <v>0</v>
      </c>
      <c r="DV61">
        <v>2.2145999999999999</v>
      </c>
      <c r="DW61">
        <v>0</v>
      </c>
      <c r="DX61">
        <v>18859.2</v>
      </c>
      <c r="DY61">
        <v>13305.1</v>
      </c>
      <c r="DZ61">
        <v>38.75</v>
      </c>
      <c r="EA61">
        <v>40.625</v>
      </c>
      <c r="EB61">
        <v>39.25</v>
      </c>
      <c r="EC61">
        <v>39.061999999999998</v>
      </c>
      <c r="ED61">
        <v>38.686999999999998</v>
      </c>
      <c r="EE61">
        <v>1459.67</v>
      </c>
      <c r="EF61">
        <v>40.5</v>
      </c>
      <c r="EG61">
        <v>0</v>
      </c>
      <c r="EH61">
        <v>1657348981.8</v>
      </c>
      <c r="EI61">
        <v>0</v>
      </c>
      <c r="EJ61">
        <v>2.3545269230769228</v>
      </c>
      <c r="EK61">
        <v>4.5172650297109207E-2</v>
      </c>
      <c r="EL61">
        <v>1024.5538485900031</v>
      </c>
      <c r="EM61">
        <v>18652.984615384619</v>
      </c>
      <c r="EN61">
        <v>15</v>
      </c>
      <c r="EO61">
        <v>1657349012.5</v>
      </c>
      <c r="EP61" t="s">
        <v>537</v>
      </c>
      <c r="EQ61">
        <v>1657349012.5</v>
      </c>
      <c r="ER61">
        <v>1657348589.5</v>
      </c>
      <c r="ES61">
        <v>37</v>
      </c>
      <c r="ET61">
        <v>6.7000000000000004E-2</v>
      </c>
      <c r="EU61">
        <v>-1.9E-2</v>
      </c>
      <c r="EV61">
        <v>0.59199999999999997</v>
      </c>
      <c r="EW61">
        <v>0.16700000000000001</v>
      </c>
      <c r="EX61">
        <v>100</v>
      </c>
      <c r="EY61">
        <v>19</v>
      </c>
      <c r="EZ61">
        <v>0.28999999999999998</v>
      </c>
      <c r="FA61">
        <v>0.02</v>
      </c>
      <c r="FB61">
        <v>-3.2436353658536579</v>
      </c>
      <c r="FC61">
        <v>-2.1806550522654129E-2</v>
      </c>
      <c r="FD61">
        <v>1.506376059962242E-2</v>
      </c>
      <c r="FE61">
        <v>1</v>
      </c>
      <c r="FF61">
        <v>4.9372017073170733</v>
      </c>
      <c r="FG61">
        <v>-0.16143658536585179</v>
      </c>
      <c r="FH61">
        <v>1.7740930888552109E-2</v>
      </c>
      <c r="FI61">
        <v>1</v>
      </c>
      <c r="FJ61">
        <v>2</v>
      </c>
      <c r="FK61">
        <v>2</v>
      </c>
      <c r="FL61" t="s">
        <v>419</v>
      </c>
      <c r="FM61">
        <v>3.0589200000000001</v>
      </c>
      <c r="FN61">
        <v>2.6984599999999999</v>
      </c>
      <c r="FO61">
        <v>2.8557900000000001E-2</v>
      </c>
      <c r="FP61">
        <v>2.9823499999999999E-2</v>
      </c>
      <c r="FQ61">
        <v>0.120544</v>
      </c>
      <c r="FR61">
        <v>0.103612</v>
      </c>
      <c r="FS61">
        <v>30812.9</v>
      </c>
      <c r="FT61">
        <v>24022.9</v>
      </c>
      <c r="FU61">
        <v>29785.4</v>
      </c>
      <c r="FV61">
        <v>24219.5</v>
      </c>
      <c r="FW61">
        <v>34775.1</v>
      </c>
      <c r="FX61">
        <v>31704.5</v>
      </c>
      <c r="FY61">
        <v>43477.3</v>
      </c>
      <c r="FZ61">
        <v>39521.599999999999</v>
      </c>
      <c r="GA61">
        <v>2.0664699999999998</v>
      </c>
      <c r="GB61">
        <v>1.9449799999999999</v>
      </c>
      <c r="GC61">
        <v>8.2295400000000005E-2</v>
      </c>
      <c r="GD61">
        <v>0</v>
      </c>
      <c r="GE61">
        <v>25.934200000000001</v>
      </c>
      <c r="GF61">
        <v>999.9</v>
      </c>
      <c r="GG61">
        <v>52.7</v>
      </c>
      <c r="GH61">
        <v>33.799999999999997</v>
      </c>
      <c r="GI61">
        <v>27.4526</v>
      </c>
      <c r="GJ61">
        <v>30.780200000000001</v>
      </c>
      <c r="GK61">
        <v>29.118600000000001</v>
      </c>
      <c r="GL61">
        <v>1</v>
      </c>
      <c r="GM61">
        <v>0.123928</v>
      </c>
      <c r="GN61">
        <v>0.98388600000000004</v>
      </c>
      <c r="GO61">
        <v>20.2667</v>
      </c>
      <c r="GP61">
        <v>5.2271700000000001</v>
      </c>
      <c r="GQ61">
        <v>11.908099999999999</v>
      </c>
      <c r="GR61">
        <v>4.9637000000000002</v>
      </c>
      <c r="GS61">
        <v>3.2919999999999998</v>
      </c>
      <c r="GT61">
        <v>9999</v>
      </c>
      <c r="GU61">
        <v>9999</v>
      </c>
      <c r="GV61">
        <v>8217.7999999999993</v>
      </c>
      <c r="GW61">
        <v>984.5</v>
      </c>
      <c r="GX61">
        <v>1.8771100000000001</v>
      </c>
      <c r="GY61">
        <v>1.8754</v>
      </c>
      <c r="GZ61">
        <v>1.87408</v>
      </c>
      <c r="HA61">
        <v>1.8733200000000001</v>
      </c>
      <c r="HB61">
        <v>1.87479</v>
      </c>
      <c r="HC61">
        <v>1.86974</v>
      </c>
      <c r="HD61">
        <v>1.8739300000000001</v>
      </c>
      <c r="HE61">
        <v>1.87897</v>
      </c>
      <c r="HF61">
        <v>0</v>
      </c>
      <c r="HG61">
        <v>0</v>
      </c>
      <c r="HH61">
        <v>0</v>
      </c>
      <c r="HI61">
        <v>0</v>
      </c>
      <c r="HJ61" t="s">
        <v>402</v>
      </c>
      <c r="HK61" t="s">
        <v>403</v>
      </c>
      <c r="HL61" t="s">
        <v>404</v>
      </c>
      <c r="HM61" t="s">
        <v>404</v>
      </c>
      <c r="HN61" t="s">
        <v>404</v>
      </c>
      <c r="HO61" t="s">
        <v>404</v>
      </c>
      <c r="HP61">
        <v>0</v>
      </c>
      <c r="HQ61">
        <v>100</v>
      </c>
      <c r="HR61">
        <v>100</v>
      </c>
      <c r="HS61">
        <v>0.59199999999999997</v>
      </c>
      <c r="HT61">
        <v>0.28899999999999998</v>
      </c>
      <c r="HU61">
        <v>0.40727774959854351</v>
      </c>
      <c r="HV61">
        <v>1.442917152755131E-3</v>
      </c>
      <c r="HW61">
        <v>-2.661258809856503E-6</v>
      </c>
      <c r="HX61">
        <v>7.9611176757267714E-10</v>
      </c>
      <c r="HY61">
        <v>-6.6858107156167801E-2</v>
      </c>
      <c r="HZ61">
        <v>-6.0352908027276157E-3</v>
      </c>
      <c r="IA61">
        <v>1.226161373770135E-3</v>
      </c>
      <c r="IB61">
        <v>-1.457749047782E-5</v>
      </c>
      <c r="IC61">
        <v>5</v>
      </c>
      <c r="ID61">
        <v>1967</v>
      </c>
      <c r="IE61">
        <v>1</v>
      </c>
      <c r="IF61">
        <v>28</v>
      </c>
      <c r="IG61">
        <v>1.3</v>
      </c>
      <c r="IH61">
        <v>6.5</v>
      </c>
      <c r="II61">
        <v>0.36132799999999998</v>
      </c>
      <c r="IJ61">
        <v>2.5</v>
      </c>
      <c r="IK61">
        <v>1.42578</v>
      </c>
      <c r="IL61">
        <v>2.2900399999999999</v>
      </c>
      <c r="IM61">
        <v>1.5478499999999999</v>
      </c>
      <c r="IN61">
        <v>2.2668499999999998</v>
      </c>
      <c r="IO61">
        <v>35.894399999999997</v>
      </c>
      <c r="IP61">
        <v>13.799300000000001</v>
      </c>
      <c r="IQ61">
        <v>18</v>
      </c>
      <c r="IR61">
        <v>572.11699999999996</v>
      </c>
      <c r="IS61">
        <v>479.29899999999998</v>
      </c>
      <c r="IT61">
        <v>24.999400000000001</v>
      </c>
      <c r="IU61">
        <v>28.8767</v>
      </c>
      <c r="IV61">
        <v>30</v>
      </c>
      <c r="IW61">
        <v>28.8355</v>
      </c>
      <c r="IX61">
        <v>28.769400000000001</v>
      </c>
      <c r="IY61">
        <v>7.2672699999999999</v>
      </c>
      <c r="IZ61">
        <v>31.235399999999998</v>
      </c>
      <c r="JA61">
        <v>0</v>
      </c>
      <c r="JB61">
        <v>25</v>
      </c>
      <c r="JC61">
        <v>100</v>
      </c>
      <c r="JD61">
        <v>19.147200000000002</v>
      </c>
      <c r="JE61">
        <v>100.32299999999999</v>
      </c>
      <c r="JF61">
        <v>100.544</v>
      </c>
    </row>
    <row r="62" spans="1:266" x14ac:dyDescent="0.2">
      <c r="A62">
        <v>46</v>
      </c>
      <c r="B62">
        <v>1657349088.5</v>
      </c>
      <c r="C62">
        <v>9649.4000000953674</v>
      </c>
      <c r="D62" t="s">
        <v>538</v>
      </c>
      <c r="E62" t="s">
        <v>539</v>
      </c>
      <c r="F62" t="s">
        <v>394</v>
      </c>
      <c r="H62" t="s">
        <v>479</v>
      </c>
      <c r="I62" t="s">
        <v>524</v>
      </c>
      <c r="J62" t="s">
        <v>525</v>
      </c>
      <c r="K62">
        <v>1657349088.5</v>
      </c>
      <c r="L62">
        <f t="shared" si="46"/>
        <v>4.6341684174344361E-3</v>
      </c>
      <c r="M62">
        <f t="shared" si="47"/>
        <v>4.6341684174344362</v>
      </c>
      <c r="N62">
        <f t="shared" si="48"/>
        <v>-0.70671466754157375</v>
      </c>
      <c r="O62">
        <f t="shared" si="49"/>
        <v>50.477800000000002</v>
      </c>
      <c r="P62">
        <f t="shared" si="50"/>
        <v>52.590235338864133</v>
      </c>
      <c r="Q62">
        <f t="shared" si="51"/>
        <v>5.3361798882455203</v>
      </c>
      <c r="R62">
        <f t="shared" si="52"/>
        <v>5.1218371514649608</v>
      </c>
      <c r="S62">
        <f t="shared" si="53"/>
        <v>0.38824725009100935</v>
      </c>
      <c r="T62">
        <f t="shared" si="54"/>
        <v>1.9196255451309159</v>
      </c>
      <c r="U62">
        <f t="shared" si="55"/>
        <v>0.34932061652415375</v>
      </c>
      <c r="V62">
        <f t="shared" si="56"/>
        <v>0.22149664977957489</v>
      </c>
      <c r="W62">
        <f t="shared" si="57"/>
        <v>241.73914499999998</v>
      </c>
      <c r="X62">
        <f t="shared" si="58"/>
        <v>28.033488855061957</v>
      </c>
      <c r="Y62">
        <f t="shared" si="59"/>
        <v>28.033488855061957</v>
      </c>
      <c r="Z62">
        <f t="shared" si="60"/>
        <v>3.8022546014811702</v>
      </c>
      <c r="AA62">
        <f t="shared" si="61"/>
        <v>66.952173872513626</v>
      </c>
      <c r="AB62">
        <f t="shared" si="62"/>
        <v>2.49795822578688</v>
      </c>
      <c r="AC62">
        <f t="shared" si="63"/>
        <v>3.7309591030507003</v>
      </c>
      <c r="AD62">
        <f t="shared" si="64"/>
        <v>1.3042963756942902</v>
      </c>
      <c r="AE62">
        <f t="shared" si="65"/>
        <v>-204.36682720885864</v>
      </c>
      <c r="AF62">
        <f t="shared" si="66"/>
        <v>-33.571279115885588</v>
      </c>
      <c r="AG62">
        <f t="shared" si="67"/>
        <v>-3.8071936347982094</v>
      </c>
      <c r="AH62">
        <f t="shared" si="68"/>
        <v>-6.154959542456595E-3</v>
      </c>
      <c r="AI62">
        <v>0</v>
      </c>
      <c r="AJ62">
        <v>0</v>
      </c>
      <c r="AK62">
        <f t="shared" si="69"/>
        <v>1</v>
      </c>
      <c r="AL62">
        <f t="shared" si="70"/>
        <v>0</v>
      </c>
      <c r="AM62">
        <f t="shared" si="71"/>
        <v>25820.175139316852</v>
      </c>
      <c r="AN62" t="s">
        <v>398</v>
      </c>
      <c r="AO62" t="s">
        <v>398</v>
      </c>
      <c r="AP62">
        <v>0</v>
      </c>
      <c r="AQ62">
        <v>0</v>
      </c>
      <c r="AR62" t="e">
        <f t="shared" si="72"/>
        <v>#DIV/0!</v>
      </c>
      <c r="AS62">
        <v>0</v>
      </c>
      <c r="AT62" t="s">
        <v>398</v>
      </c>
      <c r="AU62" t="s">
        <v>398</v>
      </c>
      <c r="AV62">
        <v>0</v>
      </c>
      <c r="AW62">
        <v>0</v>
      </c>
      <c r="AX62" t="e">
        <f t="shared" si="73"/>
        <v>#DIV/0!</v>
      </c>
      <c r="AY62">
        <v>0.5</v>
      </c>
      <c r="AZ62">
        <f t="shared" si="74"/>
        <v>1261.1817000000001</v>
      </c>
      <c r="BA62">
        <f t="shared" si="75"/>
        <v>-0.70671466754157375</v>
      </c>
      <c r="BB62" t="e">
        <f t="shared" si="76"/>
        <v>#DIV/0!</v>
      </c>
      <c r="BC62">
        <f t="shared" si="77"/>
        <v>-5.6035911997579229E-4</v>
      </c>
      <c r="BD62" t="e">
        <f t="shared" si="78"/>
        <v>#DIV/0!</v>
      </c>
      <c r="BE62" t="e">
        <f t="shared" si="79"/>
        <v>#DIV/0!</v>
      </c>
      <c r="BF62" t="s">
        <v>398</v>
      </c>
      <c r="BG62">
        <v>0</v>
      </c>
      <c r="BH62" t="e">
        <f t="shared" si="80"/>
        <v>#DIV/0!</v>
      </c>
      <c r="BI62" t="e">
        <f t="shared" si="81"/>
        <v>#DIV/0!</v>
      </c>
      <c r="BJ62" t="e">
        <f t="shared" si="82"/>
        <v>#DIV/0!</v>
      </c>
      <c r="BK62" t="e">
        <f t="shared" si="83"/>
        <v>#DIV/0!</v>
      </c>
      <c r="BL62" t="e">
        <f t="shared" si="84"/>
        <v>#DIV/0!</v>
      </c>
      <c r="BM62" t="e">
        <f t="shared" si="85"/>
        <v>#DIV/0!</v>
      </c>
      <c r="BN62" t="e">
        <f t="shared" si="86"/>
        <v>#DIV/0!</v>
      </c>
      <c r="BO62" t="e">
        <f t="shared" si="87"/>
        <v>#DIV/0!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f t="shared" si="88"/>
        <v>1499.96</v>
      </c>
      <c r="CI62">
        <f t="shared" si="89"/>
        <v>1261.1817000000001</v>
      </c>
      <c r="CJ62">
        <f t="shared" si="90"/>
        <v>0.84081022160590946</v>
      </c>
      <c r="CK62">
        <f t="shared" si="91"/>
        <v>0.16116372769940529</v>
      </c>
      <c r="CL62">
        <v>6</v>
      </c>
      <c r="CM62">
        <v>0.5</v>
      </c>
      <c r="CN62" t="s">
        <v>399</v>
      </c>
      <c r="CO62">
        <v>2</v>
      </c>
      <c r="CP62">
        <v>1657349088.5</v>
      </c>
      <c r="CQ62">
        <v>50.477800000000002</v>
      </c>
      <c r="CR62">
        <v>49.9621</v>
      </c>
      <c r="CS62">
        <v>24.618400000000001</v>
      </c>
      <c r="CT62">
        <v>19.688099999999999</v>
      </c>
      <c r="CU62">
        <v>49.877800000000001</v>
      </c>
      <c r="CV62">
        <v>24.316600000000001</v>
      </c>
      <c r="CW62">
        <v>550.07799999999997</v>
      </c>
      <c r="CX62">
        <v>101.43300000000001</v>
      </c>
      <c r="CY62">
        <v>3.4123199999999999E-2</v>
      </c>
      <c r="CZ62">
        <v>27.709099999999999</v>
      </c>
      <c r="DA62">
        <v>27.509899999999998</v>
      </c>
      <c r="DB62">
        <v>999.9</v>
      </c>
      <c r="DC62">
        <v>0</v>
      </c>
      <c r="DD62">
        <v>0</v>
      </c>
      <c r="DE62">
        <v>4998.75</v>
      </c>
      <c r="DF62">
        <v>0</v>
      </c>
      <c r="DG62">
        <v>2045.53</v>
      </c>
      <c r="DH62">
        <v>0.45557399999999998</v>
      </c>
      <c r="DI62">
        <v>51.690199999999997</v>
      </c>
      <c r="DJ62">
        <v>50.965499999999999</v>
      </c>
      <c r="DK62">
        <v>4.9303100000000004</v>
      </c>
      <c r="DL62">
        <v>49.9621</v>
      </c>
      <c r="DM62">
        <v>19.688099999999999</v>
      </c>
      <c r="DN62">
        <v>2.4971299999999998</v>
      </c>
      <c r="DO62">
        <v>1.9970300000000001</v>
      </c>
      <c r="DP62">
        <v>21.0078</v>
      </c>
      <c r="DQ62">
        <v>17.4208</v>
      </c>
      <c r="DR62">
        <v>1499.96</v>
      </c>
      <c r="DS62">
        <v>0.97299100000000005</v>
      </c>
      <c r="DT62">
        <v>2.7008999999999998E-2</v>
      </c>
      <c r="DU62">
        <v>0</v>
      </c>
      <c r="DV62">
        <v>2.5994000000000002</v>
      </c>
      <c r="DW62">
        <v>0</v>
      </c>
      <c r="DX62">
        <v>19017.900000000001</v>
      </c>
      <c r="DY62">
        <v>13303.1</v>
      </c>
      <c r="DZ62">
        <v>37.936999999999998</v>
      </c>
      <c r="EA62">
        <v>39.75</v>
      </c>
      <c r="EB62">
        <v>38.436999999999998</v>
      </c>
      <c r="EC62">
        <v>38.375</v>
      </c>
      <c r="ED62">
        <v>38</v>
      </c>
      <c r="EE62">
        <v>1459.45</v>
      </c>
      <c r="EF62">
        <v>40.51</v>
      </c>
      <c r="EG62">
        <v>0</v>
      </c>
      <c r="EH62">
        <v>1657349088</v>
      </c>
      <c r="EI62">
        <v>0</v>
      </c>
      <c r="EJ62">
        <v>2.38808</v>
      </c>
      <c r="EK62">
        <v>-0.76216153455649061</v>
      </c>
      <c r="EL62">
        <v>2268.3461480257861</v>
      </c>
      <c r="EM62">
        <v>18870.236000000001</v>
      </c>
      <c r="EN62">
        <v>15</v>
      </c>
      <c r="EO62">
        <v>1657349109.5</v>
      </c>
      <c r="EP62" t="s">
        <v>540</v>
      </c>
      <c r="EQ62">
        <v>1657349109.5</v>
      </c>
      <c r="ER62">
        <v>1657348589.5</v>
      </c>
      <c r="ES62">
        <v>38</v>
      </c>
      <c r="ET62">
        <v>6.0999999999999999E-2</v>
      </c>
      <c r="EU62">
        <v>-1.9E-2</v>
      </c>
      <c r="EV62">
        <v>0.6</v>
      </c>
      <c r="EW62">
        <v>0.16700000000000001</v>
      </c>
      <c r="EX62">
        <v>50</v>
      </c>
      <c r="EY62">
        <v>19</v>
      </c>
      <c r="EZ62">
        <v>0.3</v>
      </c>
      <c r="FA62">
        <v>0.02</v>
      </c>
      <c r="FB62">
        <v>0.40245042499999989</v>
      </c>
      <c r="FC62">
        <v>2.6761474671668551E-2</v>
      </c>
      <c r="FD62">
        <v>1.881371867665654E-2</v>
      </c>
      <c r="FE62">
        <v>1</v>
      </c>
      <c r="FF62">
        <v>4.9214272500000007</v>
      </c>
      <c r="FG62">
        <v>4.7917260787985742E-2</v>
      </c>
      <c r="FH62">
        <v>4.812691028676157E-3</v>
      </c>
      <c r="FI62">
        <v>1</v>
      </c>
      <c r="FJ62">
        <v>2</v>
      </c>
      <c r="FK62">
        <v>2</v>
      </c>
      <c r="FL62" t="s">
        <v>419</v>
      </c>
      <c r="FM62">
        <v>3.0588299999999999</v>
      </c>
      <c r="FN62">
        <v>2.69807</v>
      </c>
      <c r="FO62">
        <v>1.49114E-2</v>
      </c>
      <c r="FP62">
        <v>1.5024600000000001E-2</v>
      </c>
      <c r="FQ62">
        <v>0.12217</v>
      </c>
      <c r="FR62">
        <v>0.105466</v>
      </c>
      <c r="FS62">
        <v>31244.9</v>
      </c>
      <c r="FT62">
        <v>24385.599999999999</v>
      </c>
      <c r="FU62">
        <v>29784.7</v>
      </c>
      <c r="FV62">
        <v>24216</v>
      </c>
      <c r="FW62">
        <v>34708.400000000001</v>
      </c>
      <c r="FX62">
        <v>31633</v>
      </c>
      <c r="FY62">
        <v>43476.6</v>
      </c>
      <c r="FZ62">
        <v>39515.9</v>
      </c>
      <c r="GA62">
        <v>2.0661200000000002</v>
      </c>
      <c r="GB62">
        <v>1.9452</v>
      </c>
      <c r="GC62">
        <v>7.48336E-2</v>
      </c>
      <c r="GD62">
        <v>0</v>
      </c>
      <c r="GE62">
        <v>26.285900000000002</v>
      </c>
      <c r="GF62">
        <v>999.9</v>
      </c>
      <c r="GG62">
        <v>52.2</v>
      </c>
      <c r="GH62">
        <v>33.9</v>
      </c>
      <c r="GI62">
        <v>27.3443</v>
      </c>
      <c r="GJ62">
        <v>30.970199999999998</v>
      </c>
      <c r="GK62">
        <v>29.739599999999999</v>
      </c>
      <c r="GL62">
        <v>1</v>
      </c>
      <c r="GM62">
        <v>0.12704499999999999</v>
      </c>
      <c r="GN62">
        <v>1.13225</v>
      </c>
      <c r="GO62">
        <v>20.266200000000001</v>
      </c>
      <c r="GP62">
        <v>5.2261300000000004</v>
      </c>
      <c r="GQ62">
        <v>11.908099999999999</v>
      </c>
      <c r="GR62">
        <v>4.9638</v>
      </c>
      <c r="GS62">
        <v>3.2919999999999998</v>
      </c>
      <c r="GT62">
        <v>9999</v>
      </c>
      <c r="GU62">
        <v>9999</v>
      </c>
      <c r="GV62">
        <v>8217.7999999999993</v>
      </c>
      <c r="GW62">
        <v>984.5</v>
      </c>
      <c r="GX62">
        <v>1.87713</v>
      </c>
      <c r="GY62">
        <v>1.8754200000000001</v>
      </c>
      <c r="GZ62">
        <v>1.87408</v>
      </c>
      <c r="HA62">
        <v>1.8733200000000001</v>
      </c>
      <c r="HB62">
        <v>1.8748100000000001</v>
      </c>
      <c r="HC62">
        <v>1.86975</v>
      </c>
      <c r="HD62">
        <v>1.8739300000000001</v>
      </c>
      <c r="HE62">
        <v>1.8789800000000001</v>
      </c>
      <c r="HF62">
        <v>0</v>
      </c>
      <c r="HG62">
        <v>0</v>
      </c>
      <c r="HH62">
        <v>0</v>
      </c>
      <c r="HI62">
        <v>0</v>
      </c>
      <c r="HJ62" t="s">
        <v>402</v>
      </c>
      <c r="HK62" t="s">
        <v>403</v>
      </c>
      <c r="HL62" t="s">
        <v>404</v>
      </c>
      <c r="HM62" t="s">
        <v>404</v>
      </c>
      <c r="HN62" t="s">
        <v>404</v>
      </c>
      <c r="HO62" t="s">
        <v>404</v>
      </c>
      <c r="HP62">
        <v>0</v>
      </c>
      <c r="HQ62">
        <v>100</v>
      </c>
      <c r="HR62">
        <v>100</v>
      </c>
      <c r="HS62">
        <v>0.6</v>
      </c>
      <c r="HT62">
        <v>0.30180000000000001</v>
      </c>
      <c r="HU62">
        <v>0.47447755312050349</v>
      </c>
      <c r="HV62">
        <v>1.442917152755131E-3</v>
      </c>
      <c r="HW62">
        <v>-2.661258809856503E-6</v>
      </c>
      <c r="HX62">
        <v>7.9611176757267714E-10</v>
      </c>
      <c r="HY62">
        <v>-6.6858107156167801E-2</v>
      </c>
      <c r="HZ62">
        <v>-6.0352908027276157E-3</v>
      </c>
      <c r="IA62">
        <v>1.226161373770135E-3</v>
      </c>
      <c r="IB62">
        <v>-1.457749047782E-5</v>
      </c>
      <c r="IC62">
        <v>5</v>
      </c>
      <c r="ID62">
        <v>1967</v>
      </c>
      <c r="IE62">
        <v>1</v>
      </c>
      <c r="IF62">
        <v>28</v>
      </c>
      <c r="IG62">
        <v>1.3</v>
      </c>
      <c r="IH62">
        <v>8.3000000000000007</v>
      </c>
      <c r="II62">
        <v>0.246582</v>
      </c>
      <c r="IJ62">
        <v>2.5134300000000001</v>
      </c>
      <c r="IK62">
        <v>1.42578</v>
      </c>
      <c r="IL62">
        <v>2.2912599999999999</v>
      </c>
      <c r="IM62">
        <v>1.5478499999999999</v>
      </c>
      <c r="IN62">
        <v>2.3718300000000001</v>
      </c>
      <c r="IO62">
        <v>35.894399999999997</v>
      </c>
      <c r="IP62">
        <v>13.799300000000001</v>
      </c>
      <c r="IQ62">
        <v>18</v>
      </c>
      <c r="IR62">
        <v>572.12300000000005</v>
      </c>
      <c r="IS62">
        <v>479.72</v>
      </c>
      <c r="IT62">
        <v>25.001300000000001</v>
      </c>
      <c r="IU62">
        <v>28.903700000000001</v>
      </c>
      <c r="IV62">
        <v>30.000499999999999</v>
      </c>
      <c r="IW62">
        <v>28.862100000000002</v>
      </c>
      <c r="IX62">
        <v>28.803599999999999</v>
      </c>
      <c r="IY62">
        <v>4.9719499999999996</v>
      </c>
      <c r="IZ62">
        <v>29.216699999999999</v>
      </c>
      <c r="JA62">
        <v>0</v>
      </c>
      <c r="JB62">
        <v>25</v>
      </c>
      <c r="JC62">
        <v>50</v>
      </c>
      <c r="JD62">
        <v>19.584</v>
      </c>
      <c r="JE62">
        <v>100.321</v>
      </c>
      <c r="JF62">
        <v>100.529</v>
      </c>
    </row>
    <row r="63" spans="1:266" x14ac:dyDescent="0.2">
      <c r="A63">
        <v>47</v>
      </c>
      <c r="B63">
        <v>1657349185.5</v>
      </c>
      <c r="C63">
        <v>9746.4000000953674</v>
      </c>
      <c r="D63" t="s">
        <v>541</v>
      </c>
      <c r="E63" t="s">
        <v>542</v>
      </c>
      <c r="F63" t="s">
        <v>394</v>
      </c>
      <c r="H63" t="s">
        <v>479</v>
      </c>
      <c r="I63" t="s">
        <v>524</v>
      </c>
      <c r="J63" t="s">
        <v>525</v>
      </c>
      <c r="K63">
        <v>1657349185.5</v>
      </c>
      <c r="L63">
        <f t="shared" si="46"/>
        <v>4.7367476925517923E-3</v>
      </c>
      <c r="M63">
        <f t="shared" si="47"/>
        <v>4.7367476925517922</v>
      </c>
      <c r="N63">
        <f t="shared" si="48"/>
        <v>-3.7111198700291532</v>
      </c>
      <c r="O63">
        <f t="shared" si="49"/>
        <v>7.2410500000000004</v>
      </c>
      <c r="P63">
        <f t="shared" si="50"/>
        <v>23.298915930653134</v>
      </c>
      <c r="Q63">
        <f t="shared" si="51"/>
        <v>2.3641240704910582</v>
      </c>
      <c r="R63">
        <f t="shared" si="52"/>
        <v>0.73474408215307008</v>
      </c>
      <c r="S63">
        <f t="shared" si="53"/>
        <v>0.3980052048409059</v>
      </c>
      <c r="T63">
        <f t="shared" si="54"/>
        <v>1.9229158448560466</v>
      </c>
      <c r="U63">
        <f t="shared" si="55"/>
        <v>0.35726928025711924</v>
      </c>
      <c r="V63">
        <f t="shared" si="56"/>
        <v>0.22660481966702001</v>
      </c>
      <c r="W63">
        <f t="shared" si="57"/>
        <v>241.73479499999999</v>
      </c>
      <c r="X63">
        <f t="shared" si="58"/>
        <v>28.105414836273145</v>
      </c>
      <c r="Y63">
        <f t="shared" si="59"/>
        <v>28.105414836273145</v>
      </c>
      <c r="Z63">
        <f t="shared" si="60"/>
        <v>3.8182228053894587</v>
      </c>
      <c r="AA63">
        <f t="shared" si="61"/>
        <v>66.9681461569226</v>
      </c>
      <c r="AB63">
        <f t="shared" si="62"/>
        <v>2.5149057942916602</v>
      </c>
      <c r="AC63">
        <f t="shared" si="63"/>
        <v>3.7553761580895881</v>
      </c>
      <c r="AD63">
        <f t="shared" si="64"/>
        <v>1.3033170110977985</v>
      </c>
      <c r="AE63">
        <f t="shared" si="65"/>
        <v>-208.89057324153404</v>
      </c>
      <c r="AF63">
        <f t="shared" si="66"/>
        <v>-29.505518877645223</v>
      </c>
      <c r="AG63">
        <f t="shared" si="67"/>
        <v>-3.3434441281869804</v>
      </c>
      <c r="AH63">
        <f t="shared" si="68"/>
        <v>-4.7412473662475918E-3</v>
      </c>
      <c r="AI63">
        <v>0</v>
      </c>
      <c r="AJ63">
        <v>0</v>
      </c>
      <c r="AK63">
        <f t="shared" si="69"/>
        <v>1</v>
      </c>
      <c r="AL63">
        <f t="shared" si="70"/>
        <v>0</v>
      </c>
      <c r="AM63">
        <f t="shared" si="71"/>
        <v>25893.16790050139</v>
      </c>
      <c r="AN63" t="s">
        <v>398</v>
      </c>
      <c r="AO63" t="s">
        <v>398</v>
      </c>
      <c r="AP63">
        <v>0</v>
      </c>
      <c r="AQ63">
        <v>0</v>
      </c>
      <c r="AR63" t="e">
        <f t="shared" si="72"/>
        <v>#DIV/0!</v>
      </c>
      <c r="AS63">
        <v>0</v>
      </c>
      <c r="AT63" t="s">
        <v>398</v>
      </c>
      <c r="AU63" t="s">
        <v>398</v>
      </c>
      <c r="AV63">
        <v>0</v>
      </c>
      <c r="AW63">
        <v>0</v>
      </c>
      <c r="AX63" t="e">
        <f t="shared" si="73"/>
        <v>#DIV/0!</v>
      </c>
      <c r="AY63">
        <v>0.5</v>
      </c>
      <c r="AZ63">
        <f t="shared" si="74"/>
        <v>1261.1642999999999</v>
      </c>
      <c r="BA63">
        <f t="shared" si="75"/>
        <v>-3.7111198700291532</v>
      </c>
      <c r="BB63" t="e">
        <f t="shared" si="76"/>
        <v>#DIV/0!</v>
      </c>
      <c r="BC63">
        <f t="shared" si="77"/>
        <v>-2.9426141146154817E-3</v>
      </c>
      <c r="BD63" t="e">
        <f t="shared" si="78"/>
        <v>#DIV/0!</v>
      </c>
      <c r="BE63" t="e">
        <f t="shared" si="79"/>
        <v>#DIV/0!</v>
      </c>
      <c r="BF63" t="s">
        <v>398</v>
      </c>
      <c r="BG63">
        <v>0</v>
      </c>
      <c r="BH63" t="e">
        <f t="shared" si="80"/>
        <v>#DIV/0!</v>
      </c>
      <c r="BI63" t="e">
        <f t="shared" si="81"/>
        <v>#DIV/0!</v>
      </c>
      <c r="BJ63" t="e">
        <f t="shared" si="82"/>
        <v>#DIV/0!</v>
      </c>
      <c r="BK63" t="e">
        <f t="shared" si="83"/>
        <v>#DIV/0!</v>
      </c>
      <c r="BL63" t="e">
        <f t="shared" si="84"/>
        <v>#DIV/0!</v>
      </c>
      <c r="BM63" t="e">
        <f t="shared" si="85"/>
        <v>#DIV/0!</v>
      </c>
      <c r="BN63" t="e">
        <f t="shared" si="86"/>
        <v>#DIV/0!</v>
      </c>
      <c r="BO63" t="e">
        <f t="shared" si="87"/>
        <v>#DIV/0!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f t="shared" si="88"/>
        <v>1499.94</v>
      </c>
      <c r="CI63">
        <f t="shared" si="89"/>
        <v>1261.1642999999999</v>
      </c>
      <c r="CJ63">
        <f t="shared" si="90"/>
        <v>0.84080983239329565</v>
      </c>
      <c r="CK63">
        <f t="shared" si="91"/>
        <v>0.16116297651906075</v>
      </c>
      <c r="CL63">
        <v>6</v>
      </c>
      <c r="CM63">
        <v>0.5</v>
      </c>
      <c r="CN63" t="s">
        <v>399</v>
      </c>
      <c r="CO63">
        <v>2</v>
      </c>
      <c r="CP63">
        <v>1657349185.5</v>
      </c>
      <c r="CQ63">
        <v>7.2410500000000004</v>
      </c>
      <c r="CR63">
        <v>3.23068</v>
      </c>
      <c r="CS63">
        <v>24.7849</v>
      </c>
      <c r="CT63">
        <v>19.746500000000001</v>
      </c>
      <c r="CU63">
        <v>6.5740499999999997</v>
      </c>
      <c r="CV63">
        <v>24.4786</v>
      </c>
      <c r="CW63">
        <v>550.09699999999998</v>
      </c>
      <c r="CX63">
        <v>101.435</v>
      </c>
      <c r="CY63">
        <v>3.4273400000000002E-2</v>
      </c>
      <c r="CZ63">
        <v>27.820799999999998</v>
      </c>
      <c r="DA63">
        <v>27.6233</v>
      </c>
      <c r="DB63">
        <v>999.9</v>
      </c>
      <c r="DC63">
        <v>0</v>
      </c>
      <c r="DD63">
        <v>0</v>
      </c>
      <c r="DE63">
        <v>5012.5</v>
      </c>
      <c r="DF63">
        <v>0</v>
      </c>
      <c r="DG63">
        <v>2041.61</v>
      </c>
      <c r="DH63">
        <v>3.8878200000000001</v>
      </c>
      <c r="DI63">
        <v>7.2994199999999996</v>
      </c>
      <c r="DJ63">
        <v>3.29576</v>
      </c>
      <c r="DK63">
        <v>5.0383699999999996</v>
      </c>
      <c r="DL63">
        <v>3.23068</v>
      </c>
      <c r="DM63">
        <v>19.746500000000001</v>
      </c>
      <c r="DN63">
        <v>2.5140699999999998</v>
      </c>
      <c r="DO63">
        <v>2.0030000000000001</v>
      </c>
      <c r="DP63">
        <v>21.117899999999999</v>
      </c>
      <c r="DQ63">
        <v>17.4681</v>
      </c>
      <c r="DR63">
        <v>1499.94</v>
      </c>
      <c r="DS63">
        <v>0.97300600000000004</v>
      </c>
      <c r="DT63">
        <v>2.6993699999999999E-2</v>
      </c>
      <c r="DU63">
        <v>0</v>
      </c>
      <c r="DV63">
        <v>2.9028999999999998</v>
      </c>
      <c r="DW63">
        <v>0</v>
      </c>
      <c r="DX63">
        <v>19075.599999999999</v>
      </c>
      <c r="DY63">
        <v>13303.1</v>
      </c>
      <c r="DZ63">
        <v>37.375</v>
      </c>
      <c r="EA63">
        <v>39.436999999999998</v>
      </c>
      <c r="EB63">
        <v>37.936999999999998</v>
      </c>
      <c r="EC63">
        <v>38.061999999999998</v>
      </c>
      <c r="ED63">
        <v>37.561999999999998</v>
      </c>
      <c r="EE63">
        <v>1459.45</v>
      </c>
      <c r="EF63">
        <v>40.49</v>
      </c>
      <c r="EG63">
        <v>0</v>
      </c>
      <c r="EH63">
        <v>1657349184.5999999</v>
      </c>
      <c r="EI63">
        <v>0</v>
      </c>
      <c r="EJ63">
        <v>2.3372538461538461</v>
      </c>
      <c r="EK63">
        <v>0.46209914097586108</v>
      </c>
      <c r="EL63">
        <v>-858.10940121079352</v>
      </c>
      <c r="EM63">
        <v>19140.988461538462</v>
      </c>
      <c r="EN63">
        <v>15</v>
      </c>
      <c r="EO63">
        <v>1657349208</v>
      </c>
      <c r="EP63" t="s">
        <v>543</v>
      </c>
      <c r="EQ63">
        <v>1657349208</v>
      </c>
      <c r="ER63">
        <v>1657348589.5</v>
      </c>
      <c r="ES63">
        <v>39</v>
      </c>
      <c r="ET63">
        <v>0.128</v>
      </c>
      <c r="EU63">
        <v>-1.9E-2</v>
      </c>
      <c r="EV63">
        <v>0.66700000000000004</v>
      </c>
      <c r="EW63">
        <v>0.16700000000000001</v>
      </c>
      <c r="EX63">
        <v>3</v>
      </c>
      <c r="EY63">
        <v>19</v>
      </c>
      <c r="EZ63">
        <v>0.24</v>
      </c>
      <c r="FA63">
        <v>0.02</v>
      </c>
      <c r="FB63">
        <v>3.8776202500000001</v>
      </c>
      <c r="FC63">
        <v>8.8886679174477647E-3</v>
      </c>
      <c r="FD63">
        <v>1.796997154804373E-2</v>
      </c>
      <c r="FE63">
        <v>1</v>
      </c>
      <c r="FF63">
        <v>5.0244559999999998</v>
      </c>
      <c r="FG63">
        <v>0.1829002626641435</v>
      </c>
      <c r="FH63">
        <v>2.0285851325492869E-2</v>
      </c>
      <c r="FI63">
        <v>1</v>
      </c>
      <c r="FJ63">
        <v>2</v>
      </c>
      <c r="FK63">
        <v>2</v>
      </c>
      <c r="FL63" t="s">
        <v>419</v>
      </c>
      <c r="FM63">
        <v>3.0587499999999999</v>
      </c>
      <c r="FN63">
        <v>2.69828</v>
      </c>
      <c r="FO63">
        <v>1.95794E-3</v>
      </c>
      <c r="FP63">
        <v>9.6723299999999996E-4</v>
      </c>
      <c r="FQ63">
        <v>0.122721</v>
      </c>
      <c r="FR63">
        <v>0.105673</v>
      </c>
      <c r="FS63">
        <v>31651.5</v>
      </c>
      <c r="FT63">
        <v>24730.9</v>
      </c>
      <c r="FU63">
        <v>29781.200000000001</v>
      </c>
      <c r="FV63">
        <v>24213.8</v>
      </c>
      <c r="FW63">
        <v>34682.199999999997</v>
      </c>
      <c r="FX63">
        <v>31621.8</v>
      </c>
      <c r="FY63">
        <v>43471.8</v>
      </c>
      <c r="FZ63">
        <v>39511.599999999999</v>
      </c>
      <c r="GA63">
        <v>2.0655299999999999</v>
      </c>
      <c r="GB63">
        <v>1.9440500000000001</v>
      </c>
      <c r="GC63">
        <v>7.48336E-2</v>
      </c>
      <c r="GD63">
        <v>0</v>
      </c>
      <c r="GE63">
        <v>26.3995</v>
      </c>
      <c r="GF63">
        <v>999.9</v>
      </c>
      <c r="GG63">
        <v>51.9</v>
      </c>
      <c r="GH63">
        <v>34</v>
      </c>
      <c r="GI63">
        <v>27.337700000000002</v>
      </c>
      <c r="GJ63">
        <v>31.010200000000001</v>
      </c>
      <c r="GK63">
        <v>29.7316</v>
      </c>
      <c r="GL63">
        <v>1</v>
      </c>
      <c r="GM63">
        <v>0.13306899999999999</v>
      </c>
      <c r="GN63">
        <v>1.2048700000000001</v>
      </c>
      <c r="GO63">
        <v>20.2654</v>
      </c>
      <c r="GP63">
        <v>5.2232799999999999</v>
      </c>
      <c r="GQ63">
        <v>11.908099999999999</v>
      </c>
      <c r="GR63">
        <v>4.9638</v>
      </c>
      <c r="GS63">
        <v>3.2919999999999998</v>
      </c>
      <c r="GT63">
        <v>9999</v>
      </c>
      <c r="GU63">
        <v>9999</v>
      </c>
      <c r="GV63">
        <v>8217.7999999999993</v>
      </c>
      <c r="GW63">
        <v>984.5</v>
      </c>
      <c r="GX63">
        <v>1.87714</v>
      </c>
      <c r="GY63">
        <v>1.8754500000000001</v>
      </c>
      <c r="GZ63">
        <v>1.87409</v>
      </c>
      <c r="HA63">
        <v>1.8733200000000001</v>
      </c>
      <c r="HB63">
        <v>1.8748499999999999</v>
      </c>
      <c r="HC63">
        <v>1.8697900000000001</v>
      </c>
      <c r="HD63">
        <v>1.8739300000000001</v>
      </c>
      <c r="HE63">
        <v>1.87904</v>
      </c>
      <c r="HF63">
        <v>0</v>
      </c>
      <c r="HG63">
        <v>0</v>
      </c>
      <c r="HH63">
        <v>0</v>
      </c>
      <c r="HI63">
        <v>0</v>
      </c>
      <c r="HJ63" t="s">
        <v>402</v>
      </c>
      <c r="HK63" t="s">
        <v>403</v>
      </c>
      <c r="HL63" t="s">
        <v>404</v>
      </c>
      <c r="HM63" t="s">
        <v>404</v>
      </c>
      <c r="HN63" t="s">
        <v>404</v>
      </c>
      <c r="HO63" t="s">
        <v>404</v>
      </c>
      <c r="HP63">
        <v>0</v>
      </c>
      <c r="HQ63">
        <v>100</v>
      </c>
      <c r="HR63">
        <v>100</v>
      </c>
      <c r="HS63">
        <v>0.66700000000000004</v>
      </c>
      <c r="HT63">
        <v>0.30630000000000002</v>
      </c>
      <c r="HU63">
        <v>0.53507605777384093</v>
      </c>
      <c r="HV63">
        <v>1.442917152755131E-3</v>
      </c>
      <c r="HW63">
        <v>-2.661258809856503E-6</v>
      </c>
      <c r="HX63">
        <v>7.9611176757267714E-10</v>
      </c>
      <c r="HY63">
        <v>-6.6858107156167801E-2</v>
      </c>
      <c r="HZ63">
        <v>-6.0352908027276157E-3</v>
      </c>
      <c r="IA63">
        <v>1.226161373770135E-3</v>
      </c>
      <c r="IB63">
        <v>-1.457749047782E-5</v>
      </c>
      <c r="IC63">
        <v>5</v>
      </c>
      <c r="ID63">
        <v>1967</v>
      </c>
      <c r="IE63">
        <v>1</v>
      </c>
      <c r="IF63">
        <v>28</v>
      </c>
      <c r="IG63">
        <v>1.3</v>
      </c>
      <c r="IH63">
        <v>9.9</v>
      </c>
      <c r="II63">
        <v>3.1738299999999997E-2</v>
      </c>
      <c r="IJ63">
        <v>4.99756</v>
      </c>
      <c r="IK63">
        <v>1.42578</v>
      </c>
      <c r="IL63">
        <v>2.2900399999999999</v>
      </c>
      <c r="IM63">
        <v>1.5478499999999999</v>
      </c>
      <c r="IN63">
        <v>2.3913600000000002</v>
      </c>
      <c r="IO63">
        <v>35.964500000000001</v>
      </c>
      <c r="IP63">
        <v>13.773</v>
      </c>
      <c r="IQ63">
        <v>18</v>
      </c>
      <c r="IR63">
        <v>572.31899999999996</v>
      </c>
      <c r="IS63">
        <v>479.49299999999999</v>
      </c>
      <c r="IT63">
        <v>25.0001</v>
      </c>
      <c r="IU63">
        <v>28.9986</v>
      </c>
      <c r="IV63">
        <v>30.000399999999999</v>
      </c>
      <c r="IW63">
        <v>28.927499999999998</v>
      </c>
      <c r="IX63">
        <v>28.8644</v>
      </c>
      <c r="IY63">
        <v>0</v>
      </c>
      <c r="IZ63">
        <v>29.115200000000002</v>
      </c>
      <c r="JA63">
        <v>0</v>
      </c>
      <c r="JB63">
        <v>25</v>
      </c>
      <c r="JC63">
        <v>0</v>
      </c>
      <c r="JD63">
        <v>19.6557</v>
      </c>
      <c r="JE63">
        <v>100.31</v>
      </c>
      <c r="JF63">
        <v>100.51900000000001</v>
      </c>
    </row>
    <row r="64" spans="1:266" x14ac:dyDescent="0.2">
      <c r="A64">
        <v>48</v>
      </c>
      <c r="B64">
        <v>1657349284</v>
      </c>
      <c r="C64">
        <v>9844.9000000953674</v>
      </c>
      <c r="D64" t="s">
        <v>544</v>
      </c>
      <c r="E64" t="s">
        <v>545</v>
      </c>
      <c r="F64" t="s">
        <v>394</v>
      </c>
      <c r="H64" t="s">
        <v>479</v>
      </c>
      <c r="I64" t="s">
        <v>524</v>
      </c>
      <c r="J64" t="s">
        <v>525</v>
      </c>
      <c r="K64">
        <v>1657349284</v>
      </c>
      <c r="L64">
        <f t="shared" si="46"/>
        <v>4.5166534905173982E-3</v>
      </c>
      <c r="M64">
        <f t="shared" si="47"/>
        <v>4.5166534905173981</v>
      </c>
      <c r="N64">
        <f t="shared" si="48"/>
        <v>18.19157062327255</v>
      </c>
      <c r="O64">
        <f t="shared" si="49"/>
        <v>378.45699999999999</v>
      </c>
      <c r="P64">
        <f t="shared" si="50"/>
        <v>286.46030286634618</v>
      </c>
      <c r="Q64">
        <f t="shared" si="51"/>
        <v>29.066376205332428</v>
      </c>
      <c r="R64">
        <f t="shared" si="52"/>
        <v>38.401039967740097</v>
      </c>
      <c r="S64">
        <f t="shared" si="53"/>
        <v>0.37397032801184493</v>
      </c>
      <c r="T64">
        <f t="shared" si="54"/>
        <v>1.922892371624688</v>
      </c>
      <c r="U64">
        <f t="shared" si="55"/>
        <v>0.33776629849431938</v>
      </c>
      <c r="V64">
        <f t="shared" si="56"/>
        <v>0.21406389321901906</v>
      </c>
      <c r="W64">
        <f t="shared" si="57"/>
        <v>241.770048</v>
      </c>
      <c r="X64">
        <f t="shared" si="58"/>
        <v>28.163443882994009</v>
      </c>
      <c r="Y64">
        <f t="shared" si="59"/>
        <v>28.163443882994009</v>
      </c>
      <c r="Z64">
        <f t="shared" si="60"/>
        <v>3.8311483762364613</v>
      </c>
      <c r="AA64">
        <f t="shared" si="61"/>
        <v>67.120791177798949</v>
      </c>
      <c r="AB64">
        <f t="shared" si="62"/>
        <v>2.5167562892054804</v>
      </c>
      <c r="AC64">
        <f t="shared" si="63"/>
        <v>3.7495927045000772</v>
      </c>
      <c r="AD64">
        <f t="shared" si="64"/>
        <v>1.3143920870309809</v>
      </c>
      <c r="AE64">
        <f t="shared" si="65"/>
        <v>-199.18441893181725</v>
      </c>
      <c r="AF64">
        <f t="shared" si="66"/>
        <v>-38.257662453080975</v>
      </c>
      <c r="AG64">
        <f t="shared" si="67"/>
        <v>-4.3359380887099785</v>
      </c>
      <c r="AH64">
        <f t="shared" si="68"/>
        <v>-7.9714736082010518E-3</v>
      </c>
      <c r="AI64">
        <v>0</v>
      </c>
      <c r="AJ64">
        <v>0</v>
      </c>
      <c r="AK64">
        <f t="shared" si="69"/>
        <v>1</v>
      </c>
      <c r="AL64">
        <f t="shared" si="70"/>
        <v>0</v>
      </c>
      <c r="AM64">
        <f t="shared" si="71"/>
        <v>25894.929899523675</v>
      </c>
      <c r="AN64" t="s">
        <v>398</v>
      </c>
      <c r="AO64" t="s">
        <v>398</v>
      </c>
      <c r="AP64">
        <v>0</v>
      </c>
      <c r="AQ64">
        <v>0</v>
      </c>
      <c r="AR64" t="e">
        <f t="shared" si="72"/>
        <v>#DIV/0!</v>
      </c>
      <c r="AS64">
        <v>0</v>
      </c>
      <c r="AT64" t="s">
        <v>398</v>
      </c>
      <c r="AU64" t="s">
        <v>398</v>
      </c>
      <c r="AV64">
        <v>0</v>
      </c>
      <c r="AW64">
        <v>0</v>
      </c>
      <c r="AX64" t="e">
        <f t="shared" si="73"/>
        <v>#DIV/0!</v>
      </c>
      <c r="AY64">
        <v>0.5</v>
      </c>
      <c r="AZ64">
        <f t="shared" si="74"/>
        <v>1261.3416000000002</v>
      </c>
      <c r="BA64">
        <f t="shared" si="75"/>
        <v>18.19157062327255</v>
      </c>
      <c r="BB64" t="e">
        <f t="shared" si="76"/>
        <v>#DIV/0!</v>
      </c>
      <c r="BC64">
        <f t="shared" si="77"/>
        <v>1.4422398042903324E-2</v>
      </c>
      <c r="BD64" t="e">
        <f t="shared" si="78"/>
        <v>#DIV/0!</v>
      </c>
      <c r="BE64" t="e">
        <f t="shared" si="79"/>
        <v>#DIV/0!</v>
      </c>
      <c r="BF64" t="s">
        <v>398</v>
      </c>
      <c r="BG64">
        <v>0</v>
      </c>
      <c r="BH64" t="e">
        <f t="shared" si="80"/>
        <v>#DIV/0!</v>
      </c>
      <c r="BI64" t="e">
        <f t="shared" si="81"/>
        <v>#DIV/0!</v>
      </c>
      <c r="BJ64" t="e">
        <f t="shared" si="82"/>
        <v>#DIV/0!</v>
      </c>
      <c r="BK64" t="e">
        <f t="shared" si="83"/>
        <v>#DIV/0!</v>
      </c>
      <c r="BL64" t="e">
        <f t="shared" si="84"/>
        <v>#DIV/0!</v>
      </c>
      <c r="BM64" t="e">
        <f t="shared" si="85"/>
        <v>#DIV/0!</v>
      </c>
      <c r="BN64" t="e">
        <f t="shared" si="86"/>
        <v>#DIV/0!</v>
      </c>
      <c r="BO64" t="e">
        <f t="shared" si="87"/>
        <v>#DIV/0!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f t="shared" si="88"/>
        <v>1500.15</v>
      </c>
      <c r="CI64">
        <f t="shared" si="89"/>
        <v>1261.3416000000002</v>
      </c>
      <c r="CJ64">
        <f t="shared" si="90"/>
        <v>0.84081031896810321</v>
      </c>
      <c r="CK64">
        <f t="shared" si="91"/>
        <v>0.16116391560843915</v>
      </c>
      <c r="CL64">
        <v>6</v>
      </c>
      <c r="CM64">
        <v>0.5</v>
      </c>
      <c r="CN64" t="s">
        <v>399</v>
      </c>
      <c r="CO64">
        <v>2</v>
      </c>
      <c r="CP64">
        <v>1657349284</v>
      </c>
      <c r="CQ64">
        <v>378.45699999999999</v>
      </c>
      <c r="CR64">
        <v>400.166</v>
      </c>
      <c r="CS64">
        <v>24.803599999999999</v>
      </c>
      <c r="CT64">
        <v>19.998799999999999</v>
      </c>
      <c r="CU64">
        <v>377.73099999999999</v>
      </c>
      <c r="CV64">
        <v>24.625599999999999</v>
      </c>
      <c r="CW64">
        <v>550.02800000000002</v>
      </c>
      <c r="CX64">
        <v>101.43300000000001</v>
      </c>
      <c r="CY64">
        <v>3.4379300000000002E-2</v>
      </c>
      <c r="CZ64">
        <v>27.7944</v>
      </c>
      <c r="DA64">
        <v>27.582000000000001</v>
      </c>
      <c r="DB64">
        <v>999.9</v>
      </c>
      <c r="DC64">
        <v>0</v>
      </c>
      <c r="DD64">
        <v>0</v>
      </c>
      <c r="DE64">
        <v>5012.5</v>
      </c>
      <c r="DF64">
        <v>0</v>
      </c>
      <c r="DG64">
        <v>2045.96</v>
      </c>
      <c r="DH64">
        <v>-21.5639</v>
      </c>
      <c r="DI64">
        <v>388.28500000000003</v>
      </c>
      <c r="DJ64">
        <v>408.33199999999999</v>
      </c>
      <c r="DK64">
        <v>4.9372100000000003</v>
      </c>
      <c r="DL64">
        <v>400.166</v>
      </c>
      <c r="DM64">
        <v>19.998799999999999</v>
      </c>
      <c r="DN64">
        <v>2.5293399999999999</v>
      </c>
      <c r="DO64">
        <v>2.02854</v>
      </c>
      <c r="DP64">
        <v>21.2165</v>
      </c>
      <c r="DQ64">
        <v>17.668900000000001</v>
      </c>
      <c r="DR64">
        <v>1500.15</v>
      </c>
      <c r="DS64">
        <v>0.97298700000000005</v>
      </c>
      <c r="DT64">
        <v>2.7013499999999999E-2</v>
      </c>
      <c r="DU64">
        <v>0</v>
      </c>
      <c r="DV64">
        <v>2.331</v>
      </c>
      <c r="DW64">
        <v>0</v>
      </c>
      <c r="DX64">
        <v>18629.8</v>
      </c>
      <c r="DY64">
        <v>13304.8</v>
      </c>
      <c r="DZ64">
        <v>37.061999999999998</v>
      </c>
      <c r="EA64">
        <v>39.25</v>
      </c>
      <c r="EB64">
        <v>37.5</v>
      </c>
      <c r="EC64">
        <v>37.936999999999998</v>
      </c>
      <c r="ED64">
        <v>37.25</v>
      </c>
      <c r="EE64">
        <v>1459.63</v>
      </c>
      <c r="EF64">
        <v>40.520000000000003</v>
      </c>
      <c r="EG64">
        <v>0</v>
      </c>
      <c r="EH64">
        <v>1657349283</v>
      </c>
      <c r="EI64">
        <v>0</v>
      </c>
      <c r="EJ64">
        <v>2.382861538461539</v>
      </c>
      <c r="EK64">
        <v>0.1056820578081217</v>
      </c>
      <c r="EL64">
        <v>-2258.218801182571</v>
      </c>
      <c r="EM64">
        <v>18867.965384615389</v>
      </c>
      <c r="EN64">
        <v>15</v>
      </c>
      <c r="EO64">
        <v>1657349312</v>
      </c>
      <c r="EP64" t="s">
        <v>546</v>
      </c>
      <c r="EQ64">
        <v>1657349307</v>
      </c>
      <c r="ER64">
        <v>1657349312</v>
      </c>
      <c r="ES64">
        <v>40</v>
      </c>
      <c r="ET64">
        <v>-0.14000000000000001</v>
      </c>
      <c r="EU64">
        <v>-4.0000000000000001E-3</v>
      </c>
      <c r="EV64">
        <v>0.72599999999999998</v>
      </c>
      <c r="EW64">
        <v>0.17799999999999999</v>
      </c>
      <c r="EX64">
        <v>401</v>
      </c>
      <c r="EY64">
        <v>20</v>
      </c>
      <c r="EZ64">
        <v>0.12</v>
      </c>
      <c r="FA64">
        <v>0.02</v>
      </c>
      <c r="FB64">
        <v>-21.167231707317072</v>
      </c>
      <c r="FC64">
        <v>-4.9113804878048963</v>
      </c>
      <c r="FD64">
        <v>0.54176872054006764</v>
      </c>
      <c r="FE64">
        <v>0</v>
      </c>
      <c r="FF64">
        <v>4.9357782926829268</v>
      </c>
      <c r="FG64">
        <v>-2.8704668989544171E-2</v>
      </c>
      <c r="FH64">
        <v>4.1219814690764437E-3</v>
      </c>
      <c r="FI64">
        <v>1</v>
      </c>
      <c r="FJ64">
        <v>1</v>
      </c>
      <c r="FK64">
        <v>2</v>
      </c>
      <c r="FL64" t="s">
        <v>401</v>
      </c>
      <c r="FM64">
        <v>3.0584699999999998</v>
      </c>
      <c r="FN64">
        <v>2.6983799999999998</v>
      </c>
      <c r="FO64">
        <v>9.66804E-2</v>
      </c>
      <c r="FP64">
        <v>0.10156900000000001</v>
      </c>
      <c r="FQ64">
        <v>0.123208</v>
      </c>
      <c r="FR64">
        <v>0.106597</v>
      </c>
      <c r="FS64">
        <v>28640.400000000001</v>
      </c>
      <c r="FT64">
        <v>22236.799999999999</v>
      </c>
      <c r="FU64">
        <v>29774.6</v>
      </c>
      <c r="FV64">
        <v>24210.3</v>
      </c>
      <c r="FW64">
        <v>34658.800000000003</v>
      </c>
      <c r="FX64">
        <v>31588.5</v>
      </c>
      <c r="FY64">
        <v>43461.7</v>
      </c>
      <c r="FZ64">
        <v>39506.6</v>
      </c>
      <c r="GA64">
        <v>2.0644499999999999</v>
      </c>
      <c r="GB64">
        <v>1.94435</v>
      </c>
      <c r="GC64">
        <v>6.5855700000000003E-2</v>
      </c>
      <c r="GD64">
        <v>0</v>
      </c>
      <c r="GE64">
        <v>26.505099999999999</v>
      </c>
      <c r="GF64">
        <v>999.9</v>
      </c>
      <c r="GG64">
        <v>51.6</v>
      </c>
      <c r="GH64">
        <v>34.1</v>
      </c>
      <c r="GI64">
        <v>27.331399999999999</v>
      </c>
      <c r="GJ64">
        <v>30.680199999999999</v>
      </c>
      <c r="GK64">
        <v>29.395</v>
      </c>
      <c r="GL64">
        <v>1</v>
      </c>
      <c r="GM64">
        <v>0.140653</v>
      </c>
      <c r="GN64">
        <v>1.2923800000000001</v>
      </c>
      <c r="GO64">
        <v>20.264900000000001</v>
      </c>
      <c r="GP64">
        <v>5.2271700000000001</v>
      </c>
      <c r="GQ64">
        <v>11.908099999999999</v>
      </c>
      <c r="GR64">
        <v>4.9637500000000001</v>
      </c>
      <c r="GS64">
        <v>3.2919999999999998</v>
      </c>
      <c r="GT64">
        <v>9999</v>
      </c>
      <c r="GU64">
        <v>9999</v>
      </c>
      <c r="GV64">
        <v>8217.7999999999993</v>
      </c>
      <c r="GW64">
        <v>984.5</v>
      </c>
      <c r="GX64">
        <v>1.87714</v>
      </c>
      <c r="GY64">
        <v>1.8754500000000001</v>
      </c>
      <c r="GZ64">
        <v>1.87408</v>
      </c>
      <c r="HA64">
        <v>1.8733200000000001</v>
      </c>
      <c r="HB64">
        <v>1.8748400000000001</v>
      </c>
      <c r="HC64">
        <v>1.8697900000000001</v>
      </c>
      <c r="HD64">
        <v>1.8739300000000001</v>
      </c>
      <c r="HE64">
        <v>1.87904</v>
      </c>
      <c r="HF64">
        <v>0</v>
      </c>
      <c r="HG64">
        <v>0</v>
      </c>
      <c r="HH64">
        <v>0</v>
      </c>
      <c r="HI64">
        <v>0</v>
      </c>
      <c r="HJ64" t="s">
        <v>402</v>
      </c>
      <c r="HK64" t="s">
        <v>403</v>
      </c>
      <c r="HL64" t="s">
        <v>404</v>
      </c>
      <c r="HM64" t="s">
        <v>404</v>
      </c>
      <c r="HN64" t="s">
        <v>404</v>
      </c>
      <c r="HO64" t="s">
        <v>404</v>
      </c>
      <c r="HP64">
        <v>0</v>
      </c>
      <c r="HQ64">
        <v>100</v>
      </c>
      <c r="HR64">
        <v>100</v>
      </c>
      <c r="HS64">
        <v>0.72599999999999998</v>
      </c>
      <c r="HT64">
        <v>0.17799999999999999</v>
      </c>
      <c r="HU64">
        <v>0.66303239916002665</v>
      </c>
      <c r="HV64">
        <v>1.442917152755131E-3</v>
      </c>
      <c r="HW64">
        <v>-2.661258809856503E-6</v>
      </c>
      <c r="HX64">
        <v>7.9611176757267714E-10</v>
      </c>
      <c r="HY64">
        <v>-6.6858107156167801E-2</v>
      </c>
      <c r="HZ64">
        <v>-6.0352908027276157E-3</v>
      </c>
      <c r="IA64">
        <v>1.226161373770135E-3</v>
      </c>
      <c r="IB64">
        <v>-1.457749047782E-5</v>
      </c>
      <c r="IC64">
        <v>5</v>
      </c>
      <c r="ID64">
        <v>1967</v>
      </c>
      <c r="IE64">
        <v>1</v>
      </c>
      <c r="IF64">
        <v>28</v>
      </c>
      <c r="IG64">
        <v>1.3</v>
      </c>
      <c r="IH64">
        <v>11.6</v>
      </c>
      <c r="II64">
        <v>1.0412600000000001</v>
      </c>
      <c r="IJ64">
        <v>2.47437</v>
      </c>
      <c r="IK64">
        <v>1.42578</v>
      </c>
      <c r="IL64">
        <v>2.2900399999999999</v>
      </c>
      <c r="IM64">
        <v>1.5478499999999999</v>
      </c>
      <c r="IN64">
        <v>2.34009</v>
      </c>
      <c r="IO64">
        <v>36.081600000000002</v>
      </c>
      <c r="IP64">
        <v>13.7555</v>
      </c>
      <c r="IQ64">
        <v>18</v>
      </c>
      <c r="IR64">
        <v>572.29999999999995</v>
      </c>
      <c r="IS64">
        <v>480.29199999999997</v>
      </c>
      <c r="IT64">
        <v>25.001100000000001</v>
      </c>
      <c r="IU64">
        <v>29.097000000000001</v>
      </c>
      <c r="IV64">
        <v>30.000299999999999</v>
      </c>
      <c r="IW64">
        <v>29.005099999999999</v>
      </c>
      <c r="IX64">
        <v>28.9391</v>
      </c>
      <c r="IY64">
        <v>20.865600000000001</v>
      </c>
      <c r="IZ64">
        <v>27.961200000000002</v>
      </c>
      <c r="JA64">
        <v>0</v>
      </c>
      <c r="JB64">
        <v>25</v>
      </c>
      <c r="JC64">
        <v>400</v>
      </c>
      <c r="JD64">
        <v>20.0595</v>
      </c>
      <c r="JE64">
        <v>100.28700000000001</v>
      </c>
      <c r="JF64">
        <v>100.506</v>
      </c>
    </row>
    <row r="65" spans="1:266" x14ac:dyDescent="0.2">
      <c r="A65">
        <v>49</v>
      </c>
      <c r="B65">
        <v>1657349388.0999999</v>
      </c>
      <c r="C65">
        <v>9949</v>
      </c>
      <c r="D65" t="s">
        <v>547</v>
      </c>
      <c r="E65" t="s">
        <v>548</v>
      </c>
      <c r="F65" t="s">
        <v>394</v>
      </c>
      <c r="H65" t="s">
        <v>479</v>
      </c>
      <c r="I65" t="s">
        <v>524</v>
      </c>
      <c r="J65" t="s">
        <v>525</v>
      </c>
      <c r="K65">
        <v>1657349388.0999999</v>
      </c>
      <c r="L65">
        <f t="shared" si="46"/>
        <v>4.6980496393436771E-3</v>
      </c>
      <c r="M65">
        <f t="shared" si="47"/>
        <v>4.6980496393436768</v>
      </c>
      <c r="N65">
        <f t="shared" si="48"/>
        <v>17.572051600553685</v>
      </c>
      <c r="O65">
        <f t="shared" si="49"/>
        <v>378.94900000000001</v>
      </c>
      <c r="P65">
        <f t="shared" si="50"/>
        <v>294.7468569054966</v>
      </c>
      <c r="Q65">
        <f t="shared" si="51"/>
        <v>29.905886842796352</v>
      </c>
      <c r="R65">
        <f t="shared" si="52"/>
        <v>38.449285031135801</v>
      </c>
      <c r="S65">
        <f t="shared" si="53"/>
        <v>0.39986937834361347</v>
      </c>
      <c r="T65">
        <f t="shared" si="54"/>
        <v>1.9145138630943148</v>
      </c>
      <c r="U65">
        <f t="shared" si="55"/>
        <v>0.35861152709164734</v>
      </c>
      <c r="V65">
        <f t="shared" si="56"/>
        <v>0.22748328231784837</v>
      </c>
      <c r="W65">
        <f t="shared" si="57"/>
        <v>241.74756299999999</v>
      </c>
      <c r="X65">
        <f t="shared" si="58"/>
        <v>28.252054368007212</v>
      </c>
      <c r="Y65">
        <f t="shared" si="59"/>
        <v>28.252054368007212</v>
      </c>
      <c r="Z65">
        <f t="shared" si="60"/>
        <v>3.8509593993896112</v>
      </c>
      <c r="AA65">
        <f t="shared" si="61"/>
        <v>67.750448103791911</v>
      </c>
      <c r="AB65">
        <f t="shared" si="62"/>
        <v>2.5637456341347602</v>
      </c>
      <c r="AC65">
        <f t="shared" si="63"/>
        <v>3.7841013689048504</v>
      </c>
      <c r="AD65">
        <f t="shared" si="64"/>
        <v>1.287213765254851</v>
      </c>
      <c r="AE65">
        <f t="shared" si="65"/>
        <v>-207.18398909505615</v>
      </c>
      <c r="AF65">
        <f t="shared" si="66"/>
        <v>-31.032122187593664</v>
      </c>
      <c r="AG65">
        <f t="shared" si="67"/>
        <v>-3.5367471921007105</v>
      </c>
      <c r="AH65">
        <f t="shared" si="68"/>
        <v>-5.2954747505324917E-3</v>
      </c>
      <c r="AI65">
        <v>0</v>
      </c>
      <c r="AJ65">
        <v>0</v>
      </c>
      <c r="AK65">
        <f t="shared" si="69"/>
        <v>1</v>
      </c>
      <c r="AL65">
        <f t="shared" si="70"/>
        <v>0</v>
      </c>
      <c r="AM65">
        <f t="shared" si="71"/>
        <v>25671.271633029952</v>
      </c>
      <c r="AN65" t="s">
        <v>398</v>
      </c>
      <c r="AO65" t="s">
        <v>398</v>
      </c>
      <c r="AP65">
        <v>0</v>
      </c>
      <c r="AQ65">
        <v>0</v>
      </c>
      <c r="AR65" t="e">
        <f t="shared" si="72"/>
        <v>#DIV/0!</v>
      </c>
      <c r="AS65">
        <v>0</v>
      </c>
      <c r="AT65" t="s">
        <v>398</v>
      </c>
      <c r="AU65" t="s">
        <v>398</v>
      </c>
      <c r="AV65">
        <v>0</v>
      </c>
      <c r="AW65">
        <v>0</v>
      </c>
      <c r="AX65" t="e">
        <f t="shared" si="73"/>
        <v>#DIV/0!</v>
      </c>
      <c r="AY65">
        <v>0.5</v>
      </c>
      <c r="AZ65">
        <f t="shared" si="74"/>
        <v>1261.2314999999999</v>
      </c>
      <c r="BA65">
        <f t="shared" si="75"/>
        <v>17.572051600553685</v>
      </c>
      <c r="BB65" t="e">
        <f t="shared" si="76"/>
        <v>#DIV/0!</v>
      </c>
      <c r="BC65">
        <f t="shared" si="77"/>
        <v>1.3932455382341535E-2</v>
      </c>
      <c r="BD65" t="e">
        <f t="shared" si="78"/>
        <v>#DIV/0!</v>
      </c>
      <c r="BE65" t="e">
        <f t="shared" si="79"/>
        <v>#DIV/0!</v>
      </c>
      <c r="BF65" t="s">
        <v>398</v>
      </c>
      <c r="BG65">
        <v>0</v>
      </c>
      <c r="BH65" t="e">
        <f t="shared" si="80"/>
        <v>#DIV/0!</v>
      </c>
      <c r="BI65" t="e">
        <f t="shared" si="81"/>
        <v>#DIV/0!</v>
      </c>
      <c r="BJ65" t="e">
        <f t="shared" si="82"/>
        <v>#DIV/0!</v>
      </c>
      <c r="BK65" t="e">
        <f t="shared" si="83"/>
        <v>#DIV/0!</v>
      </c>
      <c r="BL65" t="e">
        <f t="shared" si="84"/>
        <v>#DIV/0!</v>
      </c>
      <c r="BM65" t="e">
        <f t="shared" si="85"/>
        <v>#DIV/0!</v>
      </c>
      <c r="BN65" t="e">
        <f t="shared" si="86"/>
        <v>#DIV/0!</v>
      </c>
      <c r="BO65" t="e">
        <f t="shared" si="87"/>
        <v>#DIV/0!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f t="shared" si="88"/>
        <v>1500.02</v>
      </c>
      <c r="CI65">
        <f t="shared" si="89"/>
        <v>1261.2314999999999</v>
      </c>
      <c r="CJ65">
        <f t="shared" si="90"/>
        <v>0.84080978920281058</v>
      </c>
      <c r="CK65">
        <f t="shared" si="91"/>
        <v>0.16116289316142451</v>
      </c>
      <c r="CL65">
        <v>6</v>
      </c>
      <c r="CM65">
        <v>0.5</v>
      </c>
      <c r="CN65" t="s">
        <v>399</v>
      </c>
      <c r="CO65">
        <v>2</v>
      </c>
      <c r="CP65">
        <v>1657349388.0999999</v>
      </c>
      <c r="CQ65">
        <v>378.94900000000001</v>
      </c>
      <c r="CR65">
        <v>400.05500000000001</v>
      </c>
      <c r="CS65">
        <v>25.267800000000001</v>
      </c>
      <c r="CT65">
        <v>20.273499999999999</v>
      </c>
      <c r="CU65">
        <v>378.21699999999998</v>
      </c>
      <c r="CV65">
        <v>24.952000000000002</v>
      </c>
      <c r="CW65">
        <v>550.14800000000002</v>
      </c>
      <c r="CX65">
        <v>101.428</v>
      </c>
      <c r="CY65">
        <v>3.4954199999999998E-2</v>
      </c>
      <c r="CZ65">
        <v>27.9514</v>
      </c>
      <c r="DA65">
        <v>27.810500000000001</v>
      </c>
      <c r="DB65">
        <v>999.9</v>
      </c>
      <c r="DC65">
        <v>0</v>
      </c>
      <c r="DD65">
        <v>0</v>
      </c>
      <c r="DE65">
        <v>4977.5</v>
      </c>
      <c r="DF65">
        <v>0</v>
      </c>
      <c r="DG65">
        <v>2046.09</v>
      </c>
      <c r="DH65">
        <v>-21.106000000000002</v>
      </c>
      <c r="DI65">
        <v>388.77199999999999</v>
      </c>
      <c r="DJ65">
        <v>408.33300000000003</v>
      </c>
      <c r="DK65">
        <v>4.9943</v>
      </c>
      <c r="DL65">
        <v>400.05500000000001</v>
      </c>
      <c r="DM65">
        <v>20.273499999999999</v>
      </c>
      <c r="DN65">
        <v>2.5628799999999998</v>
      </c>
      <c r="DO65">
        <v>2.0563099999999999</v>
      </c>
      <c r="DP65">
        <v>21.4314</v>
      </c>
      <c r="DQ65">
        <v>17.884699999999999</v>
      </c>
      <c r="DR65">
        <v>1500.02</v>
      </c>
      <c r="DS65">
        <v>0.97300600000000004</v>
      </c>
      <c r="DT65">
        <v>2.6993699999999999E-2</v>
      </c>
      <c r="DU65">
        <v>0</v>
      </c>
      <c r="DV65">
        <v>2.234</v>
      </c>
      <c r="DW65">
        <v>0</v>
      </c>
      <c r="DX65">
        <v>18904.3</v>
      </c>
      <c r="DY65">
        <v>13303.8</v>
      </c>
      <c r="DZ65">
        <v>36.875</v>
      </c>
      <c r="EA65">
        <v>39.311999999999998</v>
      </c>
      <c r="EB65">
        <v>37.5</v>
      </c>
      <c r="EC65">
        <v>37.936999999999998</v>
      </c>
      <c r="ED65">
        <v>37.061999999999998</v>
      </c>
      <c r="EE65">
        <v>1459.53</v>
      </c>
      <c r="EF65">
        <v>40.49</v>
      </c>
      <c r="EG65">
        <v>0</v>
      </c>
      <c r="EH65">
        <v>1657349387.4000001</v>
      </c>
      <c r="EI65">
        <v>0</v>
      </c>
      <c r="EJ65">
        <v>2.3988499999999999</v>
      </c>
      <c r="EK65">
        <v>0.58269060544886164</v>
      </c>
      <c r="EL65">
        <v>-566.77264934514938</v>
      </c>
      <c r="EM65">
        <v>18827.06538461538</v>
      </c>
      <c r="EN65">
        <v>15</v>
      </c>
      <c r="EO65">
        <v>1657349312</v>
      </c>
      <c r="EP65" t="s">
        <v>546</v>
      </c>
      <c r="EQ65">
        <v>1657349307</v>
      </c>
      <c r="ER65">
        <v>1657349312</v>
      </c>
      <c r="ES65">
        <v>40</v>
      </c>
      <c r="ET65">
        <v>-0.14000000000000001</v>
      </c>
      <c r="EU65">
        <v>-4.0000000000000001E-3</v>
      </c>
      <c r="EV65">
        <v>0.72599999999999998</v>
      </c>
      <c r="EW65">
        <v>0.17799999999999999</v>
      </c>
      <c r="EX65">
        <v>401</v>
      </c>
      <c r="EY65">
        <v>20</v>
      </c>
      <c r="EZ65">
        <v>0.12</v>
      </c>
      <c r="FA65">
        <v>0.02</v>
      </c>
      <c r="FB65">
        <v>-21.020680487804881</v>
      </c>
      <c r="FC65">
        <v>-0.5808900110719919</v>
      </c>
      <c r="FD65">
        <v>6.2007073630754687E-2</v>
      </c>
      <c r="FE65">
        <v>0</v>
      </c>
      <c r="FF65">
        <v>5.0097768292682927</v>
      </c>
      <c r="FG65">
        <v>-0.1205504918544464</v>
      </c>
      <c r="FH65">
        <v>1.2116408032292371E-2</v>
      </c>
      <c r="FI65">
        <v>1</v>
      </c>
      <c r="FJ65">
        <v>1</v>
      </c>
      <c r="FK65">
        <v>2</v>
      </c>
      <c r="FL65" t="s">
        <v>401</v>
      </c>
      <c r="FM65">
        <v>3.0586199999999999</v>
      </c>
      <c r="FN65">
        <v>2.6988099999999999</v>
      </c>
      <c r="FO65">
        <v>9.6749799999999997E-2</v>
      </c>
      <c r="FP65">
        <v>0.101518</v>
      </c>
      <c r="FQ65">
        <v>0.124306</v>
      </c>
      <c r="FR65">
        <v>0.10759000000000001</v>
      </c>
      <c r="FS65">
        <v>28629.1</v>
      </c>
      <c r="FT65">
        <v>22234.3</v>
      </c>
      <c r="FU65">
        <v>29765.8</v>
      </c>
      <c r="FV65">
        <v>24206.7</v>
      </c>
      <c r="FW65">
        <v>34604.800000000003</v>
      </c>
      <c r="FX65">
        <v>31548.1</v>
      </c>
      <c r="FY65">
        <v>43448.800000000003</v>
      </c>
      <c r="FZ65">
        <v>39500.400000000001</v>
      </c>
      <c r="GA65">
        <v>2.06365</v>
      </c>
      <c r="GB65">
        <v>1.9431700000000001</v>
      </c>
      <c r="GC65">
        <v>6.1765300000000002E-2</v>
      </c>
      <c r="GD65">
        <v>0</v>
      </c>
      <c r="GE65">
        <v>26.800999999999998</v>
      </c>
      <c r="GF65">
        <v>999.9</v>
      </c>
      <c r="GG65">
        <v>51.3</v>
      </c>
      <c r="GH65">
        <v>34.200000000000003</v>
      </c>
      <c r="GI65">
        <v>27.3276</v>
      </c>
      <c r="GJ65">
        <v>31.163799999999998</v>
      </c>
      <c r="GK65">
        <v>28.9663</v>
      </c>
      <c r="GL65">
        <v>1</v>
      </c>
      <c r="GM65">
        <v>0.15041199999999999</v>
      </c>
      <c r="GN65">
        <v>1.4257500000000001</v>
      </c>
      <c r="GO65">
        <v>20.2638</v>
      </c>
      <c r="GP65">
        <v>5.2268699999999999</v>
      </c>
      <c r="GQ65">
        <v>11.908099999999999</v>
      </c>
      <c r="GR65">
        <v>4.9638</v>
      </c>
      <c r="GS65">
        <v>3.2919999999999998</v>
      </c>
      <c r="GT65">
        <v>9999</v>
      </c>
      <c r="GU65">
        <v>9999</v>
      </c>
      <c r="GV65">
        <v>8217.7999999999993</v>
      </c>
      <c r="GW65">
        <v>984.6</v>
      </c>
      <c r="GX65">
        <v>1.87714</v>
      </c>
      <c r="GY65">
        <v>1.8754500000000001</v>
      </c>
      <c r="GZ65">
        <v>1.87408</v>
      </c>
      <c r="HA65">
        <v>1.8733200000000001</v>
      </c>
      <c r="HB65">
        <v>1.87483</v>
      </c>
      <c r="HC65">
        <v>1.86981</v>
      </c>
      <c r="HD65">
        <v>1.8739300000000001</v>
      </c>
      <c r="HE65">
        <v>1.87907</v>
      </c>
      <c r="HF65">
        <v>0</v>
      </c>
      <c r="HG65">
        <v>0</v>
      </c>
      <c r="HH65">
        <v>0</v>
      </c>
      <c r="HI65">
        <v>0</v>
      </c>
      <c r="HJ65" t="s">
        <v>402</v>
      </c>
      <c r="HK65" t="s">
        <v>403</v>
      </c>
      <c r="HL65" t="s">
        <v>404</v>
      </c>
      <c r="HM65" t="s">
        <v>404</v>
      </c>
      <c r="HN65" t="s">
        <v>404</v>
      </c>
      <c r="HO65" t="s">
        <v>404</v>
      </c>
      <c r="HP65">
        <v>0</v>
      </c>
      <c r="HQ65">
        <v>100</v>
      </c>
      <c r="HR65">
        <v>100</v>
      </c>
      <c r="HS65">
        <v>0.73199999999999998</v>
      </c>
      <c r="HT65">
        <v>0.31580000000000003</v>
      </c>
      <c r="HU65">
        <v>0.52322936036075229</v>
      </c>
      <c r="HV65">
        <v>1.442917152755131E-3</v>
      </c>
      <c r="HW65">
        <v>-2.661258809856503E-6</v>
      </c>
      <c r="HX65">
        <v>7.9611176757267714E-10</v>
      </c>
      <c r="HY65">
        <v>-7.0504367501745546E-2</v>
      </c>
      <c r="HZ65">
        <v>-6.0352908027276157E-3</v>
      </c>
      <c r="IA65">
        <v>1.226161373770135E-3</v>
      </c>
      <c r="IB65">
        <v>-1.457749047782E-5</v>
      </c>
      <c r="IC65">
        <v>5</v>
      </c>
      <c r="ID65">
        <v>1967</v>
      </c>
      <c r="IE65">
        <v>1</v>
      </c>
      <c r="IF65">
        <v>28</v>
      </c>
      <c r="IG65">
        <v>1.4</v>
      </c>
      <c r="IH65">
        <v>1.3</v>
      </c>
      <c r="II65">
        <v>1.0376000000000001</v>
      </c>
      <c r="IJ65">
        <v>2.4731399999999999</v>
      </c>
      <c r="IK65">
        <v>1.42578</v>
      </c>
      <c r="IL65">
        <v>2.2912599999999999</v>
      </c>
      <c r="IM65">
        <v>1.5478499999999999</v>
      </c>
      <c r="IN65">
        <v>2.2497600000000002</v>
      </c>
      <c r="IO65">
        <v>36.2224</v>
      </c>
      <c r="IP65">
        <v>13.720499999999999</v>
      </c>
      <c r="IQ65">
        <v>18</v>
      </c>
      <c r="IR65">
        <v>572.70899999999995</v>
      </c>
      <c r="IS65">
        <v>480.41</v>
      </c>
      <c r="IT65">
        <v>25.001100000000001</v>
      </c>
      <c r="IU65">
        <v>29.213100000000001</v>
      </c>
      <c r="IV65">
        <v>30.000699999999998</v>
      </c>
      <c r="IW65">
        <v>29.108599999999999</v>
      </c>
      <c r="IX65">
        <v>29.0442</v>
      </c>
      <c r="IY65">
        <v>20.7973</v>
      </c>
      <c r="IZ65">
        <v>27.044899999999998</v>
      </c>
      <c r="JA65">
        <v>0</v>
      </c>
      <c r="JB65">
        <v>25</v>
      </c>
      <c r="JC65">
        <v>400</v>
      </c>
      <c r="JD65">
        <v>20.281700000000001</v>
      </c>
      <c r="JE65">
        <v>100.25700000000001</v>
      </c>
      <c r="JF65">
        <v>100.49</v>
      </c>
    </row>
    <row r="66" spans="1:266" x14ac:dyDescent="0.2">
      <c r="A66">
        <v>50</v>
      </c>
      <c r="B66">
        <v>1657349463.5999999</v>
      </c>
      <c r="C66">
        <v>10024.5</v>
      </c>
      <c r="D66" t="s">
        <v>549</v>
      </c>
      <c r="E66" t="s">
        <v>550</v>
      </c>
      <c r="F66" t="s">
        <v>394</v>
      </c>
      <c r="H66" t="s">
        <v>479</v>
      </c>
      <c r="I66" t="s">
        <v>524</v>
      </c>
      <c r="J66" t="s">
        <v>525</v>
      </c>
      <c r="K66">
        <v>1657349463.5999999</v>
      </c>
      <c r="L66">
        <f t="shared" si="46"/>
        <v>4.7766195042278931E-3</v>
      </c>
      <c r="M66">
        <f t="shared" si="47"/>
        <v>4.7766195042278934</v>
      </c>
      <c r="N66">
        <f t="shared" si="48"/>
        <v>22.70624891815482</v>
      </c>
      <c r="O66">
        <f t="shared" si="49"/>
        <v>572.30899999999997</v>
      </c>
      <c r="P66">
        <f t="shared" si="50"/>
        <v>463.83263976316181</v>
      </c>
      <c r="Q66">
        <f t="shared" si="51"/>
        <v>47.06177093162627</v>
      </c>
      <c r="R66">
        <f t="shared" si="52"/>
        <v>58.068089114773898</v>
      </c>
      <c r="S66">
        <f t="shared" si="53"/>
        <v>0.40860715460318681</v>
      </c>
      <c r="T66">
        <f t="shared" si="54"/>
        <v>1.9263947185288683</v>
      </c>
      <c r="U66">
        <f t="shared" si="55"/>
        <v>0.36586544077341454</v>
      </c>
      <c r="V66">
        <f t="shared" si="56"/>
        <v>0.2321323839221256</v>
      </c>
      <c r="W66">
        <f t="shared" si="57"/>
        <v>241.72739400000003</v>
      </c>
      <c r="X66">
        <f t="shared" si="58"/>
        <v>28.180951729023842</v>
      </c>
      <c r="Y66">
        <f t="shared" si="59"/>
        <v>28.180951729023842</v>
      </c>
      <c r="Z66">
        <f t="shared" si="60"/>
        <v>3.8350556165690093</v>
      </c>
      <c r="AA66">
        <f t="shared" si="61"/>
        <v>67.597052465371092</v>
      </c>
      <c r="AB66">
        <f t="shared" si="62"/>
        <v>2.5520843437635898</v>
      </c>
      <c r="AC66">
        <f t="shared" si="63"/>
        <v>3.7754373166951067</v>
      </c>
      <c r="AD66">
        <f t="shared" si="64"/>
        <v>1.2829712728054194</v>
      </c>
      <c r="AE66">
        <f t="shared" si="65"/>
        <v>-210.64892013645007</v>
      </c>
      <c r="AF66">
        <f t="shared" si="66"/>
        <v>-27.921809265904315</v>
      </c>
      <c r="AG66">
        <f t="shared" si="67"/>
        <v>-3.1608976295686837</v>
      </c>
      <c r="AH66">
        <f t="shared" si="68"/>
        <v>-4.2330319230501345E-3</v>
      </c>
      <c r="AI66">
        <v>0</v>
      </c>
      <c r="AJ66">
        <v>0</v>
      </c>
      <c r="AK66">
        <f t="shared" si="69"/>
        <v>1</v>
      </c>
      <c r="AL66">
        <f t="shared" si="70"/>
        <v>0</v>
      </c>
      <c r="AM66">
        <f t="shared" si="71"/>
        <v>25972.983809610734</v>
      </c>
      <c r="AN66" t="s">
        <v>398</v>
      </c>
      <c r="AO66" t="s">
        <v>398</v>
      </c>
      <c r="AP66">
        <v>0</v>
      </c>
      <c r="AQ66">
        <v>0</v>
      </c>
      <c r="AR66" t="e">
        <f t="shared" si="72"/>
        <v>#DIV/0!</v>
      </c>
      <c r="AS66">
        <v>0</v>
      </c>
      <c r="AT66" t="s">
        <v>398</v>
      </c>
      <c r="AU66" t="s">
        <v>398</v>
      </c>
      <c r="AV66">
        <v>0</v>
      </c>
      <c r="AW66">
        <v>0</v>
      </c>
      <c r="AX66" t="e">
        <f t="shared" si="73"/>
        <v>#DIV/0!</v>
      </c>
      <c r="AY66">
        <v>0.5</v>
      </c>
      <c r="AZ66">
        <f t="shared" si="74"/>
        <v>1261.1226000000001</v>
      </c>
      <c r="BA66">
        <f t="shared" si="75"/>
        <v>22.70624891815482</v>
      </c>
      <c r="BB66" t="e">
        <f t="shared" si="76"/>
        <v>#DIV/0!</v>
      </c>
      <c r="BC66">
        <f t="shared" si="77"/>
        <v>1.8004791063259685E-2</v>
      </c>
      <c r="BD66" t="e">
        <f t="shared" si="78"/>
        <v>#DIV/0!</v>
      </c>
      <c r="BE66" t="e">
        <f t="shared" si="79"/>
        <v>#DIV/0!</v>
      </c>
      <c r="BF66" t="s">
        <v>398</v>
      </c>
      <c r="BG66">
        <v>0</v>
      </c>
      <c r="BH66" t="e">
        <f t="shared" si="80"/>
        <v>#DIV/0!</v>
      </c>
      <c r="BI66" t="e">
        <f t="shared" si="81"/>
        <v>#DIV/0!</v>
      </c>
      <c r="BJ66" t="e">
        <f t="shared" si="82"/>
        <v>#DIV/0!</v>
      </c>
      <c r="BK66" t="e">
        <f t="shared" si="83"/>
        <v>#DIV/0!</v>
      </c>
      <c r="BL66" t="e">
        <f t="shared" si="84"/>
        <v>#DIV/0!</v>
      </c>
      <c r="BM66" t="e">
        <f t="shared" si="85"/>
        <v>#DIV/0!</v>
      </c>
      <c r="BN66" t="e">
        <f t="shared" si="86"/>
        <v>#DIV/0!</v>
      </c>
      <c r="BO66" t="e">
        <f t="shared" si="87"/>
        <v>#DIV/0!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f t="shared" si="88"/>
        <v>1499.89</v>
      </c>
      <c r="CI66">
        <f t="shared" si="89"/>
        <v>1261.1226000000001</v>
      </c>
      <c r="CJ66">
        <f t="shared" si="90"/>
        <v>0.84081005940435638</v>
      </c>
      <c r="CK66">
        <f t="shared" si="91"/>
        <v>0.1611634146504077</v>
      </c>
      <c r="CL66">
        <v>6</v>
      </c>
      <c r="CM66">
        <v>0.5</v>
      </c>
      <c r="CN66" t="s">
        <v>399</v>
      </c>
      <c r="CO66">
        <v>2</v>
      </c>
      <c r="CP66">
        <v>1657349463.5999999</v>
      </c>
      <c r="CQ66">
        <v>572.30899999999997</v>
      </c>
      <c r="CR66">
        <v>600.05899999999997</v>
      </c>
      <c r="CS66">
        <v>25.152899999999999</v>
      </c>
      <c r="CT66">
        <v>20.073599999999999</v>
      </c>
      <c r="CU66">
        <v>571.452</v>
      </c>
      <c r="CV66">
        <v>24.840199999999999</v>
      </c>
      <c r="CW66">
        <v>550.053</v>
      </c>
      <c r="CX66">
        <v>101.428</v>
      </c>
      <c r="CY66">
        <v>3.48271E-2</v>
      </c>
      <c r="CZ66">
        <v>27.912099999999999</v>
      </c>
      <c r="DA66">
        <v>27.728400000000001</v>
      </c>
      <c r="DB66">
        <v>999.9</v>
      </c>
      <c r="DC66">
        <v>0</v>
      </c>
      <c r="DD66">
        <v>0</v>
      </c>
      <c r="DE66">
        <v>5027.5</v>
      </c>
      <c r="DF66">
        <v>0</v>
      </c>
      <c r="DG66">
        <v>2049.9299999999998</v>
      </c>
      <c r="DH66">
        <v>-27.979199999999999</v>
      </c>
      <c r="DI66">
        <v>586.84</v>
      </c>
      <c r="DJ66">
        <v>612.351</v>
      </c>
      <c r="DK66">
        <v>5.0792799999999998</v>
      </c>
      <c r="DL66">
        <v>600.05899999999997</v>
      </c>
      <c r="DM66">
        <v>20.073599999999999</v>
      </c>
      <c r="DN66">
        <v>2.5512100000000002</v>
      </c>
      <c r="DO66">
        <v>2.0360299999999998</v>
      </c>
      <c r="DP66">
        <v>21.3569</v>
      </c>
      <c r="DQ66">
        <v>17.7273</v>
      </c>
      <c r="DR66">
        <v>1499.89</v>
      </c>
      <c r="DS66">
        <v>0.973001</v>
      </c>
      <c r="DT66">
        <v>2.69988E-2</v>
      </c>
      <c r="DU66">
        <v>0</v>
      </c>
      <c r="DV66">
        <v>1.9689000000000001</v>
      </c>
      <c r="DW66">
        <v>0</v>
      </c>
      <c r="DX66">
        <v>19164</v>
      </c>
      <c r="DY66">
        <v>13302.6</v>
      </c>
      <c r="DZ66">
        <v>36.75</v>
      </c>
      <c r="EA66">
        <v>39.25</v>
      </c>
      <c r="EB66">
        <v>37.375</v>
      </c>
      <c r="EC66">
        <v>37.875</v>
      </c>
      <c r="ED66">
        <v>36.936999999999998</v>
      </c>
      <c r="EE66">
        <v>1459.39</v>
      </c>
      <c r="EF66">
        <v>40.5</v>
      </c>
      <c r="EG66">
        <v>0</v>
      </c>
      <c r="EH66">
        <v>1657349463</v>
      </c>
      <c r="EI66">
        <v>0</v>
      </c>
      <c r="EJ66">
        <v>2.3745769230769231</v>
      </c>
      <c r="EK66">
        <v>-3.3422212594117331E-2</v>
      </c>
      <c r="EL66">
        <v>-749.57948648126467</v>
      </c>
      <c r="EM66">
        <v>19317.692307692309</v>
      </c>
      <c r="EN66">
        <v>15</v>
      </c>
      <c r="EO66">
        <v>1657349486.5999999</v>
      </c>
      <c r="EP66" t="s">
        <v>551</v>
      </c>
      <c r="EQ66">
        <v>1657349486.5999999</v>
      </c>
      <c r="ER66">
        <v>1657349312</v>
      </c>
      <c r="ES66">
        <v>41</v>
      </c>
      <c r="ET66">
        <v>0.253</v>
      </c>
      <c r="EU66">
        <v>-4.0000000000000001E-3</v>
      </c>
      <c r="EV66">
        <v>0.85699999999999998</v>
      </c>
      <c r="EW66">
        <v>0.17799999999999999</v>
      </c>
      <c r="EX66">
        <v>600</v>
      </c>
      <c r="EY66">
        <v>20</v>
      </c>
      <c r="EZ66">
        <v>0.11</v>
      </c>
      <c r="FA66">
        <v>0.02</v>
      </c>
      <c r="FB66">
        <v>-28.268529268292681</v>
      </c>
      <c r="FC66">
        <v>2.7045407665505139</v>
      </c>
      <c r="FD66">
        <v>0.28077132631369689</v>
      </c>
      <c r="FE66">
        <v>0</v>
      </c>
      <c r="FF66">
        <v>5.0735351219512186</v>
      </c>
      <c r="FG66">
        <v>0.2534230662020972</v>
      </c>
      <c r="FH66">
        <v>3.4094213951712291E-2</v>
      </c>
      <c r="FI66">
        <v>1</v>
      </c>
      <c r="FJ66">
        <v>1</v>
      </c>
      <c r="FK66">
        <v>2</v>
      </c>
      <c r="FL66" t="s">
        <v>401</v>
      </c>
      <c r="FM66">
        <v>3.0582799999999999</v>
      </c>
      <c r="FN66">
        <v>2.6989000000000001</v>
      </c>
      <c r="FO66">
        <v>0.13147800000000001</v>
      </c>
      <c r="FP66">
        <v>0.136684</v>
      </c>
      <c r="FQ66">
        <v>0.123893</v>
      </c>
      <c r="FR66">
        <v>0.106824</v>
      </c>
      <c r="FS66">
        <v>27523.200000000001</v>
      </c>
      <c r="FT66">
        <v>21360.3</v>
      </c>
      <c r="FU66">
        <v>29761.200000000001</v>
      </c>
      <c r="FV66">
        <v>24203.200000000001</v>
      </c>
      <c r="FW66">
        <v>34617</v>
      </c>
      <c r="FX66">
        <v>31572.400000000001</v>
      </c>
      <c r="FY66">
        <v>43441.1</v>
      </c>
      <c r="FZ66">
        <v>39494.800000000003</v>
      </c>
      <c r="GA66">
        <v>2.0626699999999998</v>
      </c>
      <c r="GB66">
        <v>1.9418500000000001</v>
      </c>
      <c r="GC66">
        <v>6.1728100000000001E-2</v>
      </c>
      <c r="GD66">
        <v>0</v>
      </c>
      <c r="GE66">
        <v>26.7193</v>
      </c>
      <c r="GF66">
        <v>999.9</v>
      </c>
      <c r="GG66">
        <v>51.1</v>
      </c>
      <c r="GH66">
        <v>34.299999999999997</v>
      </c>
      <c r="GI66">
        <v>27.372900000000001</v>
      </c>
      <c r="GJ66">
        <v>30.983799999999999</v>
      </c>
      <c r="GK66">
        <v>29.7075</v>
      </c>
      <c r="GL66">
        <v>1</v>
      </c>
      <c r="GM66">
        <v>0.15776399999999999</v>
      </c>
      <c r="GN66">
        <v>1.4459500000000001</v>
      </c>
      <c r="GO66">
        <v>20.2636</v>
      </c>
      <c r="GP66">
        <v>5.22403</v>
      </c>
      <c r="GQ66">
        <v>11.908099999999999</v>
      </c>
      <c r="GR66">
        <v>4.9637500000000001</v>
      </c>
      <c r="GS66">
        <v>3.2919999999999998</v>
      </c>
      <c r="GT66">
        <v>9999</v>
      </c>
      <c r="GU66">
        <v>9999</v>
      </c>
      <c r="GV66">
        <v>8217.7999999999993</v>
      </c>
      <c r="GW66">
        <v>984.6</v>
      </c>
      <c r="GX66">
        <v>1.87714</v>
      </c>
      <c r="GY66">
        <v>1.8754500000000001</v>
      </c>
      <c r="GZ66">
        <v>1.87408</v>
      </c>
      <c r="HA66">
        <v>1.8733200000000001</v>
      </c>
      <c r="HB66">
        <v>1.87483</v>
      </c>
      <c r="HC66">
        <v>1.8697999999999999</v>
      </c>
      <c r="HD66">
        <v>1.87395</v>
      </c>
      <c r="HE66">
        <v>1.8790500000000001</v>
      </c>
      <c r="HF66">
        <v>0</v>
      </c>
      <c r="HG66">
        <v>0</v>
      </c>
      <c r="HH66">
        <v>0</v>
      </c>
      <c r="HI66">
        <v>0</v>
      </c>
      <c r="HJ66" t="s">
        <v>402</v>
      </c>
      <c r="HK66" t="s">
        <v>403</v>
      </c>
      <c r="HL66" t="s">
        <v>404</v>
      </c>
      <c r="HM66" t="s">
        <v>404</v>
      </c>
      <c r="HN66" t="s">
        <v>404</v>
      </c>
      <c r="HO66" t="s">
        <v>404</v>
      </c>
      <c r="HP66">
        <v>0</v>
      </c>
      <c r="HQ66">
        <v>100</v>
      </c>
      <c r="HR66">
        <v>100</v>
      </c>
      <c r="HS66">
        <v>0.85699999999999998</v>
      </c>
      <c r="HT66">
        <v>0.31269999999999998</v>
      </c>
      <c r="HU66">
        <v>0.52322936036075229</v>
      </c>
      <c r="HV66">
        <v>1.442917152755131E-3</v>
      </c>
      <c r="HW66">
        <v>-2.661258809856503E-6</v>
      </c>
      <c r="HX66">
        <v>7.9611176757267714E-10</v>
      </c>
      <c r="HY66">
        <v>-7.0504367501745546E-2</v>
      </c>
      <c r="HZ66">
        <v>-6.0352908027276157E-3</v>
      </c>
      <c r="IA66">
        <v>1.226161373770135E-3</v>
      </c>
      <c r="IB66">
        <v>-1.457749047782E-5</v>
      </c>
      <c r="IC66">
        <v>5</v>
      </c>
      <c r="ID66">
        <v>1967</v>
      </c>
      <c r="IE66">
        <v>1</v>
      </c>
      <c r="IF66">
        <v>28</v>
      </c>
      <c r="IG66">
        <v>2.6</v>
      </c>
      <c r="IH66">
        <v>2.5</v>
      </c>
      <c r="II66">
        <v>1.4440900000000001</v>
      </c>
      <c r="IJ66">
        <v>2.4658199999999999</v>
      </c>
      <c r="IK66">
        <v>1.42578</v>
      </c>
      <c r="IL66">
        <v>2.2900399999999999</v>
      </c>
      <c r="IM66">
        <v>1.5478499999999999</v>
      </c>
      <c r="IN66">
        <v>2.3938000000000001</v>
      </c>
      <c r="IO66">
        <v>36.316499999999998</v>
      </c>
      <c r="IP66">
        <v>13.7118</v>
      </c>
      <c r="IQ66">
        <v>18</v>
      </c>
      <c r="IR66">
        <v>572.82899999999995</v>
      </c>
      <c r="IS66">
        <v>480.26299999999998</v>
      </c>
      <c r="IT66">
        <v>25.000399999999999</v>
      </c>
      <c r="IU66">
        <v>29.310600000000001</v>
      </c>
      <c r="IV66">
        <v>30.000499999999999</v>
      </c>
      <c r="IW66">
        <v>29.193999999999999</v>
      </c>
      <c r="IX66">
        <v>29.128599999999999</v>
      </c>
      <c r="IY66">
        <v>28.9177</v>
      </c>
      <c r="IZ66">
        <v>27.915199999999999</v>
      </c>
      <c r="JA66">
        <v>0</v>
      </c>
      <c r="JB66">
        <v>25</v>
      </c>
      <c r="JC66">
        <v>600</v>
      </c>
      <c r="JD66">
        <v>19.993600000000001</v>
      </c>
      <c r="JE66">
        <v>100.241</v>
      </c>
      <c r="JF66">
        <v>100.476</v>
      </c>
    </row>
    <row r="67" spans="1:266" x14ac:dyDescent="0.2">
      <c r="A67">
        <v>51</v>
      </c>
      <c r="B67">
        <v>1657349562.5999999</v>
      </c>
      <c r="C67">
        <v>10123.5</v>
      </c>
      <c r="D67" t="s">
        <v>552</v>
      </c>
      <c r="E67" t="s">
        <v>553</v>
      </c>
      <c r="F67" t="s">
        <v>394</v>
      </c>
      <c r="H67" t="s">
        <v>479</v>
      </c>
      <c r="I67" t="s">
        <v>524</v>
      </c>
      <c r="J67" t="s">
        <v>525</v>
      </c>
      <c r="K67">
        <v>1657349562.5999999</v>
      </c>
      <c r="L67">
        <f t="shared" si="46"/>
        <v>4.8739721896794456E-3</v>
      </c>
      <c r="M67">
        <f t="shared" si="47"/>
        <v>4.8739721896794457</v>
      </c>
      <c r="N67">
        <f t="shared" si="48"/>
        <v>24.368481895257549</v>
      </c>
      <c r="O67">
        <f t="shared" si="49"/>
        <v>769.30399999999997</v>
      </c>
      <c r="P67">
        <f t="shared" si="50"/>
        <v>649.76889038381705</v>
      </c>
      <c r="Q67">
        <f t="shared" si="51"/>
        <v>65.92749306280966</v>
      </c>
      <c r="R67">
        <f t="shared" si="52"/>
        <v>78.055882443421595</v>
      </c>
      <c r="S67">
        <f t="shared" si="53"/>
        <v>0.41013672632647974</v>
      </c>
      <c r="T67">
        <f t="shared" si="54"/>
        <v>1.9145021871271739</v>
      </c>
      <c r="U67">
        <f t="shared" si="55"/>
        <v>0.3668551665158184</v>
      </c>
      <c r="V67">
        <f t="shared" si="56"/>
        <v>0.23279137724503074</v>
      </c>
      <c r="W67">
        <f t="shared" si="57"/>
        <v>241.77846600000001</v>
      </c>
      <c r="X67">
        <f t="shared" si="58"/>
        <v>28.270818739465977</v>
      </c>
      <c r="Y67">
        <f t="shared" si="59"/>
        <v>28.270818739465977</v>
      </c>
      <c r="Z67">
        <f t="shared" si="60"/>
        <v>3.8551660765128144</v>
      </c>
      <c r="AA67">
        <f t="shared" si="61"/>
        <v>67.042136893087118</v>
      </c>
      <c r="AB67">
        <f t="shared" si="62"/>
        <v>2.5496938618354701</v>
      </c>
      <c r="AC67">
        <f t="shared" si="63"/>
        <v>3.8031214099000112</v>
      </c>
      <c r="AD67">
        <f t="shared" si="64"/>
        <v>1.3054722146773443</v>
      </c>
      <c r="AE67">
        <f t="shared" si="65"/>
        <v>-214.94217356486354</v>
      </c>
      <c r="AF67">
        <f t="shared" si="66"/>
        <v>-24.092231609624452</v>
      </c>
      <c r="AG67">
        <f t="shared" si="67"/>
        <v>-2.7472540153554839</v>
      </c>
      <c r="AH67">
        <f t="shared" si="68"/>
        <v>-3.193189843461397E-3</v>
      </c>
      <c r="AI67">
        <v>0</v>
      </c>
      <c r="AJ67">
        <v>0</v>
      </c>
      <c r="AK67">
        <f t="shared" si="69"/>
        <v>1</v>
      </c>
      <c r="AL67">
        <f t="shared" si="70"/>
        <v>0</v>
      </c>
      <c r="AM67">
        <f t="shared" si="71"/>
        <v>25663.684869061835</v>
      </c>
      <c r="AN67" t="s">
        <v>398</v>
      </c>
      <c r="AO67" t="s">
        <v>398</v>
      </c>
      <c r="AP67">
        <v>0</v>
      </c>
      <c r="AQ67">
        <v>0</v>
      </c>
      <c r="AR67" t="e">
        <f t="shared" si="72"/>
        <v>#DIV/0!</v>
      </c>
      <c r="AS67">
        <v>0</v>
      </c>
      <c r="AT67" t="s">
        <v>398</v>
      </c>
      <c r="AU67" t="s">
        <v>398</v>
      </c>
      <c r="AV67">
        <v>0</v>
      </c>
      <c r="AW67">
        <v>0</v>
      </c>
      <c r="AX67" t="e">
        <f t="shared" si="73"/>
        <v>#DIV/0!</v>
      </c>
      <c r="AY67">
        <v>0.5</v>
      </c>
      <c r="AZ67">
        <f t="shared" si="74"/>
        <v>1261.3914000000002</v>
      </c>
      <c r="BA67">
        <f t="shared" si="75"/>
        <v>24.368481895257549</v>
      </c>
      <c r="BB67" t="e">
        <f t="shared" si="76"/>
        <v>#DIV/0!</v>
      </c>
      <c r="BC67">
        <f t="shared" si="77"/>
        <v>1.9318731596915554E-2</v>
      </c>
      <c r="BD67" t="e">
        <f t="shared" si="78"/>
        <v>#DIV/0!</v>
      </c>
      <c r="BE67" t="e">
        <f t="shared" si="79"/>
        <v>#DIV/0!</v>
      </c>
      <c r="BF67" t="s">
        <v>398</v>
      </c>
      <c r="BG67">
        <v>0</v>
      </c>
      <c r="BH67" t="e">
        <f t="shared" si="80"/>
        <v>#DIV/0!</v>
      </c>
      <c r="BI67" t="e">
        <f t="shared" si="81"/>
        <v>#DIV/0!</v>
      </c>
      <c r="BJ67" t="e">
        <f t="shared" si="82"/>
        <v>#DIV/0!</v>
      </c>
      <c r="BK67" t="e">
        <f t="shared" si="83"/>
        <v>#DIV/0!</v>
      </c>
      <c r="BL67" t="e">
        <f t="shared" si="84"/>
        <v>#DIV/0!</v>
      </c>
      <c r="BM67" t="e">
        <f t="shared" si="85"/>
        <v>#DIV/0!</v>
      </c>
      <c r="BN67" t="e">
        <f t="shared" si="86"/>
        <v>#DIV/0!</v>
      </c>
      <c r="BO67" t="e">
        <f t="shared" si="87"/>
        <v>#DIV/0!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f t="shared" si="88"/>
        <v>1500.21</v>
      </c>
      <c r="CI67">
        <f t="shared" si="89"/>
        <v>1261.3914000000002</v>
      </c>
      <c r="CJ67">
        <f t="shared" si="90"/>
        <v>0.84080988661587386</v>
      </c>
      <c r="CK67">
        <f t="shared" si="91"/>
        <v>0.1611630811686364</v>
      </c>
      <c r="CL67">
        <v>6</v>
      </c>
      <c r="CM67">
        <v>0.5</v>
      </c>
      <c r="CN67" t="s">
        <v>399</v>
      </c>
      <c r="CO67">
        <v>2</v>
      </c>
      <c r="CP67">
        <v>1657349562.5999999</v>
      </c>
      <c r="CQ67">
        <v>769.30399999999997</v>
      </c>
      <c r="CR67">
        <v>799.97500000000002</v>
      </c>
      <c r="CS67">
        <v>25.129300000000001</v>
      </c>
      <c r="CT67">
        <v>19.946400000000001</v>
      </c>
      <c r="CU67">
        <v>768.52599999999995</v>
      </c>
      <c r="CV67">
        <v>24.8172</v>
      </c>
      <c r="CW67">
        <v>550.05799999999999</v>
      </c>
      <c r="CX67">
        <v>101.42700000000001</v>
      </c>
      <c r="CY67">
        <v>3.5987900000000003E-2</v>
      </c>
      <c r="CZ67">
        <v>28.037400000000002</v>
      </c>
      <c r="DA67">
        <v>27.867899999999999</v>
      </c>
      <c r="DB67">
        <v>999.9</v>
      </c>
      <c r="DC67">
        <v>0</v>
      </c>
      <c r="DD67">
        <v>0</v>
      </c>
      <c r="DE67">
        <v>4977.5</v>
      </c>
      <c r="DF67">
        <v>0</v>
      </c>
      <c r="DG67">
        <v>2047.31</v>
      </c>
      <c r="DH67">
        <v>-30.773800000000001</v>
      </c>
      <c r="DI67">
        <v>789.029</v>
      </c>
      <c r="DJ67">
        <v>816.25599999999997</v>
      </c>
      <c r="DK67">
        <v>5.1829000000000001</v>
      </c>
      <c r="DL67">
        <v>799.97500000000002</v>
      </c>
      <c r="DM67">
        <v>19.946400000000001</v>
      </c>
      <c r="DN67">
        <v>2.5488</v>
      </c>
      <c r="DO67">
        <v>2.02311</v>
      </c>
      <c r="DP67">
        <v>21.3415</v>
      </c>
      <c r="DQ67">
        <v>17.6264</v>
      </c>
      <c r="DR67">
        <v>1500.21</v>
      </c>
      <c r="DS67">
        <v>0.97300600000000004</v>
      </c>
      <c r="DT67">
        <v>2.6993699999999999E-2</v>
      </c>
      <c r="DU67">
        <v>0</v>
      </c>
      <c r="DV67">
        <v>2.5038</v>
      </c>
      <c r="DW67">
        <v>0</v>
      </c>
      <c r="DX67">
        <v>19573.900000000001</v>
      </c>
      <c r="DY67">
        <v>13305.4</v>
      </c>
      <c r="DZ67">
        <v>36.686999999999998</v>
      </c>
      <c r="EA67">
        <v>39.311999999999998</v>
      </c>
      <c r="EB67">
        <v>37.311999999999998</v>
      </c>
      <c r="EC67">
        <v>37.875</v>
      </c>
      <c r="ED67">
        <v>36.936999999999998</v>
      </c>
      <c r="EE67">
        <v>1459.71</v>
      </c>
      <c r="EF67">
        <v>40.5</v>
      </c>
      <c r="EG67">
        <v>0</v>
      </c>
      <c r="EH67">
        <v>1657349562</v>
      </c>
      <c r="EI67">
        <v>0</v>
      </c>
      <c r="EJ67">
        <v>2.4561760000000001</v>
      </c>
      <c r="EK67">
        <v>-0.5428153851521007</v>
      </c>
      <c r="EL67">
        <v>289.66153353025533</v>
      </c>
      <c r="EM67">
        <v>19815.723999999998</v>
      </c>
      <c r="EN67">
        <v>15</v>
      </c>
      <c r="EO67">
        <v>1657349589.5999999</v>
      </c>
      <c r="EP67" t="s">
        <v>554</v>
      </c>
      <c r="EQ67">
        <v>1657349589.5999999</v>
      </c>
      <c r="ER67">
        <v>1657349312</v>
      </c>
      <c r="ES67">
        <v>42</v>
      </c>
      <c r="ET67">
        <v>0.14199999999999999</v>
      </c>
      <c r="EU67">
        <v>-4.0000000000000001E-3</v>
      </c>
      <c r="EV67">
        <v>0.77800000000000002</v>
      </c>
      <c r="EW67">
        <v>0.17799999999999999</v>
      </c>
      <c r="EX67">
        <v>800</v>
      </c>
      <c r="EY67">
        <v>20</v>
      </c>
      <c r="EZ67">
        <v>7.0000000000000007E-2</v>
      </c>
      <c r="FA67">
        <v>0.02</v>
      </c>
      <c r="FB67">
        <v>-30.072347499999999</v>
      </c>
      <c r="FC67">
        <v>-3.4437714821762819</v>
      </c>
      <c r="FD67">
        <v>0.3558281670887648</v>
      </c>
      <c r="FE67">
        <v>0</v>
      </c>
      <c r="FF67">
        <v>5.2056052500000014</v>
      </c>
      <c r="FG67">
        <v>-0.15579838649156069</v>
      </c>
      <c r="FH67">
        <v>1.532914217878811E-2</v>
      </c>
      <c r="FI67">
        <v>1</v>
      </c>
      <c r="FJ67">
        <v>1</v>
      </c>
      <c r="FK67">
        <v>2</v>
      </c>
      <c r="FL67" t="s">
        <v>401</v>
      </c>
      <c r="FM67">
        <v>3.0581900000000002</v>
      </c>
      <c r="FN67">
        <v>2.69984</v>
      </c>
      <c r="FO67">
        <v>0.1613</v>
      </c>
      <c r="FP67">
        <v>0.16636200000000001</v>
      </c>
      <c r="FQ67">
        <v>0.123789</v>
      </c>
      <c r="FR67">
        <v>0.10632800000000001</v>
      </c>
      <c r="FS67">
        <v>26577.9</v>
      </c>
      <c r="FT67">
        <v>20624.3</v>
      </c>
      <c r="FU67">
        <v>29762.1</v>
      </c>
      <c r="FV67">
        <v>24202.1</v>
      </c>
      <c r="FW67">
        <v>34623.300000000003</v>
      </c>
      <c r="FX67">
        <v>31590.1</v>
      </c>
      <c r="FY67">
        <v>43441.7</v>
      </c>
      <c r="FZ67">
        <v>39493.199999999997</v>
      </c>
      <c r="GA67">
        <v>2.0610300000000001</v>
      </c>
      <c r="GB67">
        <v>1.94217</v>
      </c>
      <c r="GC67">
        <v>5.7969199999999999E-2</v>
      </c>
      <c r="GD67">
        <v>0</v>
      </c>
      <c r="GE67">
        <v>26.920500000000001</v>
      </c>
      <c r="GF67">
        <v>999.9</v>
      </c>
      <c r="GG67">
        <v>50.8</v>
      </c>
      <c r="GH67">
        <v>34.4</v>
      </c>
      <c r="GI67">
        <v>27.3629</v>
      </c>
      <c r="GJ67">
        <v>31.1938</v>
      </c>
      <c r="GK67">
        <v>29.302900000000001</v>
      </c>
      <c r="GL67">
        <v>1</v>
      </c>
      <c r="GM67">
        <v>0.16181400000000001</v>
      </c>
      <c r="GN67">
        <v>1.53606</v>
      </c>
      <c r="GO67">
        <v>20.262499999999999</v>
      </c>
      <c r="GP67">
        <v>5.22478</v>
      </c>
      <c r="GQ67">
        <v>11.908099999999999</v>
      </c>
      <c r="GR67">
        <v>4.9638</v>
      </c>
      <c r="GS67">
        <v>3.2919999999999998</v>
      </c>
      <c r="GT67">
        <v>9999</v>
      </c>
      <c r="GU67">
        <v>9999</v>
      </c>
      <c r="GV67">
        <v>8217.7999999999993</v>
      </c>
      <c r="GW67">
        <v>984.6</v>
      </c>
      <c r="GX67">
        <v>1.87714</v>
      </c>
      <c r="GY67">
        <v>1.8754599999999999</v>
      </c>
      <c r="GZ67">
        <v>1.8741099999999999</v>
      </c>
      <c r="HA67">
        <v>1.8733200000000001</v>
      </c>
      <c r="HB67">
        <v>1.8748499999999999</v>
      </c>
      <c r="HC67">
        <v>1.86981</v>
      </c>
      <c r="HD67">
        <v>1.8739600000000001</v>
      </c>
      <c r="HE67">
        <v>1.87906</v>
      </c>
      <c r="HF67">
        <v>0</v>
      </c>
      <c r="HG67">
        <v>0</v>
      </c>
      <c r="HH67">
        <v>0</v>
      </c>
      <c r="HI67">
        <v>0</v>
      </c>
      <c r="HJ67" t="s">
        <v>402</v>
      </c>
      <c r="HK67" t="s">
        <v>403</v>
      </c>
      <c r="HL67" t="s">
        <v>404</v>
      </c>
      <c r="HM67" t="s">
        <v>404</v>
      </c>
      <c r="HN67" t="s">
        <v>404</v>
      </c>
      <c r="HO67" t="s">
        <v>404</v>
      </c>
      <c r="HP67">
        <v>0</v>
      </c>
      <c r="HQ67">
        <v>100</v>
      </c>
      <c r="HR67">
        <v>100</v>
      </c>
      <c r="HS67">
        <v>0.77800000000000002</v>
      </c>
      <c r="HT67">
        <v>0.31209999999999999</v>
      </c>
      <c r="HU67">
        <v>0.77625867211421173</v>
      </c>
      <c r="HV67">
        <v>1.442917152755131E-3</v>
      </c>
      <c r="HW67">
        <v>-2.661258809856503E-6</v>
      </c>
      <c r="HX67">
        <v>7.9611176757267714E-10</v>
      </c>
      <c r="HY67">
        <v>-7.0504367501745546E-2</v>
      </c>
      <c r="HZ67">
        <v>-6.0352908027276157E-3</v>
      </c>
      <c r="IA67">
        <v>1.226161373770135E-3</v>
      </c>
      <c r="IB67">
        <v>-1.457749047782E-5</v>
      </c>
      <c r="IC67">
        <v>5</v>
      </c>
      <c r="ID67">
        <v>1967</v>
      </c>
      <c r="IE67">
        <v>1</v>
      </c>
      <c r="IF67">
        <v>28</v>
      </c>
      <c r="IG67">
        <v>1.3</v>
      </c>
      <c r="IH67">
        <v>4.2</v>
      </c>
      <c r="II67">
        <v>1.8298300000000001</v>
      </c>
      <c r="IJ67">
        <v>2.4670399999999999</v>
      </c>
      <c r="IK67">
        <v>1.42578</v>
      </c>
      <c r="IL67">
        <v>2.2900399999999999</v>
      </c>
      <c r="IM67">
        <v>1.5478499999999999</v>
      </c>
      <c r="IN67">
        <v>2.32422</v>
      </c>
      <c r="IO67">
        <v>36.4343</v>
      </c>
      <c r="IP67">
        <v>13.685499999999999</v>
      </c>
      <c r="IQ67">
        <v>18</v>
      </c>
      <c r="IR67">
        <v>572.48299999999995</v>
      </c>
      <c r="IS67">
        <v>481.15199999999999</v>
      </c>
      <c r="IT67">
        <v>25.0016</v>
      </c>
      <c r="IU67">
        <v>29.3931</v>
      </c>
      <c r="IV67">
        <v>30.0002</v>
      </c>
      <c r="IW67">
        <v>29.279699999999998</v>
      </c>
      <c r="IX67">
        <v>29.212599999999998</v>
      </c>
      <c r="IY67">
        <v>36.639000000000003</v>
      </c>
      <c r="IZ67">
        <v>28.153099999999998</v>
      </c>
      <c r="JA67">
        <v>0</v>
      </c>
      <c r="JB67">
        <v>25</v>
      </c>
      <c r="JC67">
        <v>800</v>
      </c>
      <c r="JD67">
        <v>19.9787</v>
      </c>
      <c r="JE67">
        <v>100.24299999999999</v>
      </c>
      <c r="JF67">
        <v>100.471</v>
      </c>
    </row>
    <row r="68" spans="1:266" x14ac:dyDescent="0.2">
      <c r="A68">
        <v>52</v>
      </c>
      <c r="B68">
        <v>1657349665.5999999</v>
      </c>
      <c r="C68">
        <v>10226.5</v>
      </c>
      <c r="D68" t="s">
        <v>555</v>
      </c>
      <c r="E68" t="s">
        <v>556</v>
      </c>
      <c r="F68" t="s">
        <v>394</v>
      </c>
      <c r="H68" t="s">
        <v>479</v>
      </c>
      <c r="I68" t="s">
        <v>524</v>
      </c>
      <c r="J68" t="s">
        <v>525</v>
      </c>
      <c r="K68">
        <v>1657349665.5999999</v>
      </c>
      <c r="L68">
        <f t="shared" si="46"/>
        <v>4.9577133415276932E-3</v>
      </c>
      <c r="M68">
        <f t="shared" si="47"/>
        <v>4.9577133415276933</v>
      </c>
      <c r="N68">
        <f t="shared" si="48"/>
        <v>25.144756974040057</v>
      </c>
      <c r="O68">
        <f t="shared" si="49"/>
        <v>967.31500000000005</v>
      </c>
      <c r="P68">
        <f t="shared" si="50"/>
        <v>843.73276515117607</v>
      </c>
      <c r="Q68">
        <f t="shared" si="51"/>
        <v>85.609721573997177</v>
      </c>
      <c r="R68">
        <f t="shared" si="52"/>
        <v>98.149048187684514</v>
      </c>
      <c r="S68">
        <f t="shared" si="53"/>
        <v>0.42374154714989126</v>
      </c>
      <c r="T68">
        <f t="shared" si="54"/>
        <v>1.9148696492228425</v>
      </c>
      <c r="U68">
        <f t="shared" si="55"/>
        <v>0.37772078244202861</v>
      </c>
      <c r="V68">
        <f t="shared" si="56"/>
        <v>0.23979243330570826</v>
      </c>
      <c r="W68">
        <f t="shared" si="57"/>
        <v>241.72202699999994</v>
      </c>
      <c r="X68">
        <f t="shared" si="58"/>
        <v>28.18898218447654</v>
      </c>
      <c r="Y68">
        <f t="shared" si="59"/>
        <v>28.18898218447654</v>
      </c>
      <c r="Z68">
        <f t="shared" si="60"/>
        <v>3.8368489424867702</v>
      </c>
      <c r="AA68">
        <f t="shared" si="61"/>
        <v>67.163001457163801</v>
      </c>
      <c r="AB68">
        <f t="shared" si="62"/>
        <v>2.5469754864779701</v>
      </c>
      <c r="AC68">
        <f t="shared" si="63"/>
        <v>3.7922299945192552</v>
      </c>
      <c r="AD68">
        <f t="shared" si="64"/>
        <v>1.2898734560088001</v>
      </c>
      <c r="AE68">
        <f t="shared" si="65"/>
        <v>-218.63515836137128</v>
      </c>
      <c r="AF68">
        <f t="shared" si="66"/>
        <v>-20.72763889199269</v>
      </c>
      <c r="AG68">
        <f t="shared" si="67"/>
        <v>-2.3615914770770634</v>
      </c>
      <c r="AH68">
        <f t="shared" si="68"/>
        <v>-2.3617304411018836E-3</v>
      </c>
      <c r="AI68">
        <v>0</v>
      </c>
      <c r="AJ68">
        <v>0</v>
      </c>
      <c r="AK68">
        <f t="shared" si="69"/>
        <v>1</v>
      </c>
      <c r="AL68">
        <f t="shared" si="70"/>
        <v>0</v>
      </c>
      <c r="AM68">
        <f t="shared" si="71"/>
        <v>25676.861493572542</v>
      </c>
      <c r="AN68" t="s">
        <v>398</v>
      </c>
      <c r="AO68" t="s">
        <v>398</v>
      </c>
      <c r="AP68">
        <v>0</v>
      </c>
      <c r="AQ68">
        <v>0</v>
      </c>
      <c r="AR68" t="e">
        <f t="shared" si="72"/>
        <v>#DIV/0!</v>
      </c>
      <c r="AS68">
        <v>0</v>
      </c>
      <c r="AT68" t="s">
        <v>398</v>
      </c>
      <c r="AU68" t="s">
        <v>398</v>
      </c>
      <c r="AV68">
        <v>0</v>
      </c>
      <c r="AW68">
        <v>0</v>
      </c>
      <c r="AX68" t="e">
        <f t="shared" si="73"/>
        <v>#DIV/0!</v>
      </c>
      <c r="AY68">
        <v>0.5</v>
      </c>
      <c r="AZ68">
        <f t="shared" si="74"/>
        <v>1261.0970999999997</v>
      </c>
      <c r="BA68">
        <f t="shared" si="75"/>
        <v>25.144756974040057</v>
      </c>
      <c r="BB68" t="e">
        <f t="shared" si="76"/>
        <v>#DIV/0!</v>
      </c>
      <c r="BC68">
        <f t="shared" si="77"/>
        <v>1.9938795334665398E-2</v>
      </c>
      <c r="BD68" t="e">
        <f t="shared" si="78"/>
        <v>#DIV/0!</v>
      </c>
      <c r="BE68" t="e">
        <f t="shared" si="79"/>
        <v>#DIV/0!</v>
      </c>
      <c r="BF68" t="s">
        <v>398</v>
      </c>
      <c r="BG68">
        <v>0</v>
      </c>
      <c r="BH68" t="e">
        <f t="shared" si="80"/>
        <v>#DIV/0!</v>
      </c>
      <c r="BI68" t="e">
        <f t="shared" si="81"/>
        <v>#DIV/0!</v>
      </c>
      <c r="BJ68" t="e">
        <f t="shared" si="82"/>
        <v>#DIV/0!</v>
      </c>
      <c r="BK68" t="e">
        <f t="shared" si="83"/>
        <v>#DIV/0!</v>
      </c>
      <c r="BL68" t="e">
        <f t="shared" si="84"/>
        <v>#DIV/0!</v>
      </c>
      <c r="BM68" t="e">
        <f t="shared" si="85"/>
        <v>#DIV/0!</v>
      </c>
      <c r="BN68" t="e">
        <f t="shared" si="86"/>
        <v>#DIV/0!</v>
      </c>
      <c r="BO68" t="e">
        <f t="shared" si="87"/>
        <v>#DIV/0!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f t="shared" si="88"/>
        <v>1499.86</v>
      </c>
      <c r="CI68">
        <f t="shared" si="89"/>
        <v>1261.0970999999997</v>
      </c>
      <c r="CJ68">
        <f t="shared" si="90"/>
        <v>0.84080987558838816</v>
      </c>
      <c r="CK68">
        <f t="shared" si="91"/>
        <v>0.16116305988558929</v>
      </c>
      <c r="CL68">
        <v>6</v>
      </c>
      <c r="CM68">
        <v>0.5</v>
      </c>
      <c r="CN68" t="s">
        <v>399</v>
      </c>
      <c r="CO68">
        <v>2</v>
      </c>
      <c r="CP68">
        <v>1657349665.5999999</v>
      </c>
      <c r="CQ68">
        <v>967.31500000000005</v>
      </c>
      <c r="CR68">
        <v>999.97199999999998</v>
      </c>
      <c r="CS68">
        <v>25.101900000000001</v>
      </c>
      <c r="CT68">
        <v>19.830100000000002</v>
      </c>
      <c r="CU68">
        <v>966.80100000000004</v>
      </c>
      <c r="CV68">
        <v>24.790600000000001</v>
      </c>
      <c r="CW68">
        <v>550.08900000000006</v>
      </c>
      <c r="CX68">
        <v>101.43300000000001</v>
      </c>
      <c r="CY68">
        <v>3.2446299999999997E-2</v>
      </c>
      <c r="CZ68">
        <v>27.988199999999999</v>
      </c>
      <c r="DA68">
        <v>27.852699999999999</v>
      </c>
      <c r="DB68">
        <v>999.9</v>
      </c>
      <c r="DC68">
        <v>0</v>
      </c>
      <c r="DD68">
        <v>0</v>
      </c>
      <c r="DE68">
        <v>4978.75</v>
      </c>
      <c r="DF68">
        <v>0</v>
      </c>
      <c r="DG68">
        <v>2033.94</v>
      </c>
      <c r="DH68">
        <v>-32.625500000000002</v>
      </c>
      <c r="DI68">
        <v>992.25400000000002</v>
      </c>
      <c r="DJ68">
        <v>1020.2</v>
      </c>
      <c r="DK68">
        <v>5.2717999999999998</v>
      </c>
      <c r="DL68">
        <v>999.97199999999998</v>
      </c>
      <c r="DM68">
        <v>19.830100000000002</v>
      </c>
      <c r="DN68">
        <v>2.54616</v>
      </c>
      <c r="DO68">
        <v>2.0114200000000002</v>
      </c>
      <c r="DP68">
        <v>21.3246</v>
      </c>
      <c r="DQ68">
        <v>17.534600000000001</v>
      </c>
      <c r="DR68">
        <v>1499.86</v>
      </c>
      <c r="DS68">
        <v>0.973001</v>
      </c>
      <c r="DT68">
        <v>2.69988E-2</v>
      </c>
      <c r="DU68">
        <v>0</v>
      </c>
      <c r="DV68">
        <v>2.7265999999999999</v>
      </c>
      <c r="DW68">
        <v>0</v>
      </c>
      <c r="DX68">
        <v>18996.8</v>
      </c>
      <c r="DY68">
        <v>13302.4</v>
      </c>
      <c r="DZ68">
        <v>36.625</v>
      </c>
      <c r="EA68">
        <v>39.25</v>
      </c>
      <c r="EB68">
        <v>37.311999999999998</v>
      </c>
      <c r="EC68">
        <v>37.875</v>
      </c>
      <c r="ED68">
        <v>36.875</v>
      </c>
      <c r="EE68">
        <v>1459.37</v>
      </c>
      <c r="EF68">
        <v>40.49</v>
      </c>
      <c r="EG68">
        <v>0</v>
      </c>
      <c r="EH68">
        <v>1657349665.2</v>
      </c>
      <c r="EI68">
        <v>0</v>
      </c>
      <c r="EJ68">
        <v>2.3421799999999999</v>
      </c>
      <c r="EK68">
        <v>1.268015378753345</v>
      </c>
      <c r="EL68">
        <v>-202.89230579898259</v>
      </c>
      <c r="EM68">
        <v>18961.72</v>
      </c>
      <c r="EN68">
        <v>15</v>
      </c>
      <c r="EO68">
        <v>1657349691.5999999</v>
      </c>
      <c r="EP68" t="s">
        <v>557</v>
      </c>
      <c r="EQ68">
        <v>1657349691.5999999</v>
      </c>
      <c r="ER68">
        <v>1657349312</v>
      </c>
      <c r="ES68">
        <v>43</v>
      </c>
      <c r="ET68">
        <v>1.7999999999999999E-2</v>
      </c>
      <c r="EU68">
        <v>-4.0000000000000001E-3</v>
      </c>
      <c r="EV68">
        <v>0.51400000000000001</v>
      </c>
      <c r="EW68">
        <v>0.17799999999999999</v>
      </c>
      <c r="EX68">
        <v>1000</v>
      </c>
      <c r="EY68">
        <v>20</v>
      </c>
      <c r="EZ68">
        <v>0.04</v>
      </c>
      <c r="FA68">
        <v>0.02</v>
      </c>
      <c r="FB68">
        <v>-31.889712499999991</v>
      </c>
      <c r="FC68">
        <v>-3.9379823639774498</v>
      </c>
      <c r="FD68">
        <v>0.40144527098192362</v>
      </c>
      <c r="FE68">
        <v>0</v>
      </c>
      <c r="FF68">
        <v>5.3231757499999999</v>
      </c>
      <c r="FG68">
        <v>-0.1094284052532984</v>
      </c>
      <c r="FH68">
        <v>2.2385524998031661E-2</v>
      </c>
      <c r="FI68">
        <v>1</v>
      </c>
      <c r="FJ68">
        <v>1</v>
      </c>
      <c r="FK68">
        <v>2</v>
      </c>
      <c r="FL68" t="s">
        <v>401</v>
      </c>
      <c r="FM68">
        <v>3.0581499999999999</v>
      </c>
      <c r="FN68">
        <v>2.69631</v>
      </c>
      <c r="FO68">
        <v>0.187637</v>
      </c>
      <c r="FP68">
        <v>0.19250900000000001</v>
      </c>
      <c r="FQ68">
        <v>0.12367599999999999</v>
      </c>
      <c r="FR68">
        <v>0.105875</v>
      </c>
      <c r="FS68">
        <v>25738.2</v>
      </c>
      <c r="FT68">
        <v>19974.5</v>
      </c>
      <c r="FU68">
        <v>29757.599999999999</v>
      </c>
      <c r="FV68">
        <v>24199.7</v>
      </c>
      <c r="FW68">
        <v>34624.5</v>
      </c>
      <c r="FX68">
        <v>31603.9</v>
      </c>
      <c r="FY68">
        <v>43435.7</v>
      </c>
      <c r="FZ68">
        <v>39489</v>
      </c>
      <c r="GA68">
        <v>2.06033</v>
      </c>
      <c r="GB68">
        <v>1.9411799999999999</v>
      </c>
      <c r="GC68">
        <v>5.6043299999999997E-2</v>
      </c>
      <c r="GD68">
        <v>0</v>
      </c>
      <c r="GE68">
        <v>26.936800000000002</v>
      </c>
      <c r="GF68">
        <v>999.9</v>
      </c>
      <c r="GG68">
        <v>50.6</v>
      </c>
      <c r="GH68">
        <v>34.4</v>
      </c>
      <c r="GI68">
        <v>27.253299999999999</v>
      </c>
      <c r="GJ68">
        <v>30.9038</v>
      </c>
      <c r="GK68">
        <v>29.258800000000001</v>
      </c>
      <c r="GL68">
        <v>1</v>
      </c>
      <c r="GM68">
        <v>0.16836599999999999</v>
      </c>
      <c r="GN68">
        <v>1.59002</v>
      </c>
      <c r="GO68">
        <v>20.2621</v>
      </c>
      <c r="GP68">
        <v>5.2243300000000001</v>
      </c>
      <c r="GQ68">
        <v>11.908099999999999</v>
      </c>
      <c r="GR68">
        <v>4.9636500000000003</v>
      </c>
      <c r="GS68">
        <v>3.2919999999999998</v>
      </c>
      <c r="GT68">
        <v>9999</v>
      </c>
      <c r="GU68">
        <v>9999</v>
      </c>
      <c r="GV68">
        <v>8217.7999999999993</v>
      </c>
      <c r="GW68">
        <v>984.6</v>
      </c>
      <c r="GX68">
        <v>1.87714</v>
      </c>
      <c r="GY68">
        <v>1.8754599999999999</v>
      </c>
      <c r="GZ68">
        <v>1.87408</v>
      </c>
      <c r="HA68">
        <v>1.8733200000000001</v>
      </c>
      <c r="HB68">
        <v>1.8748499999999999</v>
      </c>
      <c r="HC68">
        <v>1.86981</v>
      </c>
      <c r="HD68">
        <v>1.8739399999999999</v>
      </c>
      <c r="HE68">
        <v>1.87907</v>
      </c>
      <c r="HF68">
        <v>0</v>
      </c>
      <c r="HG68">
        <v>0</v>
      </c>
      <c r="HH68">
        <v>0</v>
      </c>
      <c r="HI68">
        <v>0</v>
      </c>
      <c r="HJ68" t="s">
        <v>402</v>
      </c>
      <c r="HK68" t="s">
        <v>403</v>
      </c>
      <c r="HL68" t="s">
        <v>404</v>
      </c>
      <c r="HM68" t="s">
        <v>404</v>
      </c>
      <c r="HN68" t="s">
        <v>404</v>
      </c>
      <c r="HO68" t="s">
        <v>404</v>
      </c>
      <c r="HP68">
        <v>0</v>
      </c>
      <c r="HQ68">
        <v>100</v>
      </c>
      <c r="HR68">
        <v>100</v>
      </c>
      <c r="HS68">
        <v>0.51400000000000001</v>
      </c>
      <c r="HT68">
        <v>0.31130000000000002</v>
      </c>
      <c r="HU68">
        <v>0.91802245893751788</v>
      </c>
      <c r="HV68">
        <v>1.442917152755131E-3</v>
      </c>
      <c r="HW68">
        <v>-2.661258809856503E-6</v>
      </c>
      <c r="HX68">
        <v>7.9611176757267714E-10</v>
      </c>
      <c r="HY68">
        <v>-7.0504367501745546E-2</v>
      </c>
      <c r="HZ68">
        <v>-6.0352908027276157E-3</v>
      </c>
      <c r="IA68">
        <v>1.226161373770135E-3</v>
      </c>
      <c r="IB68">
        <v>-1.457749047782E-5</v>
      </c>
      <c r="IC68">
        <v>5</v>
      </c>
      <c r="ID68">
        <v>1967</v>
      </c>
      <c r="IE68">
        <v>1</v>
      </c>
      <c r="IF68">
        <v>28</v>
      </c>
      <c r="IG68">
        <v>1.3</v>
      </c>
      <c r="IH68">
        <v>5.9</v>
      </c>
      <c r="II68">
        <v>2.2009300000000001</v>
      </c>
      <c r="IJ68">
        <v>2.4536099999999998</v>
      </c>
      <c r="IK68">
        <v>1.42578</v>
      </c>
      <c r="IL68">
        <v>2.2900399999999999</v>
      </c>
      <c r="IM68">
        <v>1.5478499999999999</v>
      </c>
      <c r="IN68">
        <v>2.33643</v>
      </c>
      <c r="IO68">
        <v>36.575899999999997</v>
      </c>
      <c r="IP68">
        <v>13.667999999999999</v>
      </c>
      <c r="IQ68">
        <v>18</v>
      </c>
      <c r="IR68">
        <v>572.86</v>
      </c>
      <c r="IS68">
        <v>481.26299999999998</v>
      </c>
      <c r="IT68">
        <v>24.998799999999999</v>
      </c>
      <c r="IU68">
        <v>29.4861</v>
      </c>
      <c r="IV68">
        <v>30</v>
      </c>
      <c r="IW68">
        <v>29.372599999999998</v>
      </c>
      <c r="IX68">
        <v>29.303799999999999</v>
      </c>
      <c r="IY68">
        <v>44.059699999999999</v>
      </c>
      <c r="IZ68">
        <v>28.553699999999999</v>
      </c>
      <c r="JA68">
        <v>0</v>
      </c>
      <c r="JB68">
        <v>25</v>
      </c>
      <c r="JC68">
        <v>1000</v>
      </c>
      <c r="JD68">
        <v>19.793299999999999</v>
      </c>
      <c r="JE68">
        <v>100.22799999999999</v>
      </c>
      <c r="JF68">
        <v>100.461</v>
      </c>
    </row>
    <row r="69" spans="1:266" x14ac:dyDescent="0.2">
      <c r="A69">
        <v>53</v>
      </c>
      <c r="B69">
        <v>1657349767.5999999</v>
      </c>
      <c r="C69">
        <v>10328.5</v>
      </c>
      <c r="D69" t="s">
        <v>558</v>
      </c>
      <c r="E69" t="s">
        <v>559</v>
      </c>
      <c r="F69" t="s">
        <v>394</v>
      </c>
      <c r="H69" t="s">
        <v>479</v>
      </c>
      <c r="I69" t="s">
        <v>524</v>
      </c>
      <c r="J69" t="s">
        <v>525</v>
      </c>
      <c r="K69">
        <v>1657349767.5999999</v>
      </c>
      <c r="L69">
        <f t="shared" si="46"/>
        <v>4.9565085955214092E-3</v>
      </c>
      <c r="M69">
        <f t="shared" si="47"/>
        <v>4.9565085955214094</v>
      </c>
      <c r="N69">
        <f t="shared" si="48"/>
        <v>25.136239633362809</v>
      </c>
      <c r="O69">
        <f t="shared" si="49"/>
        <v>1166.3209999999999</v>
      </c>
      <c r="P69">
        <f t="shared" si="50"/>
        <v>1037.195909897986</v>
      </c>
      <c r="Q69">
        <f t="shared" si="51"/>
        <v>105.23879413873823</v>
      </c>
      <c r="R69">
        <f t="shared" si="52"/>
        <v>118.3404354446015</v>
      </c>
      <c r="S69">
        <f t="shared" si="53"/>
        <v>0.41813323645265682</v>
      </c>
      <c r="T69">
        <f t="shared" si="54"/>
        <v>1.9187107765618414</v>
      </c>
      <c r="U69">
        <f t="shared" si="55"/>
        <v>0.37333329659256465</v>
      </c>
      <c r="V69">
        <f t="shared" si="56"/>
        <v>0.23695716193756772</v>
      </c>
      <c r="W69">
        <f t="shared" si="57"/>
        <v>241.71564299999994</v>
      </c>
      <c r="X69">
        <f t="shared" si="58"/>
        <v>28.213522035216165</v>
      </c>
      <c r="Y69">
        <f t="shared" si="59"/>
        <v>28.213522035216165</v>
      </c>
      <c r="Z69">
        <f t="shared" si="60"/>
        <v>3.842333608010696</v>
      </c>
      <c r="AA69">
        <f t="shared" si="61"/>
        <v>66.82032675915633</v>
      </c>
      <c r="AB69">
        <f t="shared" si="62"/>
        <v>2.5376022452985501</v>
      </c>
      <c r="AC69">
        <f t="shared" si="63"/>
        <v>3.7976501588280911</v>
      </c>
      <c r="AD69">
        <f t="shared" si="64"/>
        <v>1.304731362712146</v>
      </c>
      <c r="AE69">
        <f t="shared" si="65"/>
        <v>-218.58202906249414</v>
      </c>
      <c r="AF69">
        <f t="shared" si="66"/>
        <v>-20.773339662102025</v>
      </c>
      <c r="AG69">
        <f t="shared" si="67"/>
        <v>-2.3626373282124424</v>
      </c>
      <c r="AH69">
        <f t="shared" si="68"/>
        <v>-2.3630528086542313E-3</v>
      </c>
      <c r="AI69">
        <v>0</v>
      </c>
      <c r="AJ69">
        <v>0</v>
      </c>
      <c r="AK69">
        <f t="shared" si="69"/>
        <v>1</v>
      </c>
      <c r="AL69">
        <f t="shared" si="70"/>
        <v>0</v>
      </c>
      <c r="AM69">
        <f t="shared" si="71"/>
        <v>25771.250337119589</v>
      </c>
      <c r="AN69" t="s">
        <v>398</v>
      </c>
      <c r="AO69" t="s">
        <v>398</v>
      </c>
      <c r="AP69">
        <v>0</v>
      </c>
      <c r="AQ69">
        <v>0</v>
      </c>
      <c r="AR69" t="e">
        <f t="shared" si="72"/>
        <v>#DIV/0!</v>
      </c>
      <c r="AS69">
        <v>0</v>
      </c>
      <c r="AT69" t="s">
        <v>398</v>
      </c>
      <c r="AU69" t="s">
        <v>398</v>
      </c>
      <c r="AV69">
        <v>0</v>
      </c>
      <c r="AW69">
        <v>0</v>
      </c>
      <c r="AX69" t="e">
        <f t="shared" si="73"/>
        <v>#DIV/0!</v>
      </c>
      <c r="AY69">
        <v>0.5</v>
      </c>
      <c r="AZ69">
        <f t="shared" si="74"/>
        <v>1261.0634999999997</v>
      </c>
      <c r="BA69">
        <f t="shared" si="75"/>
        <v>25.136239633362809</v>
      </c>
      <c r="BB69" t="e">
        <f t="shared" si="76"/>
        <v>#DIV/0!</v>
      </c>
      <c r="BC69">
        <f t="shared" si="77"/>
        <v>1.9932572494059827E-2</v>
      </c>
      <c r="BD69" t="e">
        <f t="shared" si="78"/>
        <v>#DIV/0!</v>
      </c>
      <c r="BE69" t="e">
        <f t="shared" si="79"/>
        <v>#DIV/0!</v>
      </c>
      <c r="BF69" t="s">
        <v>398</v>
      </c>
      <c r="BG69">
        <v>0</v>
      </c>
      <c r="BH69" t="e">
        <f t="shared" si="80"/>
        <v>#DIV/0!</v>
      </c>
      <c r="BI69" t="e">
        <f t="shared" si="81"/>
        <v>#DIV/0!</v>
      </c>
      <c r="BJ69" t="e">
        <f t="shared" si="82"/>
        <v>#DIV/0!</v>
      </c>
      <c r="BK69" t="e">
        <f t="shared" si="83"/>
        <v>#DIV/0!</v>
      </c>
      <c r="BL69" t="e">
        <f t="shared" si="84"/>
        <v>#DIV/0!</v>
      </c>
      <c r="BM69" t="e">
        <f t="shared" si="85"/>
        <v>#DIV/0!</v>
      </c>
      <c r="BN69" t="e">
        <f t="shared" si="86"/>
        <v>#DIV/0!</v>
      </c>
      <c r="BO69" t="e">
        <f t="shared" si="87"/>
        <v>#DIV/0!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f t="shared" si="88"/>
        <v>1499.82</v>
      </c>
      <c r="CI69">
        <f t="shared" si="89"/>
        <v>1261.0634999999997</v>
      </c>
      <c r="CJ69">
        <f t="shared" si="90"/>
        <v>0.84080989718766241</v>
      </c>
      <c r="CK69">
        <f t="shared" si="91"/>
        <v>0.16116310157218863</v>
      </c>
      <c r="CL69">
        <v>6</v>
      </c>
      <c r="CM69">
        <v>0.5</v>
      </c>
      <c r="CN69" t="s">
        <v>399</v>
      </c>
      <c r="CO69">
        <v>2</v>
      </c>
      <c r="CP69">
        <v>1657349767.5999999</v>
      </c>
      <c r="CQ69">
        <v>1166.3209999999999</v>
      </c>
      <c r="CR69">
        <v>1200.04</v>
      </c>
      <c r="CS69">
        <v>25.009699999999999</v>
      </c>
      <c r="CT69">
        <v>19.7392</v>
      </c>
      <c r="CU69">
        <v>1165.8699999999999</v>
      </c>
      <c r="CV69">
        <v>24.700900000000001</v>
      </c>
      <c r="CW69">
        <v>550.14300000000003</v>
      </c>
      <c r="CX69">
        <v>101.431</v>
      </c>
      <c r="CY69">
        <v>3.3721500000000001E-2</v>
      </c>
      <c r="CZ69">
        <v>28.012699999999999</v>
      </c>
      <c r="DA69">
        <v>27.8432</v>
      </c>
      <c r="DB69">
        <v>999.9</v>
      </c>
      <c r="DC69">
        <v>0</v>
      </c>
      <c r="DD69">
        <v>0</v>
      </c>
      <c r="DE69">
        <v>4995</v>
      </c>
      <c r="DF69">
        <v>0</v>
      </c>
      <c r="DG69">
        <v>2020.49</v>
      </c>
      <c r="DH69">
        <v>-33.908200000000001</v>
      </c>
      <c r="DI69">
        <v>1196.04</v>
      </c>
      <c r="DJ69">
        <v>1224.21</v>
      </c>
      <c r="DK69">
        <v>5.2705000000000002</v>
      </c>
      <c r="DL69">
        <v>1200.04</v>
      </c>
      <c r="DM69">
        <v>19.7392</v>
      </c>
      <c r="DN69">
        <v>2.5367600000000001</v>
      </c>
      <c r="DO69">
        <v>2.00217</v>
      </c>
      <c r="DP69">
        <v>21.264299999999999</v>
      </c>
      <c r="DQ69">
        <v>17.461500000000001</v>
      </c>
      <c r="DR69">
        <v>1499.82</v>
      </c>
      <c r="DS69">
        <v>0.973001</v>
      </c>
      <c r="DT69">
        <v>2.69988E-2</v>
      </c>
      <c r="DU69">
        <v>0</v>
      </c>
      <c r="DV69">
        <v>2.7117</v>
      </c>
      <c r="DW69">
        <v>0</v>
      </c>
      <c r="DX69">
        <v>19281.099999999999</v>
      </c>
      <c r="DY69">
        <v>13302</v>
      </c>
      <c r="DZ69">
        <v>36.561999999999998</v>
      </c>
      <c r="EA69">
        <v>39.061999999999998</v>
      </c>
      <c r="EB69">
        <v>37.25</v>
      </c>
      <c r="EC69">
        <v>37.625</v>
      </c>
      <c r="ED69">
        <v>36.75</v>
      </c>
      <c r="EE69">
        <v>1459.33</v>
      </c>
      <c r="EF69">
        <v>40.49</v>
      </c>
      <c r="EG69">
        <v>0</v>
      </c>
      <c r="EH69">
        <v>1657349766.5999999</v>
      </c>
      <c r="EI69">
        <v>0</v>
      </c>
      <c r="EJ69">
        <v>2.406715384615385</v>
      </c>
      <c r="EK69">
        <v>0.3123623895440244</v>
      </c>
      <c r="EL69">
        <v>1395.336751583141</v>
      </c>
      <c r="EM69">
        <v>19262.81538461538</v>
      </c>
      <c r="EN69">
        <v>15</v>
      </c>
      <c r="EO69">
        <v>1657349790.5999999</v>
      </c>
      <c r="EP69" t="s">
        <v>560</v>
      </c>
      <c r="EQ69">
        <v>1657349790.5999999</v>
      </c>
      <c r="ER69">
        <v>1657349312</v>
      </c>
      <c r="ES69">
        <v>44</v>
      </c>
      <c r="ET69">
        <v>0.23899999999999999</v>
      </c>
      <c r="EU69">
        <v>-4.0000000000000001E-3</v>
      </c>
      <c r="EV69">
        <v>0.45100000000000001</v>
      </c>
      <c r="EW69">
        <v>0.17799999999999999</v>
      </c>
      <c r="EX69">
        <v>1200</v>
      </c>
      <c r="EY69">
        <v>20</v>
      </c>
      <c r="EZ69">
        <v>0.09</v>
      </c>
      <c r="FA69">
        <v>0.02</v>
      </c>
      <c r="FB69">
        <v>-33.324644999999997</v>
      </c>
      <c r="FC69">
        <v>-3.4560450281425892</v>
      </c>
      <c r="FD69">
        <v>0.34487023932922889</v>
      </c>
      <c r="FE69">
        <v>0</v>
      </c>
      <c r="FF69">
        <v>5.2746269999999997</v>
      </c>
      <c r="FG69">
        <v>-5.7312270168873712E-2</v>
      </c>
      <c r="FH69">
        <v>6.2987991712706954E-3</v>
      </c>
      <c r="FI69">
        <v>1</v>
      </c>
      <c r="FJ69">
        <v>1</v>
      </c>
      <c r="FK69">
        <v>2</v>
      </c>
      <c r="FL69" t="s">
        <v>401</v>
      </c>
      <c r="FM69">
        <v>3.0583100000000001</v>
      </c>
      <c r="FN69">
        <v>2.6976499999999999</v>
      </c>
      <c r="FO69">
        <v>0.211475</v>
      </c>
      <c r="FP69">
        <v>0.216145</v>
      </c>
      <c r="FQ69">
        <v>0.12336</v>
      </c>
      <c r="FR69">
        <v>0.105531</v>
      </c>
      <c r="FS69">
        <v>24984.7</v>
      </c>
      <c r="FT69">
        <v>19391.400000000001</v>
      </c>
      <c r="FU69">
        <v>29760.400000000001</v>
      </c>
      <c r="FV69">
        <v>24202.3</v>
      </c>
      <c r="FW69">
        <v>34641.300000000003</v>
      </c>
      <c r="FX69">
        <v>31620.400000000001</v>
      </c>
      <c r="FY69">
        <v>43439.7</v>
      </c>
      <c r="FZ69">
        <v>39493.199999999997</v>
      </c>
      <c r="GA69">
        <v>2.0604</v>
      </c>
      <c r="GB69">
        <v>1.94228</v>
      </c>
      <c r="GC69">
        <v>5.5517999999999998E-2</v>
      </c>
      <c r="GD69">
        <v>0</v>
      </c>
      <c r="GE69">
        <v>26.9359</v>
      </c>
      <c r="GF69">
        <v>999.9</v>
      </c>
      <c r="GG69">
        <v>50.1</v>
      </c>
      <c r="GH69">
        <v>34.5</v>
      </c>
      <c r="GI69">
        <v>27.137499999999999</v>
      </c>
      <c r="GJ69">
        <v>30.9038</v>
      </c>
      <c r="GK69">
        <v>28.974399999999999</v>
      </c>
      <c r="GL69">
        <v>1</v>
      </c>
      <c r="GM69">
        <v>0.16514999999999999</v>
      </c>
      <c r="GN69">
        <v>1.5883700000000001</v>
      </c>
      <c r="GO69">
        <v>20.2623</v>
      </c>
      <c r="GP69">
        <v>5.2234299999999996</v>
      </c>
      <c r="GQ69">
        <v>11.908099999999999</v>
      </c>
      <c r="GR69">
        <v>4.9638</v>
      </c>
      <c r="GS69">
        <v>3.2919999999999998</v>
      </c>
      <c r="GT69">
        <v>9999</v>
      </c>
      <c r="GU69">
        <v>9999</v>
      </c>
      <c r="GV69">
        <v>8217.7999999999993</v>
      </c>
      <c r="GW69">
        <v>984.7</v>
      </c>
      <c r="GX69">
        <v>1.87714</v>
      </c>
      <c r="GY69">
        <v>1.8754599999999999</v>
      </c>
      <c r="GZ69">
        <v>1.8741000000000001</v>
      </c>
      <c r="HA69">
        <v>1.8733200000000001</v>
      </c>
      <c r="HB69">
        <v>1.8748499999999999</v>
      </c>
      <c r="HC69">
        <v>1.86981</v>
      </c>
      <c r="HD69">
        <v>1.87401</v>
      </c>
      <c r="HE69">
        <v>1.8791</v>
      </c>
      <c r="HF69">
        <v>0</v>
      </c>
      <c r="HG69">
        <v>0</v>
      </c>
      <c r="HH69">
        <v>0</v>
      </c>
      <c r="HI69">
        <v>0</v>
      </c>
      <c r="HJ69" t="s">
        <v>402</v>
      </c>
      <c r="HK69" t="s">
        <v>403</v>
      </c>
      <c r="HL69" t="s">
        <v>404</v>
      </c>
      <c r="HM69" t="s">
        <v>404</v>
      </c>
      <c r="HN69" t="s">
        <v>404</v>
      </c>
      <c r="HO69" t="s">
        <v>404</v>
      </c>
      <c r="HP69">
        <v>0</v>
      </c>
      <c r="HQ69">
        <v>100</v>
      </c>
      <c r="HR69">
        <v>100</v>
      </c>
      <c r="HS69">
        <v>0.45100000000000001</v>
      </c>
      <c r="HT69">
        <v>0.30880000000000002</v>
      </c>
      <c r="HU69">
        <v>0.93595758220578729</v>
      </c>
      <c r="HV69">
        <v>1.442917152755131E-3</v>
      </c>
      <c r="HW69">
        <v>-2.661258809856503E-6</v>
      </c>
      <c r="HX69">
        <v>7.9611176757267714E-10</v>
      </c>
      <c r="HY69">
        <v>-7.0504367501745546E-2</v>
      </c>
      <c r="HZ69">
        <v>-6.0352908027276157E-3</v>
      </c>
      <c r="IA69">
        <v>1.226161373770135E-3</v>
      </c>
      <c r="IB69">
        <v>-1.457749047782E-5</v>
      </c>
      <c r="IC69">
        <v>5</v>
      </c>
      <c r="ID69">
        <v>1967</v>
      </c>
      <c r="IE69">
        <v>1</v>
      </c>
      <c r="IF69">
        <v>28</v>
      </c>
      <c r="IG69">
        <v>1.3</v>
      </c>
      <c r="IH69">
        <v>7.6</v>
      </c>
      <c r="II69">
        <v>2.5598100000000001</v>
      </c>
      <c r="IJ69">
        <v>2.4438499999999999</v>
      </c>
      <c r="IK69">
        <v>1.42578</v>
      </c>
      <c r="IL69">
        <v>2.2900399999999999</v>
      </c>
      <c r="IM69">
        <v>1.5478499999999999</v>
      </c>
      <c r="IN69">
        <v>2.31812</v>
      </c>
      <c r="IO69">
        <v>36.6706</v>
      </c>
      <c r="IP69">
        <v>13.632899999999999</v>
      </c>
      <c r="IQ69">
        <v>18</v>
      </c>
      <c r="IR69">
        <v>572.98199999999997</v>
      </c>
      <c r="IS69">
        <v>482.02</v>
      </c>
      <c r="IT69">
        <v>25.001300000000001</v>
      </c>
      <c r="IU69">
        <v>29.465699999999998</v>
      </c>
      <c r="IV69">
        <v>29.9999</v>
      </c>
      <c r="IW69">
        <v>29.380199999999999</v>
      </c>
      <c r="IX69">
        <v>29.311299999999999</v>
      </c>
      <c r="IY69">
        <v>51.250100000000003</v>
      </c>
      <c r="IZ69">
        <v>28.370699999999999</v>
      </c>
      <c r="JA69">
        <v>0</v>
      </c>
      <c r="JB69">
        <v>25</v>
      </c>
      <c r="JC69">
        <v>1200</v>
      </c>
      <c r="JD69">
        <v>19.7775</v>
      </c>
      <c r="JE69">
        <v>100.238</v>
      </c>
      <c r="JF69">
        <v>100.47199999999999</v>
      </c>
    </row>
    <row r="70" spans="1:266" x14ac:dyDescent="0.2">
      <c r="A70">
        <v>54</v>
      </c>
      <c r="B70">
        <v>1657349866.5999999</v>
      </c>
      <c r="C70">
        <v>10427.5</v>
      </c>
      <c r="D70" t="s">
        <v>561</v>
      </c>
      <c r="E70" t="s">
        <v>562</v>
      </c>
      <c r="F70" t="s">
        <v>394</v>
      </c>
      <c r="H70" t="s">
        <v>479</v>
      </c>
      <c r="I70" t="s">
        <v>524</v>
      </c>
      <c r="J70" t="s">
        <v>525</v>
      </c>
      <c r="K70">
        <v>1657349866.5999999</v>
      </c>
      <c r="L70">
        <f t="shared" si="46"/>
        <v>4.9622500187178915E-3</v>
      </c>
      <c r="M70">
        <f t="shared" si="47"/>
        <v>4.9622500187178913</v>
      </c>
      <c r="N70">
        <f t="shared" si="48"/>
        <v>25.136126796834738</v>
      </c>
      <c r="O70">
        <f t="shared" si="49"/>
        <v>1464.6669999999999</v>
      </c>
      <c r="P70">
        <f t="shared" si="50"/>
        <v>1331.4829506490896</v>
      </c>
      <c r="Q70">
        <f t="shared" si="51"/>
        <v>135.09190320227759</v>
      </c>
      <c r="R70">
        <f t="shared" si="52"/>
        <v>148.60472114277729</v>
      </c>
      <c r="S70">
        <f t="shared" si="53"/>
        <v>0.42566459702464743</v>
      </c>
      <c r="T70">
        <f t="shared" si="54"/>
        <v>1.9186288315793605</v>
      </c>
      <c r="U70">
        <f t="shared" si="55"/>
        <v>0.37932997115947348</v>
      </c>
      <c r="V70">
        <f t="shared" si="56"/>
        <v>0.24082256490640919</v>
      </c>
      <c r="W70">
        <f t="shared" si="57"/>
        <v>241.75133399999999</v>
      </c>
      <c r="X70">
        <f t="shared" si="58"/>
        <v>28.121759688498702</v>
      </c>
      <c r="Y70">
        <f t="shared" si="59"/>
        <v>28.121759688498702</v>
      </c>
      <c r="Z70">
        <f t="shared" si="60"/>
        <v>3.821859654273422</v>
      </c>
      <c r="AA70">
        <f t="shared" si="61"/>
        <v>67.134115104311803</v>
      </c>
      <c r="AB70">
        <f t="shared" si="62"/>
        <v>2.5361889183043003</v>
      </c>
      <c r="AC70">
        <f t="shared" si="63"/>
        <v>3.7777945152976469</v>
      </c>
      <c r="AD70">
        <f t="shared" si="64"/>
        <v>1.2856707359691217</v>
      </c>
      <c r="AE70">
        <f t="shared" si="65"/>
        <v>-218.83522582545902</v>
      </c>
      <c r="AF70">
        <f t="shared" si="66"/>
        <v>-20.57981669055426</v>
      </c>
      <c r="AG70">
        <f t="shared" si="67"/>
        <v>-2.3386095174412054</v>
      </c>
      <c r="AH70">
        <f t="shared" si="68"/>
        <v>-2.318033454493218E-3</v>
      </c>
      <c r="AI70">
        <v>0</v>
      </c>
      <c r="AJ70">
        <v>0</v>
      </c>
      <c r="AK70">
        <f t="shared" si="69"/>
        <v>1</v>
      </c>
      <c r="AL70">
        <f t="shared" si="70"/>
        <v>0</v>
      </c>
      <c r="AM70">
        <f t="shared" si="71"/>
        <v>25777.170371367727</v>
      </c>
      <c r="AN70" t="s">
        <v>398</v>
      </c>
      <c r="AO70" t="s">
        <v>398</v>
      </c>
      <c r="AP70">
        <v>0</v>
      </c>
      <c r="AQ70">
        <v>0</v>
      </c>
      <c r="AR70" t="e">
        <f t="shared" si="72"/>
        <v>#DIV/0!</v>
      </c>
      <c r="AS70">
        <v>0</v>
      </c>
      <c r="AT70" t="s">
        <v>398</v>
      </c>
      <c r="AU70" t="s">
        <v>398</v>
      </c>
      <c r="AV70">
        <v>0</v>
      </c>
      <c r="AW70">
        <v>0</v>
      </c>
      <c r="AX70" t="e">
        <f t="shared" si="73"/>
        <v>#DIV/0!</v>
      </c>
      <c r="AY70">
        <v>0.5</v>
      </c>
      <c r="AZ70">
        <f t="shared" si="74"/>
        <v>1261.2485999999999</v>
      </c>
      <c r="BA70">
        <f t="shared" si="75"/>
        <v>25.136126796834738</v>
      </c>
      <c r="BB70" t="e">
        <f t="shared" si="76"/>
        <v>#DIV/0!</v>
      </c>
      <c r="BC70">
        <f t="shared" si="77"/>
        <v>1.992955773892216E-2</v>
      </c>
      <c r="BD70" t="e">
        <f t="shared" si="78"/>
        <v>#DIV/0!</v>
      </c>
      <c r="BE70" t="e">
        <f t="shared" si="79"/>
        <v>#DIV/0!</v>
      </c>
      <c r="BF70" t="s">
        <v>398</v>
      </c>
      <c r="BG70">
        <v>0</v>
      </c>
      <c r="BH70" t="e">
        <f t="shared" si="80"/>
        <v>#DIV/0!</v>
      </c>
      <c r="BI70" t="e">
        <f t="shared" si="81"/>
        <v>#DIV/0!</v>
      </c>
      <c r="BJ70" t="e">
        <f t="shared" si="82"/>
        <v>#DIV/0!</v>
      </c>
      <c r="BK70" t="e">
        <f t="shared" si="83"/>
        <v>#DIV/0!</v>
      </c>
      <c r="BL70" t="e">
        <f t="shared" si="84"/>
        <v>#DIV/0!</v>
      </c>
      <c r="BM70" t="e">
        <f t="shared" si="85"/>
        <v>#DIV/0!</v>
      </c>
      <c r="BN70" t="e">
        <f t="shared" si="86"/>
        <v>#DIV/0!</v>
      </c>
      <c r="BO70" t="e">
        <f t="shared" si="87"/>
        <v>#DIV/0!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f t="shared" si="88"/>
        <v>1500.04</v>
      </c>
      <c r="CI70">
        <f t="shared" si="89"/>
        <v>1261.2485999999999</v>
      </c>
      <c r="CJ70">
        <f t="shared" si="90"/>
        <v>0.84080997840057592</v>
      </c>
      <c r="CK70">
        <f t="shared" si="91"/>
        <v>0.16116325831311165</v>
      </c>
      <c r="CL70">
        <v>6</v>
      </c>
      <c r="CM70">
        <v>0.5</v>
      </c>
      <c r="CN70" t="s">
        <v>399</v>
      </c>
      <c r="CO70">
        <v>2</v>
      </c>
      <c r="CP70">
        <v>1657349866.5999999</v>
      </c>
      <c r="CQ70">
        <v>1464.6669999999999</v>
      </c>
      <c r="CR70">
        <v>1500.01</v>
      </c>
      <c r="CS70">
        <v>24.997</v>
      </c>
      <c r="CT70">
        <v>19.72</v>
      </c>
      <c r="CU70">
        <v>1464.67</v>
      </c>
      <c r="CV70">
        <v>24.688500000000001</v>
      </c>
      <c r="CW70">
        <v>550.10900000000004</v>
      </c>
      <c r="CX70">
        <v>101.42400000000001</v>
      </c>
      <c r="CY70">
        <v>3.5731899999999997E-2</v>
      </c>
      <c r="CZ70">
        <v>27.922799999999999</v>
      </c>
      <c r="DA70">
        <v>27.8125</v>
      </c>
      <c r="DB70">
        <v>999.9</v>
      </c>
      <c r="DC70">
        <v>0</v>
      </c>
      <c r="DD70">
        <v>0</v>
      </c>
      <c r="DE70">
        <v>4995</v>
      </c>
      <c r="DF70">
        <v>0</v>
      </c>
      <c r="DG70">
        <v>2019.83</v>
      </c>
      <c r="DH70">
        <v>-35.262500000000003</v>
      </c>
      <c r="DI70">
        <v>1502.3</v>
      </c>
      <c r="DJ70">
        <v>1530.18</v>
      </c>
      <c r="DK70">
        <v>5.2770900000000003</v>
      </c>
      <c r="DL70">
        <v>1500.01</v>
      </c>
      <c r="DM70">
        <v>19.72</v>
      </c>
      <c r="DN70">
        <v>2.53531</v>
      </c>
      <c r="DO70">
        <v>2.0000800000000001</v>
      </c>
      <c r="DP70">
        <v>21.254999999999999</v>
      </c>
      <c r="DQ70">
        <v>17.445</v>
      </c>
      <c r="DR70">
        <v>1500.04</v>
      </c>
      <c r="DS70">
        <v>0.973001</v>
      </c>
      <c r="DT70">
        <v>2.69988E-2</v>
      </c>
      <c r="DU70">
        <v>0</v>
      </c>
      <c r="DV70">
        <v>2.3391999999999999</v>
      </c>
      <c r="DW70">
        <v>0</v>
      </c>
      <c r="DX70">
        <v>19054.900000000001</v>
      </c>
      <c r="DY70">
        <v>13303.9</v>
      </c>
      <c r="DZ70">
        <v>36.375</v>
      </c>
      <c r="EA70">
        <v>38.936999999999998</v>
      </c>
      <c r="EB70">
        <v>37.186999999999998</v>
      </c>
      <c r="EC70">
        <v>37.311999999999998</v>
      </c>
      <c r="ED70">
        <v>36.625</v>
      </c>
      <c r="EE70">
        <v>1459.54</v>
      </c>
      <c r="EF70">
        <v>40.5</v>
      </c>
      <c r="EG70">
        <v>0</v>
      </c>
      <c r="EH70">
        <v>1657349865.5999999</v>
      </c>
      <c r="EI70">
        <v>0</v>
      </c>
      <c r="EJ70">
        <v>2.486348</v>
      </c>
      <c r="EK70">
        <v>0.91915383045170274</v>
      </c>
      <c r="EL70">
        <v>759.76923267460006</v>
      </c>
      <c r="EM70">
        <v>19043.876</v>
      </c>
      <c r="EN70">
        <v>15</v>
      </c>
      <c r="EO70">
        <v>1657349902.0999999</v>
      </c>
      <c r="EP70" t="s">
        <v>563</v>
      </c>
      <c r="EQ70">
        <v>1657349902.0999999</v>
      </c>
      <c r="ER70">
        <v>1657349312</v>
      </c>
      <c r="ES70">
        <v>45</v>
      </c>
      <c r="ET70">
        <v>-4.1000000000000002E-2</v>
      </c>
      <c r="EU70">
        <v>-4.0000000000000001E-3</v>
      </c>
      <c r="EV70">
        <v>-3.0000000000000001E-3</v>
      </c>
      <c r="EW70">
        <v>0.17799999999999999</v>
      </c>
      <c r="EX70">
        <v>1500</v>
      </c>
      <c r="EY70">
        <v>20</v>
      </c>
      <c r="EZ70">
        <v>0.1</v>
      </c>
      <c r="FA70">
        <v>0.02</v>
      </c>
      <c r="FB70">
        <v>-34.882742499999999</v>
      </c>
      <c r="FC70">
        <v>-0.97581726078800624</v>
      </c>
      <c r="FD70">
        <v>0.1003616009425418</v>
      </c>
      <c r="FE70">
        <v>0</v>
      </c>
      <c r="FF70">
        <v>5.2847032499999997</v>
      </c>
      <c r="FG70">
        <v>0.13595178236396441</v>
      </c>
      <c r="FH70">
        <v>2.2307974402385741E-2</v>
      </c>
      <c r="FI70">
        <v>1</v>
      </c>
      <c r="FJ70">
        <v>1</v>
      </c>
      <c r="FK70">
        <v>2</v>
      </c>
      <c r="FL70" t="s">
        <v>401</v>
      </c>
      <c r="FM70">
        <v>3.0582600000000002</v>
      </c>
      <c r="FN70">
        <v>2.6996600000000002</v>
      </c>
      <c r="FO70">
        <v>0.24359</v>
      </c>
      <c r="FP70">
        <v>0.247998</v>
      </c>
      <c r="FQ70">
        <v>0.12331400000000001</v>
      </c>
      <c r="FR70">
        <v>0.10545599999999999</v>
      </c>
      <c r="FS70">
        <v>23968.2</v>
      </c>
      <c r="FT70">
        <v>18603.900000000001</v>
      </c>
      <c r="FU70">
        <v>29763.1</v>
      </c>
      <c r="FV70">
        <v>24204</v>
      </c>
      <c r="FW70">
        <v>34646.699999999997</v>
      </c>
      <c r="FX70">
        <v>31626.1</v>
      </c>
      <c r="FY70">
        <v>43442.7</v>
      </c>
      <c r="FZ70">
        <v>39495.599999999999</v>
      </c>
      <c r="GA70">
        <v>2.0605199999999999</v>
      </c>
      <c r="GB70">
        <v>1.94377</v>
      </c>
      <c r="GC70">
        <v>5.7470100000000003E-2</v>
      </c>
      <c r="GD70">
        <v>0</v>
      </c>
      <c r="GE70">
        <v>26.873200000000001</v>
      </c>
      <c r="GF70">
        <v>999.9</v>
      </c>
      <c r="GG70">
        <v>49.6</v>
      </c>
      <c r="GH70">
        <v>34.6</v>
      </c>
      <c r="GI70">
        <v>27.0166</v>
      </c>
      <c r="GJ70">
        <v>30.9938</v>
      </c>
      <c r="GK70">
        <v>28.990400000000001</v>
      </c>
      <c r="GL70">
        <v>1</v>
      </c>
      <c r="GM70">
        <v>0.16173299999999999</v>
      </c>
      <c r="GN70">
        <v>1.51315</v>
      </c>
      <c r="GO70">
        <v>20.262799999999999</v>
      </c>
      <c r="GP70">
        <v>5.2259799999999998</v>
      </c>
      <c r="GQ70">
        <v>11.908099999999999</v>
      </c>
      <c r="GR70">
        <v>4.9637000000000002</v>
      </c>
      <c r="GS70">
        <v>3.2919999999999998</v>
      </c>
      <c r="GT70">
        <v>9999</v>
      </c>
      <c r="GU70">
        <v>9999</v>
      </c>
      <c r="GV70">
        <v>8217.7999999999993</v>
      </c>
      <c r="GW70">
        <v>984.7</v>
      </c>
      <c r="GX70">
        <v>1.87714</v>
      </c>
      <c r="GY70">
        <v>1.8754599999999999</v>
      </c>
      <c r="GZ70">
        <v>1.8741399999999999</v>
      </c>
      <c r="HA70">
        <v>1.87334</v>
      </c>
      <c r="HB70">
        <v>1.8748499999999999</v>
      </c>
      <c r="HC70">
        <v>1.86981</v>
      </c>
      <c r="HD70">
        <v>1.87402</v>
      </c>
      <c r="HE70">
        <v>1.8791100000000001</v>
      </c>
      <c r="HF70">
        <v>0</v>
      </c>
      <c r="HG70">
        <v>0</v>
      </c>
      <c r="HH70">
        <v>0</v>
      </c>
      <c r="HI70">
        <v>0</v>
      </c>
      <c r="HJ70" t="s">
        <v>402</v>
      </c>
      <c r="HK70" t="s">
        <v>403</v>
      </c>
      <c r="HL70" t="s">
        <v>404</v>
      </c>
      <c r="HM70" t="s">
        <v>404</v>
      </c>
      <c r="HN70" t="s">
        <v>404</v>
      </c>
      <c r="HO70" t="s">
        <v>404</v>
      </c>
      <c r="HP70">
        <v>0</v>
      </c>
      <c r="HQ70">
        <v>100</v>
      </c>
      <c r="HR70">
        <v>100</v>
      </c>
      <c r="HS70">
        <v>-3.0000000000000001E-3</v>
      </c>
      <c r="HT70">
        <v>0.3085</v>
      </c>
      <c r="HU70">
        <v>1.1748785554600669</v>
      </c>
      <c r="HV70">
        <v>1.442917152755131E-3</v>
      </c>
      <c r="HW70">
        <v>-2.661258809856503E-6</v>
      </c>
      <c r="HX70">
        <v>7.9611176757267714E-10</v>
      </c>
      <c r="HY70">
        <v>-7.0504367501745546E-2</v>
      </c>
      <c r="HZ70">
        <v>-6.0352908027276157E-3</v>
      </c>
      <c r="IA70">
        <v>1.226161373770135E-3</v>
      </c>
      <c r="IB70">
        <v>-1.457749047782E-5</v>
      </c>
      <c r="IC70">
        <v>5</v>
      </c>
      <c r="ID70">
        <v>1967</v>
      </c>
      <c r="IE70">
        <v>1</v>
      </c>
      <c r="IF70">
        <v>28</v>
      </c>
      <c r="IG70">
        <v>1.3</v>
      </c>
      <c r="IH70">
        <v>9.1999999999999993</v>
      </c>
      <c r="II70">
        <v>3.0798299999999998</v>
      </c>
      <c r="IJ70">
        <v>2.4352999999999998</v>
      </c>
      <c r="IK70">
        <v>1.42578</v>
      </c>
      <c r="IL70">
        <v>2.2912599999999999</v>
      </c>
      <c r="IM70">
        <v>1.5478499999999999</v>
      </c>
      <c r="IN70">
        <v>2.2973599999999998</v>
      </c>
      <c r="IO70">
        <v>36.741700000000002</v>
      </c>
      <c r="IP70">
        <v>13.615399999999999</v>
      </c>
      <c r="IQ70">
        <v>18</v>
      </c>
      <c r="IR70">
        <v>572.91200000000003</v>
      </c>
      <c r="IS70">
        <v>482.82299999999998</v>
      </c>
      <c r="IT70">
        <v>24.999199999999998</v>
      </c>
      <c r="IU70">
        <v>29.436599999999999</v>
      </c>
      <c r="IV70">
        <v>29.999700000000001</v>
      </c>
      <c r="IW70">
        <v>29.363099999999999</v>
      </c>
      <c r="IX70">
        <v>29.293299999999999</v>
      </c>
      <c r="IY70">
        <v>61.656399999999998</v>
      </c>
      <c r="IZ70">
        <v>28.2149</v>
      </c>
      <c r="JA70">
        <v>0</v>
      </c>
      <c r="JB70">
        <v>25</v>
      </c>
      <c r="JC70">
        <v>1500</v>
      </c>
      <c r="JD70">
        <v>19.6861</v>
      </c>
      <c r="JE70">
        <v>100.245</v>
      </c>
      <c r="JF70">
        <v>100.47799999999999</v>
      </c>
    </row>
    <row r="71" spans="1:266" x14ac:dyDescent="0.2">
      <c r="A71">
        <v>55</v>
      </c>
      <c r="B71">
        <v>1657349978.0999999</v>
      </c>
      <c r="C71">
        <v>10539</v>
      </c>
      <c r="D71" t="s">
        <v>564</v>
      </c>
      <c r="E71" t="s">
        <v>565</v>
      </c>
      <c r="F71" t="s">
        <v>394</v>
      </c>
      <c r="H71" t="s">
        <v>479</v>
      </c>
      <c r="I71" t="s">
        <v>524</v>
      </c>
      <c r="J71" t="s">
        <v>525</v>
      </c>
      <c r="K71">
        <v>1657349978.0999999</v>
      </c>
      <c r="L71">
        <f t="shared" si="46"/>
        <v>4.6976316490013516E-3</v>
      </c>
      <c r="M71">
        <f t="shared" si="47"/>
        <v>4.6976316490013517</v>
      </c>
      <c r="N71">
        <f t="shared" si="48"/>
        <v>26.122432260032387</v>
      </c>
      <c r="O71">
        <f t="shared" si="49"/>
        <v>1961.6869999999999</v>
      </c>
      <c r="P71">
        <f t="shared" si="50"/>
        <v>1806.4029821255306</v>
      </c>
      <c r="Q71">
        <f t="shared" si="51"/>
        <v>183.28322618398752</v>
      </c>
      <c r="R71">
        <f t="shared" si="52"/>
        <v>199.03882227880558</v>
      </c>
      <c r="S71">
        <f t="shared" si="53"/>
        <v>0.39536856240589002</v>
      </c>
      <c r="T71">
        <f t="shared" si="54"/>
        <v>1.9213491091772354</v>
      </c>
      <c r="U71">
        <f t="shared" si="55"/>
        <v>0.35511220007377031</v>
      </c>
      <c r="V71">
        <f t="shared" si="56"/>
        <v>0.22521945346921174</v>
      </c>
      <c r="W71">
        <f t="shared" si="57"/>
        <v>241.76569800000004</v>
      </c>
      <c r="X71">
        <f t="shared" si="58"/>
        <v>28.103655794996847</v>
      </c>
      <c r="Y71">
        <f t="shared" si="59"/>
        <v>28.103655794996847</v>
      </c>
      <c r="Z71">
        <f t="shared" si="60"/>
        <v>3.8178315858776122</v>
      </c>
      <c r="AA71">
        <f t="shared" si="61"/>
        <v>67.10517046060653</v>
      </c>
      <c r="AB71">
        <f t="shared" si="62"/>
        <v>2.5175224519233597</v>
      </c>
      <c r="AC71">
        <f t="shared" si="63"/>
        <v>3.7516072675819339</v>
      </c>
      <c r="AD71">
        <f t="shared" si="64"/>
        <v>1.3003091339542525</v>
      </c>
      <c r="AE71">
        <f t="shared" si="65"/>
        <v>-207.16555572095962</v>
      </c>
      <c r="AF71">
        <f t="shared" si="66"/>
        <v>-31.080911408486624</v>
      </c>
      <c r="AG71">
        <f t="shared" si="67"/>
        <v>-3.5245000961480031</v>
      </c>
      <c r="AH71">
        <f t="shared" si="68"/>
        <v>-5.2692255942154986E-3</v>
      </c>
      <c r="AI71">
        <v>0</v>
      </c>
      <c r="AJ71">
        <v>0</v>
      </c>
      <c r="AK71">
        <f t="shared" si="69"/>
        <v>1</v>
      </c>
      <c r="AL71">
        <f t="shared" si="70"/>
        <v>0</v>
      </c>
      <c r="AM71">
        <f t="shared" si="71"/>
        <v>25855.561193376892</v>
      </c>
      <c r="AN71" t="s">
        <v>398</v>
      </c>
      <c r="AO71" t="s">
        <v>398</v>
      </c>
      <c r="AP71">
        <v>0</v>
      </c>
      <c r="AQ71">
        <v>0</v>
      </c>
      <c r="AR71" t="e">
        <f t="shared" si="72"/>
        <v>#DIV/0!</v>
      </c>
      <c r="AS71">
        <v>0</v>
      </c>
      <c r="AT71" t="s">
        <v>398</v>
      </c>
      <c r="AU71" t="s">
        <v>398</v>
      </c>
      <c r="AV71">
        <v>0</v>
      </c>
      <c r="AW71">
        <v>0</v>
      </c>
      <c r="AX71" t="e">
        <f t="shared" si="73"/>
        <v>#DIV/0!</v>
      </c>
      <c r="AY71">
        <v>0.5</v>
      </c>
      <c r="AZ71">
        <f t="shared" si="74"/>
        <v>1261.3242</v>
      </c>
      <c r="BA71">
        <f t="shared" si="75"/>
        <v>26.122432260032387</v>
      </c>
      <c r="BB71" t="e">
        <f t="shared" si="76"/>
        <v>#DIV/0!</v>
      </c>
      <c r="BC71">
        <f t="shared" si="77"/>
        <v>2.0710323531438139E-2</v>
      </c>
      <c r="BD71" t="e">
        <f t="shared" si="78"/>
        <v>#DIV/0!</v>
      </c>
      <c r="BE71" t="e">
        <f t="shared" si="79"/>
        <v>#DIV/0!</v>
      </c>
      <c r="BF71" t="s">
        <v>398</v>
      </c>
      <c r="BG71">
        <v>0</v>
      </c>
      <c r="BH71" t="e">
        <f t="shared" si="80"/>
        <v>#DIV/0!</v>
      </c>
      <c r="BI71" t="e">
        <f t="shared" si="81"/>
        <v>#DIV/0!</v>
      </c>
      <c r="BJ71" t="e">
        <f t="shared" si="82"/>
        <v>#DIV/0!</v>
      </c>
      <c r="BK71" t="e">
        <f t="shared" si="83"/>
        <v>#DIV/0!</v>
      </c>
      <c r="BL71" t="e">
        <f t="shared" si="84"/>
        <v>#DIV/0!</v>
      </c>
      <c r="BM71" t="e">
        <f t="shared" si="85"/>
        <v>#DIV/0!</v>
      </c>
      <c r="BN71" t="e">
        <f t="shared" si="86"/>
        <v>#DIV/0!</v>
      </c>
      <c r="BO71" t="e">
        <f t="shared" si="87"/>
        <v>#DIV/0!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f t="shared" si="88"/>
        <v>1500.13</v>
      </c>
      <c r="CI71">
        <f t="shared" si="89"/>
        <v>1261.3242</v>
      </c>
      <c r="CJ71">
        <f t="shared" si="90"/>
        <v>0.84080992980608349</v>
      </c>
      <c r="CK71">
        <f t="shared" si="91"/>
        <v>0.16116316452574111</v>
      </c>
      <c r="CL71">
        <v>6</v>
      </c>
      <c r="CM71">
        <v>0.5</v>
      </c>
      <c r="CN71" t="s">
        <v>399</v>
      </c>
      <c r="CO71">
        <v>2</v>
      </c>
      <c r="CP71">
        <v>1657349978.0999999</v>
      </c>
      <c r="CQ71">
        <v>1961.6869999999999</v>
      </c>
      <c r="CR71">
        <v>2000.22</v>
      </c>
      <c r="CS71">
        <v>24.812200000000001</v>
      </c>
      <c r="CT71">
        <v>19.8169</v>
      </c>
      <c r="CU71">
        <v>1961.69</v>
      </c>
      <c r="CV71">
        <v>24.645199999999999</v>
      </c>
      <c r="CW71">
        <v>550.24599999999998</v>
      </c>
      <c r="CX71">
        <v>101.428</v>
      </c>
      <c r="CY71">
        <v>3.5088800000000003E-2</v>
      </c>
      <c r="CZ71">
        <v>27.803599999999999</v>
      </c>
      <c r="DA71">
        <v>27.656199999999998</v>
      </c>
      <c r="DB71">
        <v>999.9</v>
      </c>
      <c r="DC71">
        <v>0</v>
      </c>
      <c r="DD71">
        <v>0</v>
      </c>
      <c r="DE71">
        <v>5006.25</v>
      </c>
      <c r="DF71">
        <v>0</v>
      </c>
      <c r="DG71">
        <v>2054.83</v>
      </c>
      <c r="DH71">
        <v>-38.795400000000001</v>
      </c>
      <c r="DI71">
        <v>2011.62</v>
      </c>
      <c r="DJ71">
        <v>2040.66</v>
      </c>
      <c r="DK71">
        <v>5.1355399999999998</v>
      </c>
      <c r="DL71">
        <v>2000.22</v>
      </c>
      <c r="DM71">
        <v>19.8169</v>
      </c>
      <c r="DN71">
        <v>2.5308899999999999</v>
      </c>
      <c r="DO71">
        <v>2.0099999999999998</v>
      </c>
      <c r="DP71">
        <v>21.226500000000001</v>
      </c>
      <c r="DQ71">
        <v>17.523299999999999</v>
      </c>
      <c r="DR71">
        <v>1500.13</v>
      </c>
      <c r="DS71">
        <v>0.973001</v>
      </c>
      <c r="DT71">
        <v>2.69988E-2</v>
      </c>
      <c r="DU71">
        <v>0</v>
      </c>
      <c r="DV71">
        <v>2.7161</v>
      </c>
      <c r="DW71">
        <v>0</v>
      </c>
      <c r="DX71">
        <v>19762.7</v>
      </c>
      <c r="DY71">
        <v>13304.7</v>
      </c>
      <c r="DZ71">
        <v>36.311999999999998</v>
      </c>
      <c r="EA71">
        <v>38.625</v>
      </c>
      <c r="EB71">
        <v>36.875</v>
      </c>
      <c r="EC71">
        <v>37.436999999999998</v>
      </c>
      <c r="ED71">
        <v>36.625</v>
      </c>
      <c r="EE71">
        <v>1459.63</v>
      </c>
      <c r="EF71">
        <v>40.5</v>
      </c>
      <c r="EG71">
        <v>0</v>
      </c>
      <c r="EH71">
        <v>1657349977.2</v>
      </c>
      <c r="EI71">
        <v>0</v>
      </c>
      <c r="EJ71">
        <v>2.3747400000000001</v>
      </c>
      <c r="EK71">
        <v>0.12784615145585879</v>
      </c>
      <c r="EL71">
        <v>-201.50768417271919</v>
      </c>
      <c r="EM71">
        <v>19740.588</v>
      </c>
      <c r="EN71">
        <v>15</v>
      </c>
      <c r="EO71">
        <v>1657350018.5999999</v>
      </c>
      <c r="EP71" t="s">
        <v>566</v>
      </c>
      <c r="EQ71">
        <v>1657349902.0999999</v>
      </c>
      <c r="ER71">
        <v>1657350009.0999999</v>
      </c>
      <c r="ES71">
        <v>46</v>
      </c>
      <c r="ET71">
        <v>-4.1000000000000002E-2</v>
      </c>
      <c r="EU71">
        <v>-4.0000000000000001E-3</v>
      </c>
      <c r="EV71">
        <v>-3.0000000000000001E-3</v>
      </c>
      <c r="EW71">
        <v>0.16700000000000001</v>
      </c>
      <c r="EX71">
        <v>1500</v>
      </c>
      <c r="EY71">
        <v>20</v>
      </c>
      <c r="EZ71">
        <v>0.1</v>
      </c>
      <c r="FA71">
        <v>0.02</v>
      </c>
      <c r="FB71">
        <v>-37.836024390243907</v>
      </c>
      <c r="FC71">
        <v>-3.045405574912909</v>
      </c>
      <c r="FD71">
        <v>0.31888267647574609</v>
      </c>
      <c r="FE71">
        <v>0</v>
      </c>
      <c r="FF71">
        <v>5.157740975609757</v>
      </c>
      <c r="FG71">
        <v>-0.26610146341463042</v>
      </c>
      <c r="FH71">
        <v>3.0601035276993441E-2</v>
      </c>
      <c r="FI71">
        <v>1</v>
      </c>
      <c r="FJ71">
        <v>1</v>
      </c>
      <c r="FK71">
        <v>2</v>
      </c>
      <c r="FL71" t="s">
        <v>401</v>
      </c>
      <c r="FM71">
        <v>3.05864</v>
      </c>
      <c r="FN71">
        <v>2.6990699999999999</v>
      </c>
      <c r="FO71">
        <v>0.28957300000000002</v>
      </c>
      <c r="FP71">
        <v>0.29372100000000001</v>
      </c>
      <c r="FQ71">
        <v>0.12317599999999999</v>
      </c>
      <c r="FR71">
        <v>0.10582800000000001</v>
      </c>
      <c r="FS71">
        <v>22509.7</v>
      </c>
      <c r="FT71">
        <v>17470.599999999999</v>
      </c>
      <c r="FU71">
        <v>29763.599999999999</v>
      </c>
      <c r="FV71">
        <v>24203.1</v>
      </c>
      <c r="FW71">
        <v>34655.199999999997</v>
      </c>
      <c r="FX71">
        <v>31614.7</v>
      </c>
      <c r="FY71">
        <v>43444.2</v>
      </c>
      <c r="FZ71">
        <v>39495.9</v>
      </c>
      <c r="GA71">
        <v>2.06168</v>
      </c>
      <c r="GB71">
        <v>1.94445</v>
      </c>
      <c r="GC71">
        <v>5.2098199999999997E-2</v>
      </c>
      <c r="GD71">
        <v>0</v>
      </c>
      <c r="GE71">
        <v>26.804500000000001</v>
      </c>
      <c r="GF71">
        <v>999.9</v>
      </c>
      <c r="GG71">
        <v>49.2</v>
      </c>
      <c r="GH71">
        <v>34.799999999999997</v>
      </c>
      <c r="GI71">
        <v>27.096399999999999</v>
      </c>
      <c r="GJ71">
        <v>30.883800000000001</v>
      </c>
      <c r="GK71">
        <v>28.886199999999999</v>
      </c>
      <c r="GL71">
        <v>1</v>
      </c>
      <c r="GM71">
        <v>0.159853</v>
      </c>
      <c r="GN71">
        <v>1.5071399999999999</v>
      </c>
      <c r="GO71">
        <v>20.2623</v>
      </c>
      <c r="GP71">
        <v>5.2219300000000004</v>
      </c>
      <c r="GQ71">
        <v>11.908099999999999</v>
      </c>
      <c r="GR71">
        <v>4.9631999999999996</v>
      </c>
      <c r="GS71">
        <v>3.2913000000000001</v>
      </c>
      <c r="GT71">
        <v>9999</v>
      </c>
      <c r="GU71">
        <v>9999</v>
      </c>
      <c r="GV71">
        <v>8217.7999999999993</v>
      </c>
      <c r="GW71">
        <v>984.7</v>
      </c>
      <c r="GX71">
        <v>1.87714</v>
      </c>
      <c r="GY71">
        <v>1.8754599999999999</v>
      </c>
      <c r="GZ71">
        <v>1.87409</v>
      </c>
      <c r="HA71">
        <v>1.8733200000000001</v>
      </c>
      <c r="HB71">
        <v>1.8748499999999999</v>
      </c>
      <c r="HC71">
        <v>1.86981</v>
      </c>
      <c r="HD71">
        <v>1.87398</v>
      </c>
      <c r="HE71">
        <v>1.8790899999999999</v>
      </c>
      <c r="HF71">
        <v>0</v>
      </c>
      <c r="HG71">
        <v>0</v>
      </c>
      <c r="HH71">
        <v>0</v>
      </c>
      <c r="HI71">
        <v>0</v>
      </c>
      <c r="HJ71" t="s">
        <v>402</v>
      </c>
      <c r="HK71" t="s">
        <v>403</v>
      </c>
      <c r="HL71" t="s">
        <v>404</v>
      </c>
      <c r="HM71" t="s">
        <v>404</v>
      </c>
      <c r="HN71" t="s">
        <v>404</v>
      </c>
      <c r="HO71" t="s">
        <v>404</v>
      </c>
      <c r="HP71">
        <v>0</v>
      </c>
      <c r="HQ71">
        <v>100</v>
      </c>
      <c r="HR71">
        <v>100</v>
      </c>
      <c r="HS71">
        <v>-3.0000000000000001E-3</v>
      </c>
      <c r="HT71">
        <v>0.16700000000000001</v>
      </c>
      <c r="HU71">
        <v>1.133707739906926</v>
      </c>
      <c r="HV71">
        <v>1.442917152755131E-3</v>
      </c>
      <c r="HW71">
        <v>-2.661258809856503E-6</v>
      </c>
      <c r="HX71">
        <v>7.9611176757267714E-10</v>
      </c>
      <c r="HY71">
        <v>-7.0504367501745546E-2</v>
      </c>
      <c r="HZ71">
        <v>-6.0352908027276157E-3</v>
      </c>
      <c r="IA71">
        <v>1.226161373770135E-3</v>
      </c>
      <c r="IB71">
        <v>-1.457749047782E-5</v>
      </c>
      <c r="IC71">
        <v>5</v>
      </c>
      <c r="ID71">
        <v>1967</v>
      </c>
      <c r="IE71">
        <v>1</v>
      </c>
      <c r="IF71">
        <v>28</v>
      </c>
      <c r="IG71">
        <v>1.3</v>
      </c>
      <c r="IH71">
        <v>11.1</v>
      </c>
      <c r="II71">
        <v>3.88794</v>
      </c>
      <c r="IJ71">
        <v>2.3950200000000001</v>
      </c>
      <c r="IK71">
        <v>1.42578</v>
      </c>
      <c r="IL71">
        <v>2.2900399999999999</v>
      </c>
      <c r="IM71">
        <v>1.5478499999999999</v>
      </c>
      <c r="IN71">
        <v>2.3010299999999999</v>
      </c>
      <c r="IO71">
        <v>36.789200000000001</v>
      </c>
      <c r="IP71">
        <v>13.580399999999999</v>
      </c>
      <c r="IQ71">
        <v>18</v>
      </c>
      <c r="IR71">
        <v>573.47500000000002</v>
      </c>
      <c r="IS71">
        <v>483.113</v>
      </c>
      <c r="IT71">
        <v>24.998100000000001</v>
      </c>
      <c r="IU71">
        <v>29.3949</v>
      </c>
      <c r="IV71">
        <v>30.000299999999999</v>
      </c>
      <c r="IW71">
        <v>29.338000000000001</v>
      </c>
      <c r="IX71">
        <v>29.276299999999999</v>
      </c>
      <c r="IY71">
        <v>77.849999999999994</v>
      </c>
      <c r="IZ71">
        <v>28.119800000000001</v>
      </c>
      <c r="JA71">
        <v>0</v>
      </c>
      <c r="JB71">
        <v>25</v>
      </c>
      <c r="JC71">
        <v>2000</v>
      </c>
      <c r="JD71">
        <v>19.617899999999999</v>
      </c>
      <c r="JE71">
        <v>100.248</v>
      </c>
      <c r="JF71">
        <v>100.477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Chaney Hart</cp:lastModifiedBy>
  <dcterms:created xsi:type="dcterms:W3CDTF">2022-07-09T07:06:49Z</dcterms:created>
  <dcterms:modified xsi:type="dcterms:W3CDTF">2022-07-29T23:23:59Z</dcterms:modified>
</cp:coreProperties>
</file>