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hengwen\Desktop\"/>
    </mc:Choice>
  </mc:AlternateContent>
  <xr:revisionPtr revIDLastSave="0" documentId="13_ncr:1_{B6C58D6B-9059-4265-9D99-978102F9DF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T66" i="1"/>
  <c r="K66" i="1" l="1"/>
  <c r="K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<sst xmlns="http://schemas.openxmlformats.org/spreadsheetml/2006/main" count="59" uniqueCount="23">
  <si>
    <t>ESC %</t>
    <phoneticPr fontId="1" type="noConversion"/>
  </si>
  <si>
    <t>thrust (Input)</t>
    <phoneticPr fontId="1" type="noConversion"/>
  </si>
  <si>
    <t>% (Output)</t>
    <phoneticPr fontId="1" type="noConversion"/>
  </si>
  <si>
    <t>Thrust (gram-force)</t>
    <phoneticPr fontId="1" type="noConversion"/>
  </si>
  <si>
    <t>Thrust (Newtown)</t>
    <phoneticPr fontId="1" type="noConversion"/>
  </si>
  <si>
    <t>% to thrust</t>
    <phoneticPr fontId="1" type="noConversion"/>
  </si>
  <si>
    <t>Input your data here</t>
    <phoneticPr fontId="1" type="noConversion"/>
  </si>
  <si>
    <t>Thrust to %</t>
    <phoneticPr fontId="1" type="noConversion"/>
  </si>
  <si>
    <t>Gram force</t>
    <phoneticPr fontId="1" type="noConversion"/>
  </si>
  <si>
    <t>Newton</t>
    <phoneticPr fontId="1" type="noConversion"/>
  </si>
  <si>
    <t>% to Thrust</t>
    <phoneticPr fontId="1" type="noConversion"/>
  </si>
  <si>
    <t>Test</t>
    <phoneticPr fontId="1" type="noConversion"/>
  </si>
  <si>
    <r>
      <t>X</t>
    </r>
    <r>
      <rPr>
        <b/>
        <vertAlign val="superscript"/>
        <sz val="18"/>
        <color theme="1"/>
        <rFont val="Times New Roman"/>
        <family val="1"/>
      </rPr>
      <t>5</t>
    </r>
    <phoneticPr fontId="1" type="noConversion"/>
  </si>
  <si>
    <r>
      <t>X</t>
    </r>
    <r>
      <rPr>
        <b/>
        <vertAlign val="superscript"/>
        <sz val="18"/>
        <color theme="1"/>
        <rFont val="Times New Roman"/>
        <family val="1"/>
      </rPr>
      <t>4</t>
    </r>
    <phoneticPr fontId="1" type="noConversion"/>
  </si>
  <si>
    <r>
      <t>X</t>
    </r>
    <r>
      <rPr>
        <b/>
        <vertAlign val="superscript"/>
        <sz val="18"/>
        <color theme="1"/>
        <rFont val="Times New Roman"/>
        <family val="1"/>
      </rPr>
      <t>3</t>
    </r>
  </si>
  <si>
    <r>
      <t>X</t>
    </r>
    <r>
      <rPr>
        <b/>
        <vertAlign val="superscript"/>
        <sz val="18"/>
        <color theme="1"/>
        <rFont val="Times New Roman"/>
        <family val="1"/>
      </rPr>
      <t>2</t>
    </r>
    <phoneticPr fontId="1" type="noConversion"/>
  </si>
  <si>
    <r>
      <t>X</t>
    </r>
    <r>
      <rPr>
        <b/>
        <vertAlign val="superscript"/>
        <sz val="18"/>
        <color theme="1"/>
        <rFont val="Times New Roman"/>
        <family val="1"/>
      </rPr>
      <t>1</t>
    </r>
    <phoneticPr fontId="1" type="noConversion"/>
  </si>
  <si>
    <r>
      <t>X</t>
    </r>
    <r>
      <rPr>
        <b/>
        <vertAlign val="superscript"/>
        <sz val="18"/>
        <color theme="1"/>
        <rFont val="Times New Roman"/>
        <family val="1"/>
      </rPr>
      <t>0</t>
    </r>
    <phoneticPr fontId="1" type="noConversion"/>
  </si>
  <si>
    <t>Input</t>
    <phoneticPr fontId="1" type="noConversion"/>
  </si>
  <si>
    <t>Output</t>
    <phoneticPr fontId="1" type="noConversion"/>
  </si>
  <si>
    <t>%</t>
    <phoneticPr fontId="1" type="noConversion"/>
  </si>
  <si>
    <t>Thrust (Newton)</t>
    <phoneticPr fontId="1" type="noConversion"/>
  </si>
  <si>
    <t>Coefficiencts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</si>
</sst>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8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9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1" fontId="4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/>
    </xf>
    <xf numFmtId="177" fontId="2" fillId="0" borderId="15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tx>
            <c:v>Measured thrust curve</c:v>
          </c:tx>
          <c:spPr>
            <a:ln w="15875">
              <a:solidFill>
                <a:schemeClr val="tx1"/>
              </a:solidFill>
            </a:ln>
          </c:spPr>
          <c:trendline>
            <c:spPr>
              <a:ln w="15875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9672607417758589"/>
                  <c:y val="-0.12083201136522088"/>
                </c:manualLayout>
              </c:layout>
              <c:numFmt formatCode="0.000E+00" sourceLinked="0"/>
            </c:trendlineLbl>
          </c:trendline>
          <c:xVal>
            <c:numRef>
              <c:f>工作表1!$C$5:$C$25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46</c:v>
                </c:pt>
                <c:pt idx="4">
                  <c:v>95</c:v>
                </c:pt>
                <c:pt idx="5">
                  <c:v>130</c:v>
                </c:pt>
                <c:pt idx="6">
                  <c:v>170</c:v>
                </c:pt>
                <c:pt idx="7">
                  <c:v>226</c:v>
                </c:pt>
                <c:pt idx="8">
                  <c:v>275</c:v>
                </c:pt>
                <c:pt idx="9">
                  <c:v>320</c:v>
                </c:pt>
                <c:pt idx="10">
                  <c:v>365</c:v>
                </c:pt>
                <c:pt idx="11">
                  <c:v>434</c:v>
                </c:pt>
                <c:pt idx="12">
                  <c:v>518</c:v>
                </c:pt>
                <c:pt idx="13">
                  <c:v>605</c:v>
                </c:pt>
                <c:pt idx="14">
                  <c:v>658</c:v>
                </c:pt>
                <c:pt idx="15">
                  <c:v>740</c:v>
                </c:pt>
                <c:pt idx="16">
                  <c:v>786</c:v>
                </c:pt>
                <c:pt idx="17">
                  <c:v>838</c:v>
                </c:pt>
                <c:pt idx="18">
                  <c:v>845</c:v>
                </c:pt>
                <c:pt idx="19">
                  <c:v>830</c:v>
                </c:pt>
                <c:pt idx="20">
                  <c:v>830</c:v>
                </c:pt>
              </c:numCache>
            </c:numRef>
          </c:xVal>
          <c:y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E9-4100-81B6-EA842527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</a:t>
                </a:r>
                <a:r>
                  <a:rPr lang="en-US" altLang="zh-TW" baseline="0"/>
                  <a:t> thrust [g]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9049102132052"/>
          <c:y val="1.2430787955683626E-2"/>
          <c:w val="0.26627800330916618"/>
          <c:h val="0.1086472050646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trendline>
            <c:spPr>
              <a:ln w="15875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212845927223803"/>
                  <c:y val="-0.18270248888214069"/>
                </c:manualLayout>
              </c:layout>
              <c:numFmt formatCode="General" sourceLinked="0"/>
            </c:trendlineLbl>
          </c:trendline>
          <c:x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工作表1!$C$5:$C$25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46</c:v>
                </c:pt>
                <c:pt idx="4">
                  <c:v>95</c:v>
                </c:pt>
                <c:pt idx="5">
                  <c:v>130</c:v>
                </c:pt>
                <c:pt idx="6">
                  <c:v>170</c:v>
                </c:pt>
                <c:pt idx="7">
                  <c:v>226</c:v>
                </c:pt>
                <c:pt idx="8">
                  <c:v>275</c:v>
                </c:pt>
                <c:pt idx="9">
                  <c:v>320</c:v>
                </c:pt>
                <c:pt idx="10">
                  <c:v>365</c:v>
                </c:pt>
                <c:pt idx="11">
                  <c:v>434</c:v>
                </c:pt>
                <c:pt idx="12">
                  <c:v>518</c:v>
                </c:pt>
                <c:pt idx="13">
                  <c:v>605</c:v>
                </c:pt>
                <c:pt idx="14">
                  <c:v>658</c:v>
                </c:pt>
                <c:pt idx="15">
                  <c:v>740</c:v>
                </c:pt>
                <c:pt idx="16">
                  <c:v>786</c:v>
                </c:pt>
                <c:pt idx="17">
                  <c:v>838</c:v>
                </c:pt>
                <c:pt idx="18">
                  <c:v>845</c:v>
                </c:pt>
                <c:pt idx="19">
                  <c:v>830</c:v>
                </c:pt>
                <c:pt idx="20">
                  <c:v>830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Measured thrust curve</c:v>
                </c15:tx>
              </c15:filteredSeriesTitle>
            </c:ext>
            <c:ext xmlns:c16="http://schemas.microsoft.com/office/drawing/2014/chart" uri="{C3380CC4-5D6E-409C-BE32-E72D297353CC}">
              <c16:uniqueId val="{00000007-F6B5-423F-8C2F-17E5CB40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 thrust</a:t>
                </a:r>
                <a:r>
                  <a:rPr lang="en-US" altLang="zh-TW" baseline="0"/>
                  <a:t> [g]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9049102132052"/>
          <c:y val="1.2430787955683626E-2"/>
          <c:w val="0.26627800330916618"/>
          <c:h val="0.1086472050646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ln>
      <a:prstDash val="solid"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tx>
            <c:v>Measured thrust curve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工作表1!$C$5:$C$25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46</c:v>
                </c:pt>
                <c:pt idx="4">
                  <c:v>95</c:v>
                </c:pt>
                <c:pt idx="5">
                  <c:v>130</c:v>
                </c:pt>
                <c:pt idx="6">
                  <c:v>170</c:v>
                </c:pt>
                <c:pt idx="7">
                  <c:v>226</c:v>
                </c:pt>
                <c:pt idx="8">
                  <c:v>275</c:v>
                </c:pt>
                <c:pt idx="9">
                  <c:v>320</c:v>
                </c:pt>
                <c:pt idx="10">
                  <c:v>365</c:v>
                </c:pt>
                <c:pt idx="11">
                  <c:v>434</c:v>
                </c:pt>
                <c:pt idx="12">
                  <c:v>518</c:v>
                </c:pt>
                <c:pt idx="13">
                  <c:v>605</c:v>
                </c:pt>
                <c:pt idx="14">
                  <c:v>658</c:v>
                </c:pt>
                <c:pt idx="15">
                  <c:v>740</c:v>
                </c:pt>
                <c:pt idx="16">
                  <c:v>786</c:v>
                </c:pt>
                <c:pt idx="17">
                  <c:v>838</c:v>
                </c:pt>
                <c:pt idx="18">
                  <c:v>845</c:v>
                </c:pt>
                <c:pt idx="19">
                  <c:v>830</c:v>
                </c:pt>
                <c:pt idx="20">
                  <c:v>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3-4319-82D9-0D19D06A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 thrust</a:t>
                </a:r>
                <a:r>
                  <a:rPr lang="en-US" altLang="zh-TW" baseline="0"/>
                  <a:t> [gf]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9049102132052"/>
          <c:y val="1.2430787955683626E-2"/>
          <c:w val="0.26627800330916618"/>
          <c:h val="0.1086472050646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ln>
      <a:prstDash val="solid"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trendline>
            <c:spPr>
              <a:ln w="15875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5587718579418539"/>
                  <c:y val="-0.22401127182488051"/>
                </c:manualLayout>
              </c:layout>
              <c:numFmt formatCode="General" sourceLinked="0"/>
            </c:trendlineLbl>
          </c:trendline>
          <c:x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工作表1!$D$5:$D$25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3.3639143730886847</c:v>
                </c:pt>
                <c:pt idx="3">
                  <c:v>4.6890927624872578</c:v>
                </c:pt>
                <c:pt idx="4">
                  <c:v>9.6839959225280321</c:v>
                </c:pt>
                <c:pt idx="5">
                  <c:v>13.251783893985728</c:v>
                </c:pt>
                <c:pt idx="6">
                  <c:v>17.329255861365951</c:v>
                </c:pt>
                <c:pt idx="7">
                  <c:v>23.037716615698265</c:v>
                </c:pt>
                <c:pt idx="8">
                  <c:v>28.03261977573904</c:v>
                </c:pt>
                <c:pt idx="9">
                  <c:v>32.619775739041792</c:v>
                </c:pt>
                <c:pt idx="10">
                  <c:v>37.206931702344548</c:v>
                </c:pt>
                <c:pt idx="11">
                  <c:v>44.240570846075428</c:v>
                </c:pt>
                <c:pt idx="12">
                  <c:v>52.803261977573904</c:v>
                </c:pt>
                <c:pt idx="13">
                  <c:v>61.671763506625886</c:v>
                </c:pt>
                <c:pt idx="14">
                  <c:v>67.074413863404686</c:v>
                </c:pt>
                <c:pt idx="15">
                  <c:v>75.43323139653414</c:v>
                </c:pt>
                <c:pt idx="16">
                  <c:v>80.122324159021403</c:v>
                </c:pt>
                <c:pt idx="17">
                  <c:v>85.423037716615696</c:v>
                </c:pt>
                <c:pt idx="18">
                  <c:v>86.136595310907239</c:v>
                </c:pt>
                <c:pt idx="19">
                  <c:v>84.607543323139652</c:v>
                </c:pt>
                <c:pt idx="20">
                  <c:v>84.607543323139652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8-4168-BE8F-CC352A5D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 thrust</a:t>
                </a:r>
                <a:r>
                  <a:rPr lang="en-US" altLang="zh-TW" baseline="0"/>
                  <a:t> [Newton]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9049102132052"/>
          <c:y val="1.2430787955683626E-2"/>
          <c:w val="0.20403136903360444"/>
          <c:h val="0.11538048442101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ln>
      <a:prstDash val="solid"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tx>
            <c:v>Measured thrust curve</c:v>
          </c:tx>
          <c:spPr>
            <a:ln w="15875">
              <a:solidFill>
                <a:schemeClr val="tx1"/>
              </a:solidFill>
            </a:ln>
          </c:spPr>
          <c:trendline>
            <c:spPr>
              <a:ln w="15875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9.1133946657800363E-2"/>
                  <c:y val="-0.13087059177867058"/>
                </c:manualLayout>
              </c:layout>
              <c:numFmt formatCode="0.000E+00" sourceLinked="0"/>
            </c:trendlineLbl>
          </c:trendline>
          <c:xVal>
            <c:numRef>
              <c:f>工作表1!$D$5:$D$25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3.3639143730886847</c:v>
                </c:pt>
                <c:pt idx="3">
                  <c:v>4.6890927624872578</c:v>
                </c:pt>
                <c:pt idx="4">
                  <c:v>9.6839959225280321</c:v>
                </c:pt>
                <c:pt idx="5">
                  <c:v>13.251783893985728</c:v>
                </c:pt>
                <c:pt idx="6">
                  <c:v>17.329255861365951</c:v>
                </c:pt>
                <c:pt idx="7">
                  <c:v>23.037716615698265</c:v>
                </c:pt>
                <c:pt idx="8">
                  <c:v>28.03261977573904</c:v>
                </c:pt>
                <c:pt idx="9">
                  <c:v>32.619775739041792</c:v>
                </c:pt>
                <c:pt idx="10">
                  <c:v>37.206931702344548</c:v>
                </c:pt>
                <c:pt idx="11">
                  <c:v>44.240570846075428</c:v>
                </c:pt>
                <c:pt idx="12">
                  <c:v>52.803261977573904</c:v>
                </c:pt>
                <c:pt idx="13">
                  <c:v>61.671763506625886</c:v>
                </c:pt>
                <c:pt idx="14">
                  <c:v>67.074413863404686</c:v>
                </c:pt>
                <c:pt idx="15">
                  <c:v>75.43323139653414</c:v>
                </c:pt>
                <c:pt idx="16">
                  <c:v>80.122324159021403</c:v>
                </c:pt>
                <c:pt idx="17">
                  <c:v>85.423037716615696</c:v>
                </c:pt>
                <c:pt idx="18">
                  <c:v>86.136595310907239</c:v>
                </c:pt>
                <c:pt idx="19">
                  <c:v>84.607543323139652</c:v>
                </c:pt>
                <c:pt idx="20">
                  <c:v>84.607543323139652</c:v>
                </c:pt>
              </c:numCache>
            </c:numRef>
          </c:xVal>
          <c:y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6-4508-98F5-B9C2BFDC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</a:t>
                </a:r>
                <a:r>
                  <a:rPr lang="en-US" altLang="zh-TW" baseline="0"/>
                  <a:t> thrust [Newton]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829592187899"/>
          <c:y val="1.2430686652575417E-2"/>
          <c:w val="0.26627800330916618"/>
          <c:h val="0.1086472050646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932491354684"/>
          <c:y val="0.12404017172646427"/>
          <c:w val="0.8171327619906783"/>
          <c:h val="0.72923975263211693"/>
        </c:manualLayout>
      </c:layout>
      <c:scatterChart>
        <c:scatterStyle val="lineMarker"/>
        <c:varyColors val="0"/>
        <c:ser>
          <c:idx val="0"/>
          <c:order val="0"/>
          <c:tx>
            <c:v>Measured thrust curve</c:v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工作表1!$B$5:$B$25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工作表1!$D$5:$D$25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3.3639143730886847</c:v>
                </c:pt>
                <c:pt idx="3">
                  <c:v>4.6890927624872578</c:v>
                </c:pt>
                <c:pt idx="4">
                  <c:v>9.6839959225280321</c:v>
                </c:pt>
                <c:pt idx="5">
                  <c:v>13.251783893985728</c:v>
                </c:pt>
                <c:pt idx="6">
                  <c:v>17.329255861365951</c:v>
                </c:pt>
                <c:pt idx="7">
                  <c:v>23.037716615698265</c:v>
                </c:pt>
                <c:pt idx="8">
                  <c:v>28.03261977573904</c:v>
                </c:pt>
                <c:pt idx="9">
                  <c:v>32.619775739041792</c:v>
                </c:pt>
                <c:pt idx="10">
                  <c:v>37.206931702344548</c:v>
                </c:pt>
                <c:pt idx="11">
                  <c:v>44.240570846075428</c:v>
                </c:pt>
                <c:pt idx="12">
                  <c:v>52.803261977573904</c:v>
                </c:pt>
                <c:pt idx="13">
                  <c:v>61.671763506625886</c:v>
                </c:pt>
                <c:pt idx="14">
                  <c:v>67.074413863404686</c:v>
                </c:pt>
                <c:pt idx="15">
                  <c:v>75.43323139653414</c:v>
                </c:pt>
                <c:pt idx="16">
                  <c:v>80.122324159021403</c:v>
                </c:pt>
                <c:pt idx="17">
                  <c:v>85.423037716615696</c:v>
                </c:pt>
                <c:pt idx="18">
                  <c:v>86.136595310907239</c:v>
                </c:pt>
                <c:pt idx="19">
                  <c:v>84.607543323139652</c:v>
                </c:pt>
                <c:pt idx="20">
                  <c:v>84.607543323139652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8-4850-89B0-E4EDB759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6287"/>
        <c:axId val="954748271"/>
      </c:scatterChart>
      <c:valAx>
        <c:axId val="948836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ESC command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8271"/>
        <c:crosses val="autoZero"/>
        <c:crossBetween val="midCat"/>
      </c:valAx>
      <c:valAx>
        <c:axId val="95474827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Motor thrust</a:t>
                </a:r>
                <a:r>
                  <a:rPr lang="en-US" altLang="zh-TW" baseline="0"/>
                  <a:t> [Newton]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836287"/>
        <c:crosses val="autoZero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9049102132052"/>
          <c:y val="1.2430787955683626E-2"/>
          <c:w val="0.26627800330916618"/>
          <c:h val="0.1086472050646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ln>
      <a:prstDash val="solid"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325627</xdr:colOff>
      <xdr:row>4</xdr:row>
      <xdr:rowOff>62442</xdr:rowOff>
    </xdr:from>
    <xdr:to>
      <xdr:col>23</xdr:col>
      <xdr:colOff>276697</xdr:colOff>
      <xdr:row>23</xdr:row>
      <xdr:rowOff>188775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7E1A58-145D-413F-91F4-5A0D360CB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379593</xdr:colOff>
      <xdr:row>4</xdr:row>
      <xdr:rowOff>62993</xdr:rowOff>
    </xdr:from>
    <xdr:to>
      <xdr:col>14</xdr:col>
      <xdr:colOff>219928</xdr:colOff>
      <xdr:row>23</xdr:row>
      <xdr:rowOff>189326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5BC9526-7214-4AFF-A3F2-4FE19F74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447950</xdr:colOff>
      <xdr:row>4</xdr:row>
      <xdr:rowOff>67836</xdr:rowOff>
    </xdr:from>
    <xdr:to>
      <xdr:col>32</xdr:col>
      <xdr:colOff>411278</xdr:colOff>
      <xdr:row>24</xdr:row>
      <xdr:rowOff>3669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86A050B-4418-4C2B-88F3-614EBD165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374496</xdr:colOff>
      <xdr:row>37</xdr:row>
      <xdr:rowOff>88441</xdr:rowOff>
    </xdr:from>
    <xdr:to>
      <xdr:col>14</xdr:col>
      <xdr:colOff>211367</xdr:colOff>
      <xdr:row>56</xdr:row>
      <xdr:rowOff>183850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1601BAA-9252-489A-8D4F-1140F4E6E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332437</xdr:colOff>
      <xdr:row>37</xdr:row>
      <xdr:rowOff>85966</xdr:rowOff>
    </xdr:from>
    <xdr:to>
      <xdr:col>23</xdr:col>
      <xdr:colOff>290310</xdr:colOff>
      <xdr:row>56</xdr:row>
      <xdr:rowOff>185086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079BA4C-5E2A-4224-A7B5-D21A1832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462940</xdr:colOff>
      <xdr:row>37</xdr:row>
      <xdr:rowOff>90752</xdr:rowOff>
    </xdr:from>
    <xdr:to>
      <xdr:col>32</xdr:col>
      <xdr:colOff>413279</xdr:colOff>
      <xdr:row>57</xdr:row>
      <xdr:rowOff>15954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2383AA3-D585-4F17-BA4C-37208B16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zoomScale="55" zoomScaleNormal="55" workbookViewId="0">
      <selection activeCell="AF33" sqref="AF33"/>
    </sheetView>
  </sheetViews>
  <sheetFormatPr defaultRowHeight="15" x14ac:dyDescent="0.25"/>
  <cols>
    <col min="1" max="1" width="9.140625" style="1"/>
    <col min="2" max="2" width="25.42578125" style="1" customWidth="1"/>
    <col min="3" max="3" width="29.28515625" style="1" customWidth="1"/>
    <col min="4" max="4" width="22" style="1" customWidth="1"/>
    <col min="5" max="5" width="9.140625" style="1" customWidth="1"/>
    <col min="6" max="17" width="9.140625" style="1"/>
    <col min="18" max="18" width="11" style="1" bestFit="1" customWidth="1"/>
    <col min="19" max="19" width="11.85546875" style="1" bestFit="1" customWidth="1"/>
    <col min="20" max="20" width="10.85546875" style="1" customWidth="1"/>
    <col min="21" max="21" width="11.85546875" style="1" bestFit="1" customWidth="1"/>
    <col min="22" max="23" width="10.140625" style="1" bestFit="1" customWidth="1"/>
    <col min="24" max="16384" width="9.140625" style="1"/>
  </cols>
  <sheetData>
    <row r="1" spans="2:33" ht="15.75" thickBot="1" x14ac:dyDescent="0.3">
      <c r="E1" s="7"/>
      <c r="F1" s="7"/>
    </row>
    <row r="2" spans="2:33" ht="15.75" thickBot="1" x14ac:dyDescent="0.3">
      <c r="B2" s="21" t="s">
        <v>5</v>
      </c>
      <c r="C2" s="22"/>
      <c r="D2" s="23"/>
      <c r="E2" s="7"/>
      <c r="F2" s="7"/>
      <c r="G2" s="20"/>
    </row>
    <row r="3" spans="2:33" ht="15" customHeight="1" x14ac:dyDescent="0.25">
      <c r="B3" s="40"/>
      <c r="C3" s="5" t="s">
        <v>6</v>
      </c>
      <c r="D3" s="41"/>
      <c r="E3" s="7"/>
      <c r="F3" s="20"/>
      <c r="G3" s="31" t="s">
        <v>8</v>
      </c>
      <c r="H3" s="32"/>
      <c r="I3" s="33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20"/>
    </row>
    <row r="4" spans="2:33" ht="15" customHeight="1" thickBot="1" x14ac:dyDescent="0.3">
      <c r="B4" s="42" t="s">
        <v>0</v>
      </c>
      <c r="C4" s="3" t="s">
        <v>3</v>
      </c>
      <c r="D4" s="43" t="s">
        <v>4</v>
      </c>
      <c r="E4" s="7"/>
      <c r="F4" s="20"/>
      <c r="G4" s="34"/>
      <c r="H4" s="35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20"/>
    </row>
    <row r="5" spans="2:33" x14ac:dyDescent="0.25">
      <c r="B5" s="44">
        <v>0</v>
      </c>
      <c r="C5" s="2">
        <v>0</v>
      </c>
      <c r="D5" s="45">
        <f t="shared" ref="D5:D24" si="0">C5/9.81</f>
        <v>0</v>
      </c>
      <c r="E5" s="7"/>
      <c r="F5" s="7"/>
    </row>
    <row r="6" spans="2:33" x14ac:dyDescent="0.25">
      <c r="B6" s="44">
        <v>0.05</v>
      </c>
      <c r="C6" s="2">
        <v>0</v>
      </c>
      <c r="D6" s="45">
        <f t="shared" si="0"/>
        <v>0</v>
      </c>
      <c r="E6" s="7"/>
      <c r="F6" s="7"/>
    </row>
    <row r="7" spans="2:33" x14ac:dyDescent="0.25">
      <c r="B7" s="44">
        <v>0.1</v>
      </c>
      <c r="C7" s="2">
        <v>33</v>
      </c>
      <c r="D7" s="45">
        <f t="shared" si="0"/>
        <v>3.3639143730886847</v>
      </c>
      <c r="E7" s="7"/>
      <c r="F7" s="7"/>
    </row>
    <row r="8" spans="2:33" x14ac:dyDescent="0.25">
      <c r="B8" s="44">
        <v>0.15</v>
      </c>
      <c r="C8" s="2">
        <v>46</v>
      </c>
      <c r="D8" s="45">
        <f t="shared" si="0"/>
        <v>4.6890927624872578</v>
      </c>
      <c r="E8" s="7"/>
      <c r="F8" s="7"/>
    </row>
    <row r="9" spans="2:33" x14ac:dyDescent="0.25">
      <c r="B9" s="44">
        <v>0.2</v>
      </c>
      <c r="C9" s="2">
        <v>95</v>
      </c>
      <c r="D9" s="45">
        <f t="shared" si="0"/>
        <v>9.6839959225280321</v>
      </c>
      <c r="E9" s="7"/>
      <c r="F9" s="7"/>
    </row>
    <row r="10" spans="2:33" x14ac:dyDescent="0.25">
      <c r="B10" s="44">
        <v>0.25</v>
      </c>
      <c r="C10" s="2">
        <v>130</v>
      </c>
      <c r="D10" s="45">
        <f t="shared" si="0"/>
        <v>13.251783893985728</v>
      </c>
      <c r="E10" s="7"/>
      <c r="F10" s="7"/>
    </row>
    <row r="11" spans="2:33" x14ac:dyDescent="0.25">
      <c r="B11" s="44">
        <v>0.3</v>
      </c>
      <c r="C11" s="2">
        <v>170</v>
      </c>
      <c r="D11" s="45">
        <f t="shared" si="0"/>
        <v>17.329255861365951</v>
      </c>
      <c r="E11" s="7"/>
      <c r="F11" s="7"/>
    </row>
    <row r="12" spans="2:33" x14ac:dyDescent="0.25">
      <c r="B12" s="44">
        <v>0.35</v>
      </c>
      <c r="C12" s="2">
        <v>226</v>
      </c>
      <c r="D12" s="45">
        <f t="shared" si="0"/>
        <v>23.037716615698265</v>
      </c>
      <c r="E12" s="7"/>
      <c r="F12" s="7"/>
    </row>
    <row r="13" spans="2:33" x14ac:dyDescent="0.25">
      <c r="B13" s="44">
        <v>0.4</v>
      </c>
      <c r="C13" s="2">
        <v>275</v>
      </c>
      <c r="D13" s="45">
        <f t="shared" si="0"/>
        <v>28.03261977573904</v>
      </c>
      <c r="E13" s="7"/>
      <c r="F13" s="7"/>
    </row>
    <row r="14" spans="2:33" x14ac:dyDescent="0.25">
      <c r="B14" s="44">
        <v>0.45</v>
      </c>
      <c r="C14" s="2">
        <v>320</v>
      </c>
      <c r="D14" s="45">
        <f t="shared" si="0"/>
        <v>32.619775739041792</v>
      </c>
      <c r="E14" s="7"/>
      <c r="F14" s="7"/>
    </row>
    <row r="15" spans="2:33" x14ac:dyDescent="0.25">
      <c r="B15" s="44">
        <v>0.5</v>
      </c>
      <c r="C15" s="2">
        <v>365</v>
      </c>
      <c r="D15" s="45">
        <f t="shared" si="0"/>
        <v>37.206931702344548</v>
      </c>
      <c r="E15" s="7"/>
      <c r="F15" s="7"/>
    </row>
    <row r="16" spans="2:33" x14ac:dyDescent="0.25">
      <c r="B16" s="44">
        <v>0.55000000000000004</v>
      </c>
      <c r="C16" s="2">
        <v>434</v>
      </c>
      <c r="D16" s="45">
        <f t="shared" si="0"/>
        <v>44.240570846075428</v>
      </c>
      <c r="E16" s="7"/>
      <c r="F16" s="7"/>
    </row>
    <row r="17" spans="1:23" x14ac:dyDescent="0.25">
      <c r="B17" s="44">
        <v>0.6</v>
      </c>
      <c r="C17" s="2">
        <v>518</v>
      </c>
      <c r="D17" s="45">
        <f t="shared" si="0"/>
        <v>52.803261977573904</v>
      </c>
      <c r="E17" s="7"/>
      <c r="F17" s="7"/>
    </row>
    <row r="18" spans="1:23" x14ac:dyDescent="0.25">
      <c r="B18" s="44">
        <v>0.65</v>
      </c>
      <c r="C18" s="2">
        <v>605</v>
      </c>
      <c r="D18" s="45">
        <f t="shared" si="0"/>
        <v>61.671763506625886</v>
      </c>
      <c r="E18" s="7"/>
      <c r="F18" s="7"/>
    </row>
    <row r="19" spans="1:23" x14ac:dyDescent="0.25">
      <c r="B19" s="44">
        <v>0.7</v>
      </c>
      <c r="C19" s="2">
        <v>658</v>
      </c>
      <c r="D19" s="45">
        <f t="shared" si="0"/>
        <v>67.074413863404686</v>
      </c>
      <c r="E19" s="7"/>
      <c r="F19" s="7"/>
    </row>
    <row r="20" spans="1:23" x14ac:dyDescent="0.25">
      <c r="B20" s="44">
        <v>0.75</v>
      </c>
      <c r="C20" s="2">
        <v>740</v>
      </c>
      <c r="D20" s="45">
        <f t="shared" si="0"/>
        <v>75.43323139653414</v>
      </c>
      <c r="E20" s="7"/>
      <c r="F20" s="7"/>
    </row>
    <row r="21" spans="1:23" x14ac:dyDescent="0.25">
      <c r="B21" s="44">
        <v>0.8</v>
      </c>
      <c r="C21" s="2">
        <v>786</v>
      </c>
      <c r="D21" s="45">
        <f t="shared" si="0"/>
        <v>80.122324159021403</v>
      </c>
      <c r="E21" s="7"/>
      <c r="F21" s="6"/>
    </row>
    <row r="22" spans="1:23" x14ac:dyDescent="0.25">
      <c r="B22" s="44">
        <v>0.85</v>
      </c>
      <c r="C22" s="2">
        <v>838</v>
      </c>
      <c r="D22" s="45">
        <f t="shared" si="0"/>
        <v>85.423037716615696</v>
      </c>
      <c r="E22" s="7"/>
      <c r="F22" s="7"/>
    </row>
    <row r="23" spans="1:23" x14ac:dyDescent="0.25">
      <c r="B23" s="44">
        <v>0.9</v>
      </c>
      <c r="C23" s="2">
        <v>845</v>
      </c>
      <c r="D23" s="45">
        <f t="shared" si="0"/>
        <v>86.136595310907239</v>
      </c>
      <c r="E23" s="7"/>
      <c r="F23" s="7"/>
    </row>
    <row r="24" spans="1:23" x14ac:dyDescent="0.25">
      <c r="B24" s="44">
        <v>0.95</v>
      </c>
      <c r="C24" s="2">
        <v>830</v>
      </c>
      <c r="D24" s="45">
        <f t="shared" si="0"/>
        <v>84.607543323139652</v>
      </c>
      <c r="E24" s="7"/>
      <c r="F24" s="7"/>
    </row>
    <row r="25" spans="1:23" ht="15.75" thickBot="1" x14ac:dyDescent="0.3">
      <c r="B25" s="46">
        <v>1</v>
      </c>
      <c r="C25" s="47">
        <v>830</v>
      </c>
      <c r="D25" s="48">
        <f>C25/9.81</f>
        <v>84.607543323139652</v>
      </c>
      <c r="E25" s="7"/>
      <c r="F25" s="7"/>
    </row>
    <row r="26" spans="1:23" ht="27" x14ac:dyDescent="0.25">
      <c r="G26" s="49" t="s">
        <v>10</v>
      </c>
      <c r="H26" s="50"/>
      <c r="I26" s="8" t="s">
        <v>12</v>
      </c>
      <c r="J26" s="8" t="s">
        <v>13</v>
      </c>
      <c r="K26" s="8" t="s">
        <v>14</v>
      </c>
      <c r="L26" s="8" t="s">
        <v>15</v>
      </c>
      <c r="M26" s="8" t="s">
        <v>16</v>
      </c>
      <c r="N26" s="9" t="s">
        <v>17</v>
      </c>
      <c r="P26" s="49" t="s">
        <v>7</v>
      </c>
      <c r="Q26" s="50"/>
      <c r="R26" s="8" t="s">
        <v>12</v>
      </c>
      <c r="S26" s="8" t="s">
        <v>13</v>
      </c>
      <c r="T26" s="8" t="s">
        <v>14</v>
      </c>
      <c r="U26" s="8" t="s">
        <v>15</v>
      </c>
      <c r="V26" s="8" t="s">
        <v>16</v>
      </c>
      <c r="W26" s="9" t="s">
        <v>17</v>
      </c>
    </row>
    <row r="27" spans="1:23" x14ac:dyDescent="0.25">
      <c r="A27" s="38"/>
      <c r="G27" s="10" t="s">
        <v>22</v>
      </c>
      <c r="H27" s="11"/>
      <c r="I27" s="12">
        <v>-2842.8</v>
      </c>
      <c r="J27" s="12">
        <v>3951.7</v>
      </c>
      <c r="K27" s="12">
        <v>-1925.4</v>
      </c>
      <c r="L27" s="12">
        <v>1381.3</v>
      </c>
      <c r="M27" s="12">
        <v>257.37</v>
      </c>
      <c r="N27" s="13">
        <v>-7.0118</v>
      </c>
      <c r="P27" s="10" t="s">
        <v>22</v>
      </c>
      <c r="Q27" s="11"/>
      <c r="R27" s="14">
        <v>1.169E-14</v>
      </c>
      <c r="S27" s="14">
        <v>-2.2639999999999999E-11</v>
      </c>
      <c r="T27" s="14">
        <v>1.6969999999999999E-8</v>
      </c>
      <c r="U27" s="14">
        <v>-6.7150000000000001E-6</v>
      </c>
      <c r="V27" s="14">
        <v>2.336E-3</v>
      </c>
      <c r="W27" s="51">
        <v>3.082E-2</v>
      </c>
    </row>
    <row r="28" spans="1:23" ht="15.75" thickBot="1" x14ac:dyDescent="0.3">
      <c r="A28" s="39"/>
      <c r="G28" s="15"/>
      <c r="H28" s="16"/>
      <c r="I28" s="17"/>
      <c r="J28" s="17"/>
      <c r="K28" s="17"/>
      <c r="L28" s="17"/>
      <c r="M28" s="17"/>
      <c r="N28" s="18"/>
      <c r="P28" s="15"/>
      <c r="Q28" s="16"/>
      <c r="R28" s="17"/>
      <c r="S28" s="17"/>
      <c r="T28" s="17"/>
      <c r="U28" s="17"/>
      <c r="V28" s="17"/>
      <c r="W28" s="18"/>
    </row>
    <row r="29" spans="1:23" ht="15.75" thickBot="1" x14ac:dyDescent="0.3">
      <c r="A29" s="38"/>
    </row>
    <row r="30" spans="1:23" x14ac:dyDescent="0.25">
      <c r="A30" s="38"/>
      <c r="F30" s="20"/>
      <c r="G30" s="21" t="s">
        <v>11</v>
      </c>
      <c r="H30" s="22"/>
      <c r="I30" s="22"/>
      <c r="J30" s="22"/>
      <c r="K30" s="22"/>
      <c r="L30" s="22"/>
      <c r="M30" s="22"/>
      <c r="N30" s="23"/>
      <c r="P30" s="21" t="s">
        <v>11</v>
      </c>
      <c r="Q30" s="22"/>
      <c r="R30" s="22"/>
      <c r="S30" s="22"/>
      <c r="T30" s="22"/>
      <c r="U30" s="22"/>
      <c r="V30" s="22"/>
      <c r="W30" s="23"/>
    </row>
    <row r="31" spans="1:23" x14ac:dyDescent="0.25">
      <c r="A31" s="38"/>
      <c r="F31" s="20"/>
      <c r="G31" s="24" t="s">
        <v>18</v>
      </c>
      <c r="H31" s="4"/>
      <c r="I31" s="4"/>
      <c r="J31" s="4"/>
      <c r="K31" s="4" t="s">
        <v>19</v>
      </c>
      <c r="L31" s="4"/>
      <c r="M31" s="4"/>
      <c r="N31" s="25"/>
      <c r="P31" s="24" t="s">
        <v>18</v>
      </c>
      <c r="Q31" s="4"/>
      <c r="R31" s="4"/>
      <c r="S31" s="4"/>
      <c r="T31" s="4" t="s">
        <v>19</v>
      </c>
      <c r="U31" s="4"/>
      <c r="V31" s="4"/>
      <c r="W31" s="25"/>
    </row>
    <row r="32" spans="1:23" x14ac:dyDescent="0.25">
      <c r="A32" s="38"/>
      <c r="F32" s="20"/>
      <c r="G32" s="26" t="s">
        <v>20</v>
      </c>
      <c r="H32" s="19"/>
      <c r="I32" s="19"/>
      <c r="J32" s="19"/>
      <c r="K32" s="19" t="s">
        <v>3</v>
      </c>
      <c r="L32" s="19"/>
      <c r="M32" s="19"/>
      <c r="N32" s="27"/>
      <c r="P32" s="26" t="s">
        <v>1</v>
      </c>
      <c r="Q32" s="19"/>
      <c r="R32" s="19"/>
      <c r="S32" s="19"/>
      <c r="T32" s="19" t="s">
        <v>2</v>
      </c>
      <c r="U32" s="19"/>
      <c r="V32" s="19"/>
      <c r="W32" s="27"/>
    </row>
    <row r="33" spans="1:23" ht="15.75" thickBot="1" x14ac:dyDescent="0.3">
      <c r="A33" s="38"/>
      <c r="G33" s="28">
        <v>100</v>
      </c>
      <c r="H33" s="29"/>
      <c r="I33" s="29"/>
      <c r="J33" s="29"/>
      <c r="K33" s="29">
        <f xml:space="preserve"> I27 * POWER(G33*0.01, 5) + J27 * POWER(G33*0.01, 4) + K27 * POWER(G33*0.01, 3) + L27 * POWER(G33*0.01, 2) + M27 * POWER(G33*0.01, 1) + N27 * POWER(G33*0.01, 0)</f>
        <v>815.15819999999951</v>
      </c>
      <c r="L33" s="29"/>
      <c r="M33" s="29"/>
      <c r="N33" s="30"/>
      <c r="P33" s="28">
        <v>605</v>
      </c>
      <c r="Q33" s="29"/>
      <c r="R33" s="29"/>
      <c r="S33" s="29"/>
      <c r="T33" s="52">
        <f>(R27*POWER(P33, 5) + S27*POWER(P33, 4) +  T27*POWER(P33, 3) + U27*POWER(P33, 2) + V27*POWER(P33, 1) + W27*1) * 100</f>
        <v>65.851427255528122</v>
      </c>
      <c r="U33" s="52"/>
      <c r="V33" s="52"/>
      <c r="W33" s="53"/>
    </row>
    <row r="34" spans="1:23" x14ac:dyDescent="0.25">
      <c r="A34" s="39"/>
    </row>
    <row r="35" spans="1:23" ht="15.75" thickBot="1" x14ac:dyDescent="0.3">
      <c r="A35" s="39"/>
    </row>
    <row r="36" spans="1:23" ht="15" customHeight="1" x14ac:dyDescent="0.25">
      <c r="A36" s="39"/>
      <c r="G36" s="31" t="s">
        <v>9</v>
      </c>
      <c r="H36" s="32"/>
      <c r="I36" s="33"/>
    </row>
    <row r="37" spans="1:23" ht="15" customHeight="1" thickBot="1" x14ac:dyDescent="0.3">
      <c r="A37" s="38"/>
      <c r="G37" s="34"/>
      <c r="H37" s="35"/>
      <c r="I37" s="36"/>
    </row>
    <row r="38" spans="1:23" x14ac:dyDescent="0.25">
      <c r="A38" s="38"/>
    </row>
    <row r="39" spans="1:23" x14ac:dyDescent="0.25">
      <c r="A39" s="38"/>
    </row>
    <row r="54" spans="7:24" x14ac:dyDescent="0.25">
      <c r="X54" s="20"/>
    </row>
    <row r="55" spans="7:24" x14ac:dyDescent="0.25">
      <c r="X55" s="20"/>
    </row>
    <row r="56" spans="7:24" x14ac:dyDescent="0.25">
      <c r="X56" s="20"/>
    </row>
    <row r="57" spans="7:24" x14ac:dyDescent="0.25"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7:24" ht="15.75" thickBot="1" x14ac:dyDescent="0.3"/>
    <row r="59" spans="7:24" ht="27" x14ac:dyDescent="0.25">
      <c r="G59" s="49" t="s">
        <v>10</v>
      </c>
      <c r="H59" s="50"/>
      <c r="I59" s="8" t="s">
        <v>12</v>
      </c>
      <c r="J59" s="8" t="s">
        <v>13</v>
      </c>
      <c r="K59" s="8" t="s">
        <v>14</v>
      </c>
      <c r="L59" s="8" t="s">
        <v>15</v>
      </c>
      <c r="M59" s="8" t="s">
        <v>16</v>
      </c>
      <c r="N59" s="9" t="s">
        <v>17</v>
      </c>
      <c r="P59" s="49" t="s">
        <v>7</v>
      </c>
      <c r="Q59" s="50"/>
      <c r="R59" s="8" t="s">
        <v>12</v>
      </c>
      <c r="S59" s="8" t="s">
        <v>13</v>
      </c>
      <c r="T59" s="8" t="s">
        <v>14</v>
      </c>
      <c r="U59" s="8" t="s">
        <v>15</v>
      </c>
      <c r="V59" s="8" t="s">
        <v>16</v>
      </c>
      <c r="W59" s="9" t="s">
        <v>17</v>
      </c>
    </row>
    <row r="60" spans="7:24" x14ac:dyDescent="0.25">
      <c r="G60" s="10" t="s">
        <v>22</v>
      </c>
      <c r="H60" s="11"/>
      <c r="I60" s="12">
        <v>-289.77999999999997</v>
      </c>
      <c r="J60" s="12">
        <v>402.82</v>
      </c>
      <c r="K60" s="12">
        <v>-196.27</v>
      </c>
      <c r="L60" s="12">
        <v>140.08000000000001</v>
      </c>
      <c r="M60" s="12">
        <v>26.236000000000001</v>
      </c>
      <c r="N60" s="13">
        <v>-0.71479999999999999</v>
      </c>
      <c r="P60" s="10" t="s">
        <v>22</v>
      </c>
      <c r="Q60" s="11"/>
      <c r="R60" s="14">
        <v>1.0620000000000001E-9</v>
      </c>
      <c r="S60" s="14">
        <v>-2.0970000000000001E-7</v>
      </c>
      <c r="T60" s="14">
        <v>1.6201999999999998E-5</v>
      </c>
      <c r="U60" s="14">
        <v>-6.4619999999999999E-4</v>
      </c>
      <c r="V60" s="14">
        <v>2.2919999999999999E-2</v>
      </c>
      <c r="W60" s="51">
        <v>3.082E-2</v>
      </c>
    </row>
    <row r="61" spans="7:24" ht="15.75" thickBot="1" x14ac:dyDescent="0.3">
      <c r="G61" s="15"/>
      <c r="H61" s="16"/>
      <c r="I61" s="17"/>
      <c r="J61" s="17"/>
      <c r="K61" s="17"/>
      <c r="L61" s="17"/>
      <c r="M61" s="17"/>
      <c r="N61" s="18"/>
      <c r="P61" s="15"/>
      <c r="Q61" s="16"/>
      <c r="R61" s="17"/>
      <c r="S61" s="17"/>
      <c r="T61" s="17"/>
      <c r="U61" s="17"/>
      <c r="V61" s="17"/>
      <c r="W61" s="18"/>
    </row>
    <row r="62" spans="7:24" ht="15.75" thickBot="1" x14ac:dyDescent="0.3"/>
    <row r="63" spans="7:24" x14ac:dyDescent="0.25">
      <c r="G63" s="21" t="s">
        <v>11</v>
      </c>
      <c r="H63" s="22"/>
      <c r="I63" s="22"/>
      <c r="J63" s="22"/>
      <c r="K63" s="22"/>
      <c r="L63" s="22"/>
      <c r="M63" s="22"/>
      <c r="N63" s="23"/>
      <c r="P63" s="21" t="s">
        <v>11</v>
      </c>
      <c r="Q63" s="22"/>
      <c r="R63" s="22"/>
      <c r="S63" s="22"/>
      <c r="T63" s="22"/>
      <c r="U63" s="22"/>
      <c r="V63" s="22"/>
      <c r="W63" s="23"/>
    </row>
    <row r="64" spans="7:24" x14ac:dyDescent="0.25">
      <c r="G64" s="24" t="s">
        <v>18</v>
      </c>
      <c r="H64" s="4"/>
      <c r="I64" s="4"/>
      <c r="J64" s="4"/>
      <c r="K64" s="4" t="s">
        <v>19</v>
      </c>
      <c r="L64" s="4"/>
      <c r="M64" s="4"/>
      <c r="N64" s="25"/>
      <c r="P64" s="24" t="s">
        <v>18</v>
      </c>
      <c r="Q64" s="4"/>
      <c r="R64" s="4"/>
      <c r="S64" s="4"/>
      <c r="T64" s="4" t="s">
        <v>19</v>
      </c>
      <c r="U64" s="4"/>
      <c r="V64" s="4"/>
      <c r="W64" s="25"/>
    </row>
    <row r="65" spans="7:23" x14ac:dyDescent="0.25">
      <c r="G65" s="26" t="s">
        <v>20</v>
      </c>
      <c r="H65" s="19"/>
      <c r="I65" s="19"/>
      <c r="J65" s="19"/>
      <c r="K65" s="19" t="s">
        <v>21</v>
      </c>
      <c r="L65" s="19"/>
      <c r="M65" s="19"/>
      <c r="N65" s="27"/>
      <c r="P65" s="26" t="s">
        <v>1</v>
      </c>
      <c r="Q65" s="19"/>
      <c r="R65" s="19"/>
      <c r="S65" s="19"/>
      <c r="T65" s="19" t="s">
        <v>2</v>
      </c>
      <c r="U65" s="19"/>
      <c r="V65" s="19"/>
      <c r="W65" s="27"/>
    </row>
    <row r="66" spans="7:23" ht="15.75" thickBot="1" x14ac:dyDescent="0.3">
      <c r="G66" s="28">
        <v>100</v>
      </c>
      <c r="H66" s="29"/>
      <c r="I66" s="29"/>
      <c r="J66" s="29"/>
      <c r="K66" s="29">
        <f xml:space="preserve"> I60 * POWER(G66*0.01, 5) + J60 * POWER(G66*0.01, 4) + K60 * POWER(G66*0.01, 3) + L60 * POWER(G66*0.01, 2) + M60 * POWER(G66*0.01, 1) + N60 * POWER(G66*0.01, 0)</f>
        <v>82.37120000000003</v>
      </c>
      <c r="L66" s="29"/>
      <c r="M66" s="29"/>
      <c r="N66" s="30"/>
      <c r="P66" s="28">
        <v>84</v>
      </c>
      <c r="Q66" s="29"/>
      <c r="R66" s="29"/>
      <c r="S66" s="29"/>
      <c r="T66" s="52">
        <f>(R60*POWER(P66,5) + S60*POWER(P66,4) + T60*POWER(P66,3) + U60*POWER(P66,2)  + V60*POWER(P66,1) + W60*1)*100</f>
        <v>100.05514170880001</v>
      </c>
      <c r="U66" s="52"/>
      <c r="V66" s="52"/>
      <c r="W66" s="53"/>
    </row>
  </sheetData>
  <mergeCells count="63">
    <mergeCell ref="G65:J65"/>
    <mergeCell ref="K65:N65"/>
    <mergeCell ref="G66:J66"/>
    <mergeCell ref="K66:N66"/>
    <mergeCell ref="P63:W63"/>
    <mergeCell ref="P64:S64"/>
    <mergeCell ref="T64:W64"/>
    <mergeCell ref="P65:S65"/>
    <mergeCell ref="T65:W65"/>
    <mergeCell ref="P66:S66"/>
    <mergeCell ref="T66:W66"/>
    <mergeCell ref="P33:S33"/>
    <mergeCell ref="T33:W33"/>
    <mergeCell ref="G63:N63"/>
    <mergeCell ref="G64:J64"/>
    <mergeCell ref="K64:N64"/>
    <mergeCell ref="T60:T61"/>
    <mergeCell ref="U60:U61"/>
    <mergeCell ref="V60:V61"/>
    <mergeCell ref="W60:W61"/>
    <mergeCell ref="P26:Q26"/>
    <mergeCell ref="P27:Q28"/>
    <mergeCell ref="R27:R28"/>
    <mergeCell ref="S27:S28"/>
    <mergeCell ref="T27:T28"/>
    <mergeCell ref="U27:U28"/>
    <mergeCell ref="P59:Q59"/>
    <mergeCell ref="P60:Q61"/>
    <mergeCell ref="R60:R61"/>
    <mergeCell ref="P30:W30"/>
    <mergeCell ref="P31:S31"/>
    <mergeCell ref="T31:W31"/>
    <mergeCell ref="M60:M61"/>
    <mergeCell ref="N60:N61"/>
    <mergeCell ref="S60:S61"/>
    <mergeCell ref="J60:J61"/>
    <mergeCell ref="K60:K61"/>
    <mergeCell ref="L60:L61"/>
    <mergeCell ref="G59:H59"/>
    <mergeCell ref="G60:H61"/>
    <mergeCell ref="I60:I61"/>
    <mergeCell ref="V27:V28"/>
    <mergeCell ref="W27:W28"/>
    <mergeCell ref="J27:J28"/>
    <mergeCell ref="K27:K28"/>
    <mergeCell ref="L27:L28"/>
    <mergeCell ref="M27:M28"/>
    <mergeCell ref="N27:N28"/>
    <mergeCell ref="G26:H26"/>
    <mergeCell ref="G27:H28"/>
    <mergeCell ref="I27:I28"/>
    <mergeCell ref="G3:I4"/>
    <mergeCell ref="G36:I37"/>
    <mergeCell ref="G30:N30"/>
    <mergeCell ref="G32:J32"/>
    <mergeCell ref="G33:J33"/>
    <mergeCell ref="K32:N32"/>
    <mergeCell ref="K33:N33"/>
    <mergeCell ref="G31:J31"/>
    <mergeCell ref="K31:N31"/>
    <mergeCell ref="P32:S32"/>
    <mergeCell ref="T32:W32"/>
    <mergeCell ref="B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shengwen</dc:creator>
  <cp:lastModifiedBy>shengwen</cp:lastModifiedBy>
  <dcterms:created xsi:type="dcterms:W3CDTF">2015-06-05T18:19:34Z</dcterms:created>
  <dcterms:modified xsi:type="dcterms:W3CDTF">2020-07-08T07:06:13Z</dcterms:modified>
</cp:coreProperties>
</file>