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mjr2\Documents\"/>
    </mc:Choice>
  </mc:AlternateContent>
  <bookViews>
    <workbookView xWindow="0" yWindow="0" windowWidth="28800" windowHeight="12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6" i="1" l="1"/>
  <c r="C150" i="1"/>
  <c r="C142" i="1"/>
  <c r="C136" i="1"/>
  <c r="C120" i="1"/>
  <c r="C114" i="1"/>
  <c r="C108" i="1"/>
  <c r="C102" i="1"/>
  <c r="C96" i="1"/>
  <c r="C93" i="1"/>
  <c r="C87" i="1"/>
  <c r="C81" i="1"/>
  <c r="C74" i="1"/>
  <c r="C71" i="1"/>
  <c r="C70" i="1"/>
  <c r="C68" i="1"/>
  <c r="C62" i="1"/>
  <c r="C56" i="1"/>
  <c r="C50" i="1"/>
  <c r="C44" i="1"/>
  <c r="C36" i="1"/>
  <c r="C37" i="1" s="1"/>
  <c r="C31" i="1"/>
  <c r="C25" i="1"/>
  <c r="C19" i="1"/>
  <c r="C13" i="1"/>
  <c r="C7" i="1"/>
  <c r="C75" i="1" l="1"/>
  <c r="C158" i="1"/>
  <c r="C144" i="1"/>
  <c r="C126" i="1"/>
  <c r="C130" i="1" s="1"/>
  <c r="C69" i="1"/>
  <c r="C94" i="1" s="1"/>
  <c r="C38" i="1"/>
  <c r="C159" i="1" l="1"/>
  <c r="C95" i="1"/>
  <c r="C161" i="1" l="1"/>
  <c r="C162" i="1" s="1"/>
</calcChain>
</file>

<file path=xl/sharedStrings.xml><?xml version="1.0" encoding="utf-8"?>
<sst xmlns="http://schemas.openxmlformats.org/spreadsheetml/2006/main" count="195" uniqueCount="85">
  <si>
    <t xml:space="preserve"> Chemical</t>
    <phoneticPr fontId="4" type="noConversion"/>
  </si>
  <si>
    <t xml:space="preserve"> Semicon</t>
    <phoneticPr fontId="4" type="noConversion"/>
  </si>
  <si>
    <t xml:space="preserve"> F/C</t>
  </si>
  <si>
    <t xml:space="preserve"> SOLVR</t>
    <phoneticPr fontId="3" type="noConversion"/>
  </si>
  <si>
    <t xml:space="preserve"> 본부</t>
    <phoneticPr fontId="4" type="noConversion"/>
  </si>
  <si>
    <t>1.</t>
  </si>
  <si>
    <t xml:space="preserve"> 매출대전회수</t>
  </si>
  <si>
    <t xml:space="preserve"> Semicon</t>
    <phoneticPr fontId="4" type="noConversion"/>
  </si>
  <si>
    <t xml:space="preserve"> SOLVR</t>
    <phoneticPr fontId="3" type="noConversion"/>
  </si>
  <si>
    <t>2.</t>
  </si>
  <si>
    <t xml:space="preserve"> 부가세 환급</t>
  </si>
  <si>
    <t xml:space="preserve"> Chemical</t>
    <phoneticPr fontId="4" type="noConversion"/>
  </si>
  <si>
    <t xml:space="preserve"> Semicon</t>
    <phoneticPr fontId="4" type="noConversion"/>
  </si>
  <si>
    <t xml:space="preserve"> SOLVR</t>
    <phoneticPr fontId="3" type="noConversion"/>
  </si>
  <si>
    <t xml:space="preserve"> 본부</t>
    <phoneticPr fontId="4" type="noConversion"/>
  </si>
  <si>
    <t>3.</t>
  </si>
  <si>
    <t xml:space="preserve"> 관세 환급</t>
  </si>
  <si>
    <t xml:space="preserve"> Chemical</t>
    <phoneticPr fontId="4" type="noConversion"/>
  </si>
  <si>
    <t>4.</t>
    <phoneticPr fontId="3" type="noConversion"/>
  </si>
  <si>
    <t xml:space="preserve"> 임대보증금/임대료 입금</t>
    <phoneticPr fontId="3" type="noConversion"/>
  </si>
  <si>
    <t>5.</t>
    <phoneticPr fontId="3" type="noConversion"/>
  </si>
  <si>
    <t xml:space="preserve"> 수입이자 입금</t>
    <phoneticPr fontId="3" type="noConversion"/>
  </si>
  <si>
    <t>6.</t>
    <phoneticPr fontId="3" type="noConversion"/>
  </si>
  <si>
    <t xml:space="preserve"> 기   타</t>
    <phoneticPr fontId="4" type="noConversion"/>
  </si>
  <si>
    <t>Ⅰ.</t>
  </si>
  <si>
    <t xml:space="preserve"> 영업활동상의 자금수입</t>
  </si>
  <si>
    <t xml:space="preserve"> Chemical</t>
  </si>
  <si>
    <t xml:space="preserve"> 원자재 매입대금 지급</t>
  </si>
  <si>
    <t xml:space="preserve">     Chemical</t>
    <phoneticPr fontId="3" type="noConversion"/>
  </si>
  <si>
    <t xml:space="preserve">     Semicon</t>
    <phoneticPr fontId="4" type="noConversion"/>
  </si>
  <si>
    <t xml:space="preserve">     F/C</t>
    <phoneticPr fontId="3" type="noConversion"/>
  </si>
  <si>
    <t xml:space="preserve">     SOLVR</t>
    <phoneticPr fontId="3" type="noConversion"/>
  </si>
  <si>
    <t xml:space="preserve">     본부</t>
    <phoneticPr fontId="4" type="noConversion"/>
  </si>
  <si>
    <t xml:space="preserve"> 급여와상여</t>
  </si>
  <si>
    <t xml:space="preserve"> 퇴직급의 지급</t>
  </si>
  <si>
    <t xml:space="preserve"> 원천제세 납부</t>
    <phoneticPr fontId="3" type="noConversion"/>
  </si>
  <si>
    <t xml:space="preserve"> 법정복리비 납부</t>
  </si>
  <si>
    <t xml:space="preserve"> 인건비의 지급</t>
  </si>
  <si>
    <t xml:space="preserve"> 본부</t>
    <phoneticPr fontId="3" type="noConversion"/>
  </si>
  <si>
    <t>3.</t>
    <phoneticPr fontId="3" type="noConversion"/>
  </si>
  <si>
    <t xml:space="preserve"> 사업부 경비 </t>
    <phoneticPr fontId="4" type="noConversion"/>
  </si>
  <si>
    <t>4.</t>
    <phoneticPr fontId="3" type="noConversion"/>
  </si>
  <si>
    <t xml:space="preserve"> 임대보증금/임대료 지급</t>
    <phoneticPr fontId="3" type="noConversion"/>
  </si>
  <si>
    <t>5.</t>
    <phoneticPr fontId="3" type="noConversion"/>
  </si>
  <si>
    <t xml:space="preserve"> 지급이자</t>
    <phoneticPr fontId="3" type="noConversion"/>
  </si>
  <si>
    <t>6.</t>
    <phoneticPr fontId="3" type="noConversion"/>
  </si>
  <si>
    <t xml:space="preserve"> 기타</t>
    <phoneticPr fontId="3" type="noConversion"/>
  </si>
  <si>
    <t>Ⅱ.</t>
  </si>
  <si>
    <t xml:space="preserve"> 영업활동상의 자금지출</t>
  </si>
  <si>
    <t>Ⅲ.</t>
  </si>
  <si>
    <t xml:space="preserve"> 영업상의 순 자금유입</t>
  </si>
  <si>
    <t xml:space="preserve"> 토지/건물/구축물 취득</t>
  </si>
  <si>
    <t xml:space="preserve">        MEM 사업부</t>
    <phoneticPr fontId="4" type="noConversion"/>
  </si>
  <si>
    <t xml:space="preserve">        반도체 사업부</t>
    <phoneticPr fontId="4" type="noConversion"/>
  </si>
  <si>
    <t xml:space="preserve">        F/C </t>
    <phoneticPr fontId="4" type="noConversion"/>
  </si>
  <si>
    <t xml:space="preserve">        SOLVR</t>
    <phoneticPr fontId="3" type="noConversion"/>
  </si>
  <si>
    <t xml:space="preserve">        본  부</t>
    <phoneticPr fontId="4" type="noConversion"/>
  </si>
  <si>
    <t xml:space="preserve"> 기계장치 취득</t>
  </si>
  <si>
    <t xml:space="preserve"> 차량및 공기구 취득</t>
  </si>
  <si>
    <t xml:space="preserve"> 보증금등의 회수</t>
  </si>
  <si>
    <t xml:space="preserve"> 기   타</t>
  </si>
  <si>
    <t>고정자산의 매입</t>
    <phoneticPr fontId="3" type="noConversion"/>
  </si>
  <si>
    <t>대여금의 지급</t>
    <phoneticPr fontId="3" type="noConversion"/>
  </si>
  <si>
    <t>장기금융상품의 매입</t>
    <phoneticPr fontId="3" type="noConversion"/>
  </si>
  <si>
    <t>투자유가증권/출자금 지급</t>
    <phoneticPr fontId="3" type="noConversion"/>
  </si>
  <si>
    <t>Ⅴ.</t>
  </si>
  <si>
    <t xml:space="preserve"> 투자활동의 자금흐름</t>
  </si>
  <si>
    <t xml:space="preserve"> 신규차입</t>
  </si>
  <si>
    <t xml:space="preserve"> USANCE 차입</t>
  </si>
  <si>
    <t xml:space="preserve"> 증자 등</t>
    <phoneticPr fontId="3" type="noConversion"/>
  </si>
  <si>
    <t xml:space="preserve"> 재무적 수입</t>
  </si>
  <si>
    <t xml:space="preserve"> 차입금의 상환</t>
  </si>
  <si>
    <t xml:space="preserve"> USANCE 상환</t>
  </si>
  <si>
    <t xml:space="preserve"> 배당금/자기주식 취득 외</t>
    <phoneticPr fontId="3" type="noConversion"/>
  </si>
  <si>
    <t xml:space="preserve"> 재무적 지출</t>
  </si>
  <si>
    <t>Ⅳ.</t>
  </si>
  <si>
    <t xml:space="preserve"> 재무적 순 자금 유입</t>
  </si>
  <si>
    <t>Ⅵ.</t>
  </si>
  <si>
    <t xml:space="preserve"> 전월이월 자금</t>
  </si>
  <si>
    <t>Ⅶ.</t>
  </si>
  <si>
    <t xml:space="preserve"> 자금의 과부족</t>
  </si>
  <si>
    <t>Ⅷ.</t>
  </si>
  <si>
    <t xml:space="preserve"> 차월이월 자금</t>
  </si>
  <si>
    <t>순번</t>
    <phoneticPr fontId="2" type="noConversion"/>
  </si>
  <si>
    <t>항목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</si>
</sst>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굴림체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2"/>
      <name val="맑은 고딕"/>
      <family val="3"/>
      <charset val="129"/>
    </font>
    <font>
      <sz val="11"/>
      <color indexed="12"/>
      <name val="맑은 고딕"/>
      <family val="3"/>
      <charset val="129"/>
    </font>
    <font>
      <sz val="10"/>
      <color indexed="12"/>
      <name val="맑은 고딕"/>
      <family val="3"/>
      <charset val="129"/>
    </font>
    <font>
      <b/>
      <sz val="11"/>
      <color indexed="12"/>
      <name val="맑은 고딕"/>
      <family val="3"/>
      <charset val="129"/>
    </font>
    <font>
      <sz val="11"/>
      <color indexed="48"/>
      <name val="맑은 고딕"/>
      <family val="3"/>
      <charset val="129"/>
    </font>
    <font>
      <sz val="10"/>
      <color indexed="48"/>
      <name val="맑은 고딕"/>
      <family val="3"/>
      <charset val="129"/>
    </font>
    <font>
      <b/>
      <sz val="10"/>
      <color indexed="48"/>
      <name val="맑은 고딕"/>
      <family val="3"/>
      <charset val="129"/>
    </font>
    <font>
      <b/>
      <sz val="10"/>
      <color rgb="FF7030A0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rgb="FF7030A0"/>
      <name val="맑은 고딕"/>
      <family val="3"/>
      <charset val="129"/>
    </font>
    <font>
      <b/>
      <sz val="10"/>
      <color indexed="12"/>
      <name val="맑은 고딕"/>
      <family val="3"/>
      <charset val="129"/>
    </font>
    <font>
      <b/>
      <sz val="11"/>
      <color rgb="FF7030A0"/>
      <name val="맑은 고딕"/>
      <family val="3"/>
      <charset val="129"/>
    </font>
    <font>
      <sz val="10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5" fillId="0" borderId="1" xfId="0" applyFont="1" applyBorder="1" applyAlignment="1">
      <alignment horizontal="centerContinuous" vertical="center"/>
    </xf>
    <xf numFmtId="0" fontId="5" fillId="0" borderId="4" xfId="0" applyFont="1" applyFill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quotePrefix="1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5" fillId="0" borderId="10" xfId="0" applyFont="1" applyFill="1" applyBorder="1" applyAlignment="1">
      <alignment vertical="center"/>
    </xf>
    <xf numFmtId="0" fontId="5" fillId="0" borderId="11" xfId="0" quotePrefix="1" applyFont="1" applyFill="1" applyBorder="1" applyAlignment="1">
      <alignment vertical="center"/>
    </xf>
    <xf numFmtId="0" fontId="5" fillId="0" borderId="10" xfId="0" quotePrefix="1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5" fillId="0" borderId="4" xfId="0" quotePrefix="1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1" fillId="0" borderId="9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14" fillId="0" borderId="7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9" fillId="0" borderId="8" xfId="0" quotePrefix="1" applyFont="1" applyFill="1" applyBorder="1" applyAlignment="1">
      <alignment vertical="center"/>
    </xf>
    <xf numFmtId="0" fontId="9" fillId="0" borderId="4" xfId="0" quotePrefix="1" applyFont="1" applyFill="1" applyBorder="1" applyAlignment="1">
      <alignment vertical="center"/>
    </xf>
    <xf numFmtId="0" fontId="16" fillId="0" borderId="9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19" fillId="0" borderId="0" xfId="0" applyFont="1">
      <alignment vertical="center"/>
    </xf>
    <xf numFmtId="0" fontId="5" fillId="0" borderId="3" xfId="0" applyNumberFormat="1" applyFont="1" applyBorder="1" applyAlignment="1">
      <alignment horizontal="center" vertical="center" shrinkToFit="1"/>
    </xf>
    <xf numFmtId="0" fontId="5" fillId="0" borderId="6" xfId="1" applyNumberFormat="1" applyFont="1" applyBorder="1" applyAlignment="1">
      <alignment vertical="center" shrinkToFit="1"/>
    </xf>
    <xf numFmtId="0" fontId="5" fillId="0" borderId="7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12" fillId="0" borderId="7" xfId="1" applyNumberFormat="1" applyFont="1" applyBorder="1" applyAlignment="1">
      <alignment vertical="center" shrinkToFit="1"/>
    </xf>
    <xf numFmtId="0" fontId="13" fillId="0" borderId="7" xfId="1" applyNumberFormat="1" applyFont="1" applyBorder="1" applyAlignment="1">
      <alignment vertical="center" shrinkToFit="1"/>
    </xf>
    <xf numFmtId="0" fontId="15" fillId="0" borderId="7" xfId="1" applyNumberFormat="1" applyFont="1" applyBorder="1" applyAlignment="1">
      <alignment vertical="center" shrinkToFit="1"/>
    </xf>
    <xf numFmtId="0" fontId="5" fillId="2" borderId="7" xfId="1" applyNumberFormat="1" applyFont="1" applyFill="1" applyBorder="1" applyAlignment="1">
      <alignment vertical="center" shrinkToFit="1"/>
    </xf>
    <xf numFmtId="0" fontId="17" fillId="0" borderId="7" xfId="1" applyNumberFormat="1" applyFont="1" applyBorder="1" applyAlignment="1">
      <alignment vertical="center" shrinkToFit="1"/>
    </xf>
    <xf numFmtId="0" fontId="18" fillId="0" borderId="7" xfId="1" applyNumberFormat="1" applyFont="1" applyBorder="1" applyAlignment="1">
      <alignment vertical="center" shrinkToFit="1"/>
    </xf>
    <xf numFmtId="0" fontId="18" fillId="0" borderId="15" xfId="1" applyNumberFormat="1" applyFont="1" applyBorder="1" applyAlignment="1">
      <alignment vertical="center" shrinkToFit="1"/>
    </xf>
    <xf numFmtId="0" fontId="19" fillId="0" borderId="0" xfId="0" applyNumberFormat="1" applyFont="1">
      <alignment vertical="center"/>
    </xf>
    <xf numFmtId="0" fontId="5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tabSelected="1" workbookViewId="0">
      <selection activeCell="C79" sqref="C79"/>
    </sheetView>
  </sheetViews>
  <sheetFormatPr defaultRowHeight="16.5"/>
  <cols>
    <col min="1" max="1" width="9" style="31"/>
    <col min="2" max="2" width="25.375" style="31" bestFit="1" customWidth="1"/>
    <col min="3" max="3" width="14.125" style="43" bestFit="1" customWidth="1"/>
  </cols>
  <sheetData>
    <row r="1" spans="1:3" ht="17.25" thickBot="1">
      <c r="A1" s="1" t="s">
        <v>83</v>
      </c>
      <c r="B1" s="44" t="s">
        <v>84</v>
      </c>
      <c r="C1" s="32">
        <v>2</v>
      </c>
    </row>
    <row r="2" spans="1:3" ht="17.25">
      <c r="A2" s="2"/>
      <c r="B2" s="3" t="s">
        <v>0</v>
      </c>
      <c r="C2" s="33">
        <v>2716403</v>
      </c>
    </row>
    <row r="3" spans="1:3" ht="17.25">
      <c r="A3" s="2"/>
      <c r="B3" s="4" t="s">
        <v>1</v>
      </c>
      <c r="C3" s="34">
        <v>855589</v>
      </c>
    </row>
    <row r="4" spans="1:3" ht="17.25">
      <c r="A4" s="2"/>
      <c r="B4" s="4" t="s">
        <v>2</v>
      </c>
      <c r="C4" s="34">
        <v>50880</v>
      </c>
    </row>
    <row r="5" spans="1:3" ht="17.25">
      <c r="A5" s="2"/>
      <c r="B5" s="4" t="s">
        <v>3</v>
      </c>
      <c r="C5" s="34">
        <v>0</v>
      </c>
    </row>
    <row r="6" spans="1:3">
      <c r="A6" s="2"/>
      <c r="B6" s="5" t="s">
        <v>4</v>
      </c>
      <c r="C6" s="34">
        <v>0</v>
      </c>
    </row>
    <row r="7" spans="1:3">
      <c r="A7" s="6" t="s">
        <v>5</v>
      </c>
      <c r="B7" s="7" t="s">
        <v>6</v>
      </c>
      <c r="C7" s="34">
        <f t="shared" ref="C7" si="0">SUM(C2:C6)</f>
        <v>3622872</v>
      </c>
    </row>
    <row r="8" spans="1:3" ht="17.25">
      <c r="A8" s="2"/>
      <c r="B8" s="8" t="s">
        <v>0</v>
      </c>
      <c r="C8" s="34">
        <v>0</v>
      </c>
    </row>
    <row r="9" spans="1:3" ht="17.25">
      <c r="A9" s="2"/>
      <c r="B9" s="4" t="s">
        <v>7</v>
      </c>
      <c r="C9" s="34">
        <v>0</v>
      </c>
    </row>
    <row r="10" spans="1:3" ht="17.25">
      <c r="A10" s="2"/>
      <c r="B10" s="4" t="s">
        <v>2</v>
      </c>
      <c r="C10" s="34">
        <v>0</v>
      </c>
    </row>
    <row r="11" spans="1:3" ht="17.25">
      <c r="A11" s="2"/>
      <c r="B11" s="4" t="s">
        <v>8</v>
      </c>
      <c r="C11" s="34">
        <v>0</v>
      </c>
    </row>
    <row r="12" spans="1:3">
      <c r="A12" s="9"/>
      <c r="B12" s="5" t="s">
        <v>4</v>
      </c>
      <c r="C12" s="34">
        <v>0</v>
      </c>
    </row>
    <row r="13" spans="1:3">
      <c r="A13" s="6" t="s">
        <v>9</v>
      </c>
      <c r="B13" s="7" t="s">
        <v>10</v>
      </c>
      <c r="C13" s="34">
        <f t="shared" ref="C13" si="1">SUM(C8:C12)</f>
        <v>0</v>
      </c>
    </row>
    <row r="14" spans="1:3" ht="17.25">
      <c r="A14" s="10"/>
      <c r="B14" s="8" t="s">
        <v>11</v>
      </c>
      <c r="C14" s="34">
        <v>0</v>
      </c>
    </row>
    <row r="15" spans="1:3" ht="17.25">
      <c r="A15" s="11"/>
      <c r="B15" s="4" t="s">
        <v>12</v>
      </c>
      <c r="C15" s="34">
        <v>0</v>
      </c>
    </row>
    <row r="16" spans="1:3" ht="17.25">
      <c r="A16" s="11"/>
      <c r="B16" s="4" t="s">
        <v>2</v>
      </c>
      <c r="C16" s="34">
        <v>0</v>
      </c>
    </row>
    <row r="17" spans="1:3" ht="17.25">
      <c r="A17" s="11"/>
      <c r="B17" s="4" t="s">
        <v>13</v>
      </c>
      <c r="C17" s="34">
        <v>0</v>
      </c>
    </row>
    <row r="18" spans="1:3">
      <c r="A18" s="11"/>
      <c r="B18" s="5" t="s">
        <v>14</v>
      </c>
      <c r="C18" s="34">
        <v>0</v>
      </c>
    </row>
    <row r="19" spans="1:3">
      <c r="A19" s="6" t="s">
        <v>15</v>
      </c>
      <c r="B19" s="7" t="s">
        <v>16</v>
      </c>
      <c r="C19" s="34">
        <f t="shared" ref="C19" si="2">SUM(C14:C18)</f>
        <v>0</v>
      </c>
    </row>
    <row r="20" spans="1:3" ht="17.25">
      <c r="A20" s="10"/>
      <c r="B20" s="8" t="s">
        <v>17</v>
      </c>
      <c r="C20" s="34">
        <v>0</v>
      </c>
    </row>
    <row r="21" spans="1:3" ht="17.25">
      <c r="A21" s="11"/>
      <c r="B21" s="4" t="s">
        <v>1</v>
      </c>
      <c r="C21" s="34">
        <v>0</v>
      </c>
    </row>
    <row r="22" spans="1:3" ht="17.25">
      <c r="A22" s="11"/>
      <c r="B22" s="4" t="s">
        <v>2</v>
      </c>
      <c r="C22" s="34">
        <v>10150</v>
      </c>
    </row>
    <row r="23" spans="1:3" ht="17.25">
      <c r="A23" s="11"/>
      <c r="B23" s="4" t="s">
        <v>3</v>
      </c>
      <c r="C23" s="34">
        <v>0</v>
      </c>
    </row>
    <row r="24" spans="1:3">
      <c r="A24" s="11"/>
      <c r="B24" s="5" t="s">
        <v>4</v>
      </c>
      <c r="C24" s="34">
        <v>0</v>
      </c>
    </row>
    <row r="25" spans="1:3">
      <c r="A25" s="6" t="s">
        <v>18</v>
      </c>
      <c r="B25" s="7" t="s">
        <v>19</v>
      </c>
      <c r="C25" s="34">
        <f t="shared" ref="C25" si="3">SUM(C20:C24)</f>
        <v>10150</v>
      </c>
    </row>
    <row r="26" spans="1:3" ht="17.25">
      <c r="A26" s="10"/>
      <c r="B26" s="8" t="s">
        <v>17</v>
      </c>
      <c r="C26" s="34">
        <v>0</v>
      </c>
    </row>
    <row r="27" spans="1:3" ht="17.25">
      <c r="A27" s="11"/>
      <c r="B27" s="4" t="s">
        <v>1</v>
      </c>
      <c r="C27" s="34">
        <v>0</v>
      </c>
    </row>
    <row r="28" spans="1:3" ht="17.25">
      <c r="A28" s="11"/>
      <c r="B28" s="4" t="s">
        <v>2</v>
      </c>
      <c r="C28" s="34">
        <v>0</v>
      </c>
    </row>
    <row r="29" spans="1:3" ht="17.25">
      <c r="A29" s="11"/>
      <c r="B29" s="4" t="s">
        <v>3</v>
      </c>
      <c r="C29" s="34">
        <v>0</v>
      </c>
    </row>
    <row r="30" spans="1:3">
      <c r="A30" s="11"/>
      <c r="B30" s="5" t="s">
        <v>4</v>
      </c>
      <c r="C30" s="34">
        <v>615</v>
      </c>
    </row>
    <row r="31" spans="1:3">
      <c r="A31" s="6" t="s">
        <v>20</v>
      </c>
      <c r="B31" s="7" t="s">
        <v>21</v>
      </c>
      <c r="C31" s="34">
        <f t="shared" ref="C31" si="4">SUM(C26:C30)</f>
        <v>615</v>
      </c>
    </row>
    <row r="32" spans="1:3" ht="17.25">
      <c r="A32" s="10"/>
      <c r="B32" s="8" t="s">
        <v>11</v>
      </c>
      <c r="C32" s="34">
        <v>0</v>
      </c>
    </row>
    <row r="33" spans="1:3" ht="17.25">
      <c r="A33" s="11"/>
      <c r="B33" s="4" t="s">
        <v>12</v>
      </c>
      <c r="C33" s="34">
        <v>0</v>
      </c>
    </row>
    <row r="34" spans="1:3" ht="17.25">
      <c r="A34" s="11"/>
      <c r="B34" s="4" t="s">
        <v>2</v>
      </c>
      <c r="C34" s="34">
        <v>0</v>
      </c>
    </row>
    <row r="35" spans="1:3" ht="17.25">
      <c r="A35" s="11"/>
      <c r="B35" s="4" t="s">
        <v>13</v>
      </c>
      <c r="C35" s="34">
        <v>0</v>
      </c>
    </row>
    <row r="36" spans="1:3">
      <c r="A36" s="11"/>
      <c r="B36" s="5" t="s">
        <v>14</v>
      </c>
      <c r="C36" s="34">
        <f>1514+783</f>
        <v>2297</v>
      </c>
    </row>
    <row r="37" spans="1:3">
      <c r="A37" s="6" t="s">
        <v>22</v>
      </c>
      <c r="B37" s="7" t="s">
        <v>23</v>
      </c>
      <c r="C37" s="34">
        <f t="shared" ref="C37" si="5">SUM(C32:C36)</f>
        <v>2297</v>
      </c>
    </row>
    <row r="38" spans="1:3">
      <c r="A38" s="12" t="s">
        <v>24</v>
      </c>
      <c r="B38" s="13" t="s">
        <v>25</v>
      </c>
      <c r="C38" s="35">
        <f t="shared" ref="C38" si="6">+C7+C13+C19+C25+C31+C37</f>
        <v>3635934</v>
      </c>
    </row>
    <row r="39" spans="1:3" ht="17.25">
      <c r="A39" s="2"/>
      <c r="B39" s="4" t="s">
        <v>26</v>
      </c>
      <c r="C39" s="34">
        <v>69113</v>
      </c>
    </row>
    <row r="40" spans="1:3" ht="17.25">
      <c r="A40" s="2"/>
      <c r="B40" s="4" t="s">
        <v>12</v>
      </c>
      <c r="C40" s="34">
        <v>0</v>
      </c>
    </row>
    <row r="41" spans="1:3" ht="17.25">
      <c r="A41" s="2"/>
      <c r="B41" s="4" t="s">
        <v>2</v>
      </c>
      <c r="C41" s="34">
        <v>0</v>
      </c>
    </row>
    <row r="42" spans="1:3" ht="17.25">
      <c r="A42" s="2"/>
      <c r="B42" s="4" t="s">
        <v>13</v>
      </c>
      <c r="C42" s="34">
        <v>0</v>
      </c>
    </row>
    <row r="43" spans="1:3">
      <c r="A43" s="2"/>
      <c r="B43" s="5" t="s">
        <v>14</v>
      </c>
      <c r="C43" s="34">
        <v>0</v>
      </c>
    </row>
    <row r="44" spans="1:3">
      <c r="A44" s="6" t="s">
        <v>5</v>
      </c>
      <c r="B44" s="7" t="s">
        <v>27</v>
      </c>
      <c r="C44" s="34">
        <f t="shared" ref="C44" si="7">SUM(C39:C43)</f>
        <v>69113</v>
      </c>
    </row>
    <row r="45" spans="1:3" ht="17.25">
      <c r="A45" s="14"/>
      <c r="B45" s="4" t="s">
        <v>28</v>
      </c>
      <c r="C45" s="34">
        <v>0</v>
      </c>
    </row>
    <row r="46" spans="1:3" ht="17.25">
      <c r="A46" s="14"/>
      <c r="B46" s="4" t="s">
        <v>29</v>
      </c>
      <c r="C46" s="34">
        <v>0</v>
      </c>
    </row>
    <row r="47" spans="1:3" ht="17.25">
      <c r="A47" s="14"/>
      <c r="B47" s="4" t="s">
        <v>30</v>
      </c>
      <c r="C47" s="34">
        <v>0</v>
      </c>
    </row>
    <row r="48" spans="1:3" ht="17.25">
      <c r="A48" s="14"/>
      <c r="B48" s="4" t="s">
        <v>31</v>
      </c>
      <c r="C48" s="34">
        <v>0</v>
      </c>
    </row>
    <row r="49" spans="1:3">
      <c r="A49" s="14"/>
      <c r="B49" s="5" t="s">
        <v>32</v>
      </c>
      <c r="C49" s="34">
        <v>0</v>
      </c>
    </row>
    <row r="50" spans="1:3">
      <c r="A50" s="6"/>
      <c r="B50" s="7" t="s">
        <v>33</v>
      </c>
      <c r="C50" s="34">
        <f t="shared" ref="C50" si="8">SUM(C45:C49)</f>
        <v>0</v>
      </c>
    </row>
    <row r="51" spans="1:3" ht="17.25">
      <c r="A51" s="10"/>
      <c r="B51" s="4" t="s">
        <v>28</v>
      </c>
      <c r="C51" s="34">
        <v>0</v>
      </c>
    </row>
    <row r="52" spans="1:3" ht="17.25">
      <c r="A52" s="11"/>
      <c r="B52" s="4" t="s">
        <v>29</v>
      </c>
      <c r="C52" s="34">
        <v>0</v>
      </c>
    </row>
    <row r="53" spans="1:3" ht="17.25">
      <c r="A53" s="11"/>
      <c r="B53" s="4" t="s">
        <v>30</v>
      </c>
      <c r="C53" s="34">
        <v>0</v>
      </c>
    </row>
    <row r="54" spans="1:3" ht="17.25">
      <c r="A54" s="11"/>
      <c r="B54" s="4" t="s">
        <v>31</v>
      </c>
      <c r="C54" s="34">
        <v>0</v>
      </c>
    </row>
    <row r="55" spans="1:3">
      <c r="A55" s="11"/>
      <c r="B55" s="5" t="s">
        <v>32</v>
      </c>
      <c r="C55" s="34">
        <v>0</v>
      </c>
    </row>
    <row r="56" spans="1:3">
      <c r="A56" s="6"/>
      <c r="B56" s="7" t="s">
        <v>34</v>
      </c>
      <c r="C56" s="34">
        <f t="shared" ref="C56" si="9">SUM(C51:C55)</f>
        <v>0</v>
      </c>
    </row>
    <row r="57" spans="1:3" ht="17.25">
      <c r="A57" s="2"/>
      <c r="B57" s="4" t="s">
        <v>28</v>
      </c>
      <c r="C57" s="34">
        <v>0</v>
      </c>
    </row>
    <row r="58" spans="1:3" ht="17.25">
      <c r="A58" s="2"/>
      <c r="B58" s="4" t="s">
        <v>29</v>
      </c>
      <c r="C58" s="34">
        <v>0</v>
      </c>
    </row>
    <row r="59" spans="1:3" ht="17.25">
      <c r="A59" s="2"/>
      <c r="B59" s="4" t="s">
        <v>30</v>
      </c>
      <c r="C59" s="34">
        <v>0</v>
      </c>
    </row>
    <row r="60" spans="1:3" ht="17.25">
      <c r="A60" s="2"/>
      <c r="B60" s="4" t="s">
        <v>31</v>
      </c>
      <c r="C60" s="34">
        <v>0</v>
      </c>
    </row>
    <row r="61" spans="1:3">
      <c r="A61" s="2"/>
      <c r="B61" s="5" t="s">
        <v>32</v>
      </c>
      <c r="C61" s="34">
        <v>0</v>
      </c>
    </row>
    <row r="62" spans="1:3">
      <c r="A62" s="6"/>
      <c r="B62" s="7" t="s">
        <v>35</v>
      </c>
      <c r="C62" s="34">
        <f t="shared" ref="C62" si="10">SUM(C57:C61)</f>
        <v>0</v>
      </c>
    </row>
    <row r="63" spans="1:3" ht="17.25">
      <c r="A63" s="2"/>
      <c r="B63" s="4" t="s">
        <v>28</v>
      </c>
      <c r="C63" s="34">
        <v>0</v>
      </c>
    </row>
    <row r="64" spans="1:3" ht="17.25">
      <c r="A64" s="2"/>
      <c r="B64" s="4" t="s">
        <v>29</v>
      </c>
      <c r="C64" s="34">
        <v>0</v>
      </c>
    </row>
    <row r="65" spans="1:3" ht="17.25">
      <c r="A65" s="2"/>
      <c r="B65" s="4" t="s">
        <v>30</v>
      </c>
      <c r="C65" s="34">
        <v>0</v>
      </c>
    </row>
    <row r="66" spans="1:3" ht="17.25">
      <c r="A66" s="2"/>
      <c r="B66" s="4" t="s">
        <v>31</v>
      </c>
      <c r="C66" s="34">
        <v>0</v>
      </c>
    </row>
    <row r="67" spans="1:3">
      <c r="A67" s="2"/>
      <c r="B67" s="5" t="s">
        <v>32</v>
      </c>
      <c r="C67" s="34">
        <v>0</v>
      </c>
    </row>
    <row r="68" spans="1:3">
      <c r="A68" s="6"/>
      <c r="B68" s="7" t="s">
        <v>36</v>
      </c>
      <c r="C68" s="34">
        <f t="shared" ref="C68" si="11">SUM(C63:C67)</f>
        <v>0</v>
      </c>
    </row>
    <row r="69" spans="1:3">
      <c r="A69" s="6" t="s">
        <v>9</v>
      </c>
      <c r="B69" s="7" t="s">
        <v>37</v>
      </c>
      <c r="C69" s="34">
        <f t="shared" ref="C69" si="12">+C50+C56+C62+C68</f>
        <v>0</v>
      </c>
    </row>
    <row r="70" spans="1:3" ht="17.25">
      <c r="A70" s="2"/>
      <c r="B70" s="4" t="s">
        <v>11</v>
      </c>
      <c r="C70" s="34">
        <f>10+45</f>
        <v>55</v>
      </c>
    </row>
    <row r="71" spans="1:3" ht="17.25">
      <c r="A71" s="2"/>
      <c r="B71" s="4" t="s">
        <v>12</v>
      </c>
      <c r="C71" s="34">
        <f>1515+5</f>
        <v>1520</v>
      </c>
    </row>
    <row r="72" spans="1:3" ht="17.25">
      <c r="A72" s="2"/>
      <c r="B72" s="4" t="s">
        <v>2</v>
      </c>
      <c r="C72" s="34">
        <v>11</v>
      </c>
    </row>
    <row r="73" spans="1:3" ht="17.25">
      <c r="A73" s="2"/>
      <c r="B73" s="4" t="s">
        <v>13</v>
      </c>
      <c r="C73" s="34">
        <v>1883</v>
      </c>
    </row>
    <row r="74" spans="1:3">
      <c r="A74" s="2"/>
      <c r="B74" s="15" t="s">
        <v>38</v>
      </c>
      <c r="C74" s="34">
        <f>1955+136</f>
        <v>2091</v>
      </c>
    </row>
    <row r="75" spans="1:3">
      <c r="A75" s="6" t="s">
        <v>39</v>
      </c>
      <c r="B75" s="7" t="s">
        <v>40</v>
      </c>
      <c r="C75" s="34">
        <f t="shared" ref="C75" si="13">SUM(C70:C74)</f>
        <v>5560</v>
      </c>
    </row>
    <row r="76" spans="1:3" ht="17.25">
      <c r="A76" s="10"/>
      <c r="B76" s="4" t="s">
        <v>11</v>
      </c>
      <c r="C76" s="34">
        <v>0</v>
      </c>
    </row>
    <row r="77" spans="1:3" ht="17.25">
      <c r="A77" s="11"/>
      <c r="B77" s="4" t="s">
        <v>12</v>
      </c>
      <c r="C77" s="34">
        <v>0</v>
      </c>
    </row>
    <row r="78" spans="1:3" ht="17.25">
      <c r="A78" s="11"/>
      <c r="B78" s="4" t="s">
        <v>2</v>
      </c>
      <c r="C78" s="34">
        <v>0</v>
      </c>
    </row>
    <row r="79" spans="1:3" ht="17.25">
      <c r="A79" s="11"/>
      <c r="B79" s="4" t="s">
        <v>13</v>
      </c>
      <c r="C79" s="34">
        <v>0</v>
      </c>
    </row>
    <row r="80" spans="1:3">
      <c r="A80" s="11"/>
      <c r="B80" s="15" t="s">
        <v>38</v>
      </c>
      <c r="C80" s="34">
        <v>0</v>
      </c>
    </row>
    <row r="81" spans="1:3">
      <c r="A81" s="6" t="s">
        <v>41</v>
      </c>
      <c r="B81" s="7" t="s">
        <v>42</v>
      </c>
      <c r="C81" s="34">
        <f t="shared" ref="C81" si="14">SUM(C76:C80)</f>
        <v>0</v>
      </c>
    </row>
    <row r="82" spans="1:3" ht="17.25">
      <c r="A82" s="14"/>
      <c r="B82" s="4" t="s">
        <v>11</v>
      </c>
      <c r="C82" s="34">
        <v>0</v>
      </c>
    </row>
    <row r="83" spans="1:3" ht="17.25">
      <c r="A83" s="14"/>
      <c r="B83" s="4" t="s">
        <v>12</v>
      </c>
      <c r="C83" s="34">
        <v>171480</v>
      </c>
    </row>
    <row r="84" spans="1:3" ht="17.25">
      <c r="A84" s="14"/>
      <c r="B84" s="4" t="s">
        <v>2</v>
      </c>
      <c r="C84" s="34">
        <v>0</v>
      </c>
    </row>
    <row r="85" spans="1:3" ht="17.25">
      <c r="A85" s="14"/>
      <c r="B85" s="4" t="s">
        <v>13</v>
      </c>
      <c r="C85" s="34">
        <v>0</v>
      </c>
    </row>
    <row r="86" spans="1:3">
      <c r="A86" s="14"/>
      <c r="B86" s="15" t="s">
        <v>38</v>
      </c>
      <c r="C86" s="34">
        <v>73435</v>
      </c>
    </row>
    <row r="87" spans="1:3">
      <c r="A87" s="6" t="s">
        <v>43</v>
      </c>
      <c r="B87" s="7" t="s">
        <v>44</v>
      </c>
      <c r="C87" s="34">
        <f t="shared" ref="C87" si="15">SUM(C82:C86)</f>
        <v>244915</v>
      </c>
    </row>
    <row r="88" spans="1:3" ht="17.25">
      <c r="A88" s="14"/>
      <c r="B88" s="4" t="s">
        <v>11</v>
      </c>
      <c r="C88" s="34">
        <v>0</v>
      </c>
    </row>
    <row r="89" spans="1:3" ht="17.25">
      <c r="A89" s="14"/>
      <c r="B89" s="4" t="s">
        <v>12</v>
      </c>
      <c r="C89" s="34">
        <v>0</v>
      </c>
    </row>
    <row r="90" spans="1:3" ht="17.25">
      <c r="A90" s="14"/>
      <c r="B90" s="4" t="s">
        <v>2</v>
      </c>
      <c r="C90" s="34">
        <v>0</v>
      </c>
    </row>
    <row r="91" spans="1:3" ht="17.25">
      <c r="A91" s="14"/>
      <c r="B91" s="4" t="s">
        <v>13</v>
      </c>
      <c r="C91" s="34">
        <v>0</v>
      </c>
    </row>
    <row r="92" spans="1:3">
      <c r="A92" s="14"/>
      <c r="B92" s="15" t="s">
        <v>38</v>
      </c>
      <c r="C92" s="34">
        <v>0</v>
      </c>
    </row>
    <row r="93" spans="1:3">
      <c r="A93" s="6" t="s">
        <v>45</v>
      </c>
      <c r="B93" s="7" t="s">
        <v>46</v>
      </c>
      <c r="C93" s="34">
        <f t="shared" ref="C93" si="16">SUM(C88:C92)</f>
        <v>0</v>
      </c>
    </row>
    <row r="94" spans="1:3">
      <c r="A94" s="16" t="s">
        <v>47</v>
      </c>
      <c r="B94" s="17" t="s">
        <v>48</v>
      </c>
      <c r="C94" s="36">
        <f t="shared" ref="C94" si="17">+C93+C87+C81+C75+C69+C44</f>
        <v>319588</v>
      </c>
    </row>
    <row r="95" spans="1:3">
      <c r="A95" s="18" t="s">
        <v>49</v>
      </c>
      <c r="B95" s="17" t="s">
        <v>50</v>
      </c>
      <c r="C95" s="37">
        <f t="shared" ref="C95" si="18">C38-C94</f>
        <v>3316346</v>
      </c>
    </row>
    <row r="96" spans="1:3">
      <c r="A96" s="2"/>
      <c r="B96" s="19" t="s">
        <v>51</v>
      </c>
      <c r="C96" s="34">
        <f t="shared" ref="C96" si="19">SUM(C97:C101)</f>
        <v>0</v>
      </c>
    </row>
    <row r="97" spans="1:3">
      <c r="A97" s="2"/>
      <c r="B97" s="15" t="s">
        <v>52</v>
      </c>
      <c r="C97" s="34">
        <v>0</v>
      </c>
    </row>
    <row r="98" spans="1:3">
      <c r="A98" s="2"/>
      <c r="B98" s="15" t="s">
        <v>53</v>
      </c>
      <c r="C98" s="34">
        <v>0</v>
      </c>
    </row>
    <row r="99" spans="1:3" ht="17.25">
      <c r="A99" s="2"/>
      <c r="B99" s="20" t="s">
        <v>54</v>
      </c>
      <c r="C99" s="34">
        <v>0</v>
      </c>
    </row>
    <row r="100" spans="1:3" ht="17.25">
      <c r="A100" s="2"/>
      <c r="B100" s="4" t="s">
        <v>55</v>
      </c>
      <c r="C100" s="34">
        <v>0</v>
      </c>
    </row>
    <row r="101" spans="1:3">
      <c r="A101" s="2"/>
      <c r="B101" s="15" t="s">
        <v>56</v>
      </c>
      <c r="C101" s="34">
        <v>0</v>
      </c>
    </row>
    <row r="102" spans="1:3">
      <c r="A102" s="2"/>
      <c r="B102" s="19" t="s">
        <v>57</v>
      </c>
      <c r="C102" s="34">
        <f t="shared" ref="C102" si="20">SUM(C103:C107)</f>
        <v>0</v>
      </c>
    </row>
    <row r="103" spans="1:3">
      <c r="A103" s="2"/>
      <c r="B103" s="15" t="s">
        <v>52</v>
      </c>
      <c r="C103" s="34">
        <v>0</v>
      </c>
    </row>
    <row r="104" spans="1:3">
      <c r="A104" s="2"/>
      <c r="B104" s="15" t="s">
        <v>53</v>
      </c>
      <c r="C104" s="34">
        <v>0</v>
      </c>
    </row>
    <row r="105" spans="1:3" ht="17.25">
      <c r="A105" s="2"/>
      <c r="B105" s="20" t="s">
        <v>54</v>
      </c>
      <c r="C105" s="34">
        <v>0</v>
      </c>
    </row>
    <row r="106" spans="1:3" ht="17.25">
      <c r="A106" s="2"/>
      <c r="B106" s="4" t="s">
        <v>55</v>
      </c>
      <c r="C106" s="34">
        <v>0</v>
      </c>
    </row>
    <row r="107" spans="1:3">
      <c r="A107" s="2"/>
      <c r="B107" s="15" t="s">
        <v>56</v>
      </c>
      <c r="C107" s="34">
        <v>0</v>
      </c>
    </row>
    <row r="108" spans="1:3">
      <c r="A108" s="2"/>
      <c r="B108" s="19" t="s">
        <v>58</v>
      </c>
      <c r="C108" s="34">
        <f t="shared" ref="C108" si="21">SUM(C109:C113)</f>
        <v>6160</v>
      </c>
    </row>
    <row r="109" spans="1:3">
      <c r="A109" s="2"/>
      <c r="B109" s="15" t="s">
        <v>52</v>
      </c>
      <c r="C109" s="34">
        <v>0</v>
      </c>
    </row>
    <row r="110" spans="1:3">
      <c r="A110" s="2"/>
      <c r="B110" s="15" t="s">
        <v>53</v>
      </c>
      <c r="C110" s="34">
        <v>0</v>
      </c>
    </row>
    <row r="111" spans="1:3" ht="17.25">
      <c r="A111" s="2"/>
      <c r="B111" s="20" t="s">
        <v>54</v>
      </c>
      <c r="C111" s="34">
        <v>6160</v>
      </c>
    </row>
    <row r="112" spans="1:3" ht="17.25">
      <c r="A112" s="2"/>
      <c r="B112" s="4" t="s">
        <v>55</v>
      </c>
      <c r="C112" s="34">
        <v>0</v>
      </c>
    </row>
    <row r="113" spans="1:3">
      <c r="A113" s="2"/>
      <c r="B113" s="15" t="s">
        <v>56</v>
      </c>
      <c r="C113" s="34">
        <v>0</v>
      </c>
    </row>
    <row r="114" spans="1:3">
      <c r="A114" s="2"/>
      <c r="B114" s="19" t="s">
        <v>59</v>
      </c>
      <c r="C114" s="34">
        <f t="shared" ref="C114" si="22">SUM(C115:C119)</f>
        <v>0</v>
      </c>
    </row>
    <row r="115" spans="1:3">
      <c r="A115" s="2"/>
      <c r="B115" s="15" t="s">
        <v>52</v>
      </c>
      <c r="C115" s="34">
        <v>0</v>
      </c>
    </row>
    <row r="116" spans="1:3">
      <c r="A116" s="2"/>
      <c r="B116" s="15" t="s">
        <v>53</v>
      </c>
      <c r="C116" s="34">
        <v>0</v>
      </c>
    </row>
    <row r="117" spans="1:3" ht="17.25">
      <c r="A117" s="2"/>
      <c r="B117" s="20" t="s">
        <v>54</v>
      </c>
      <c r="C117" s="34">
        <v>0</v>
      </c>
    </row>
    <row r="118" spans="1:3" ht="17.25">
      <c r="A118" s="2"/>
      <c r="B118" s="4" t="s">
        <v>55</v>
      </c>
      <c r="C118" s="34">
        <v>0</v>
      </c>
    </row>
    <row r="119" spans="1:3">
      <c r="A119" s="2"/>
      <c r="B119" s="15" t="s">
        <v>56</v>
      </c>
      <c r="C119" s="34">
        <v>0</v>
      </c>
    </row>
    <row r="120" spans="1:3">
      <c r="A120" s="2"/>
      <c r="B120" s="19" t="s">
        <v>60</v>
      </c>
      <c r="C120" s="34">
        <f t="shared" ref="C120" si="23">SUM(C122:C125)</f>
        <v>0</v>
      </c>
    </row>
    <row r="121" spans="1:3">
      <c r="A121" s="2"/>
      <c r="B121" s="15" t="s">
        <v>52</v>
      </c>
      <c r="C121" s="34">
        <v>0</v>
      </c>
    </row>
    <row r="122" spans="1:3">
      <c r="A122" s="2"/>
      <c r="B122" s="15" t="s">
        <v>53</v>
      </c>
      <c r="C122" s="34">
        <v>0</v>
      </c>
    </row>
    <row r="123" spans="1:3" ht="17.25">
      <c r="A123" s="2"/>
      <c r="B123" s="20" t="s">
        <v>54</v>
      </c>
      <c r="C123" s="34">
        <v>0</v>
      </c>
    </row>
    <row r="124" spans="1:3" ht="17.25">
      <c r="A124" s="2"/>
      <c r="B124" s="4" t="s">
        <v>55</v>
      </c>
      <c r="C124" s="34">
        <v>0</v>
      </c>
    </row>
    <row r="125" spans="1:3">
      <c r="A125" s="2"/>
      <c r="B125" s="15" t="s">
        <v>56</v>
      </c>
      <c r="C125" s="34">
        <v>0</v>
      </c>
    </row>
    <row r="126" spans="1:3">
      <c r="A126" s="6" t="s">
        <v>5</v>
      </c>
      <c r="B126" s="7" t="s">
        <v>61</v>
      </c>
      <c r="C126" s="34">
        <f t="shared" ref="C126" si="24">+C96+C102+C108+C114+C120</f>
        <v>6160</v>
      </c>
    </row>
    <row r="127" spans="1:3">
      <c r="A127" s="6" t="s">
        <v>9</v>
      </c>
      <c r="B127" s="7" t="s">
        <v>62</v>
      </c>
      <c r="C127" s="34">
        <v>0</v>
      </c>
    </row>
    <row r="128" spans="1:3">
      <c r="A128" s="6" t="s">
        <v>39</v>
      </c>
      <c r="B128" s="7" t="s">
        <v>63</v>
      </c>
      <c r="C128" s="34">
        <v>5000</v>
      </c>
    </row>
    <row r="129" spans="1:3">
      <c r="A129" s="6" t="s">
        <v>41</v>
      </c>
      <c r="B129" s="7" t="s">
        <v>64</v>
      </c>
      <c r="C129" s="34">
        <v>0</v>
      </c>
    </row>
    <row r="130" spans="1:3">
      <c r="A130" s="21" t="s">
        <v>65</v>
      </c>
      <c r="B130" s="22" t="s">
        <v>66</v>
      </c>
      <c r="C130" s="38">
        <f>SUM(C126:C129)</f>
        <v>11160</v>
      </c>
    </row>
    <row r="131" spans="1:3" ht="17.25">
      <c r="A131" s="23"/>
      <c r="B131" s="4" t="s">
        <v>11</v>
      </c>
      <c r="C131" s="38">
        <v>0</v>
      </c>
    </row>
    <row r="132" spans="1:3" ht="17.25">
      <c r="A132" s="24"/>
      <c r="B132" s="4" t="s">
        <v>12</v>
      </c>
      <c r="C132" s="38">
        <v>0</v>
      </c>
    </row>
    <row r="133" spans="1:3" ht="17.25">
      <c r="A133" s="24"/>
      <c r="B133" s="4" t="s">
        <v>2</v>
      </c>
      <c r="C133" s="38">
        <v>0</v>
      </c>
    </row>
    <row r="134" spans="1:3" ht="17.25">
      <c r="A134" s="24"/>
      <c r="B134" s="4" t="s">
        <v>13</v>
      </c>
      <c r="C134" s="38">
        <v>0</v>
      </c>
    </row>
    <row r="135" spans="1:3">
      <c r="A135" s="24"/>
      <c r="B135" s="15" t="s">
        <v>38</v>
      </c>
      <c r="C135" s="38">
        <v>0</v>
      </c>
    </row>
    <row r="136" spans="1:3">
      <c r="A136" s="6" t="s">
        <v>5</v>
      </c>
      <c r="B136" s="7" t="s">
        <v>67</v>
      </c>
      <c r="C136" s="34">
        <f t="shared" ref="C136" si="25">SUM(C131:C135)</f>
        <v>0</v>
      </c>
    </row>
    <row r="137" spans="1:3" ht="17.25">
      <c r="A137" s="10"/>
      <c r="B137" s="4" t="s">
        <v>11</v>
      </c>
      <c r="C137" s="34">
        <v>0</v>
      </c>
    </row>
    <row r="138" spans="1:3" ht="17.25">
      <c r="A138" s="11"/>
      <c r="B138" s="4" t="s">
        <v>12</v>
      </c>
      <c r="C138" s="34">
        <v>0</v>
      </c>
    </row>
    <row r="139" spans="1:3" ht="17.25">
      <c r="A139" s="11"/>
      <c r="B139" s="4" t="s">
        <v>2</v>
      </c>
      <c r="C139" s="34">
        <v>0</v>
      </c>
    </row>
    <row r="140" spans="1:3" ht="17.25">
      <c r="A140" s="11"/>
      <c r="B140" s="4" t="s">
        <v>13</v>
      </c>
      <c r="C140" s="34">
        <v>0</v>
      </c>
    </row>
    <row r="141" spans="1:3">
      <c r="A141" s="11"/>
      <c r="B141" s="15" t="s">
        <v>38</v>
      </c>
      <c r="C141" s="34">
        <v>0</v>
      </c>
    </row>
    <row r="142" spans="1:3">
      <c r="A142" s="6" t="s">
        <v>9</v>
      </c>
      <c r="B142" s="7" t="s">
        <v>68</v>
      </c>
      <c r="C142" s="34">
        <f t="shared" ref="C142" si="26">SUM(C137:C141)</f>
        <v>0</v>
      </c>
    </row>
    <row r="143" spans="1:3">
      <c r="A143" s="6" t="s">
        <v>39</v>
      </c>
      <c r="B143" s="7" t="s">
        <v>69</v>
      </c>
      <c r="C143" s="34">
        <v>0</v>
      </c>
    </row>
    <row r="144" spans="1:3">
      <c r="A144" s="25" t="s">
        <v>5</v>
      </c>
      <c r="B144" s="22" t="s">
        <v>70</v>
      </c>
      <c r="C144" s="35">
        <f t="shared" ref="C144" si="27">+C136+C142+C143</f>
        <v>0</v>
      </c>
    </row>
    <row r="145" spans="1:3" ht="17.25">
      <c r="A145" s="10"/>
      <c r="B145" s="4" t="s">
        <v>11</v>
      </c>
      <c r="C145" s="39">
        <v>0</v>
      </c>
    </row>
    <row r="146" spans="1:3" ht="17.25">
      <c r="A146" s="11"/>
      <c r="B146" s="4" t="s">
        <v>12</v>
      </c>
      <c r="C146" s="35">
        <v>0</v>
      </c>
    </row>
    <row r="147" spans="1:3" ht="17.25">
      <c r="A147" s="11"/>
      <c r="B147" s="4" t="s">
        <v>2</v>
      </c>
      <c r="C147" s="35">
        <v>0</v>
      </c>
    </row>
    <row r="148" spans="1:3" ht="17.25">
      <c r="A148" s="11"/>
      <c r="B148" s="4" t="s">
        <v>13</v>
      </c>
      <c r="C148" s="35">
        <v>0</v>
      </c>
    </row>
    <row r="149" spans="1:3">
      <c r="A149" s="11"/>
      <c r="B149" s="15" t="s">
        <v>38</v>
      </c>
      <c r="C149" s="35">
        <v>0</v>
      </c>
    </row>
    <row r="150" spans="1:3">
      <c r="A150" s="6" t="s">
        <v>5</v>
      </c>
      <c r="B150" s="7" t="s">
        <v>71</v>
      </c>
      <c r="C150" s="39">
        <f t="shared" ref="C150" si="28">SUM(C145:C149)</f>
        <v>0</v>
      </c>
    </row>
    <row r="151" spans="1:3" ht="17.25">
      <c r="A151" s="10"/>
      <c r="B151" s="4" t="s">
        <v>11</v>
      </c>
      <c r="C151" s="39">
        <v>0</v>
      </c>
    </row>
    <row r="152" spans="1:3" ht="17.25">
      <c r="A152" s="11"/>
      <c r="B152" s="4" t="s">
        <v>12</v>
      </c>
      <c r="C152" s="39">
        <v>0</v>
      </c>
    </row>
    <row r="153" spans="1:3" ht="17.25">
      <c r="A153" s="11"/>
      <c r="B153" s="4" t="s">
        <v>2</v>
      </c>
      <c r="C153" s="39">
        <v>0</v>
      </c>
    </row>
    <row r="154" spans="1:3" ht="17.25">
      <c r="A154" s="11"/>
      <c r="B154" s="4" t="s">
        <v>13</v>
      </c>
      <c r="C154" s="39">
        <v>0</v>
      </c>
    </row>
    <row r="155" spans="1:3">
      <c r="A155" s="11"/>
      <c r="B155" s="15" t="s">
        <v>38</v>
      </c>
      <c r="C155" s="39">
        <v>0</v>
      </c>
    </row>
    <row r="156" spans="1:3">
      <c r="A156" s="6" t="s">
        <v>9</v>
      </c>
      <c r="B156" s="7" t="s">
        <v>72</v>
      </c>
      <c r="C156" s="39">
        <f t="shared" ref="C156" si="29">SUM(C151:C155)</f>
        <v>0</v>
      </c>
    </row>
    <row r="157" spans="1:3">
      <c r="A157" s="6" t="s">
        <v>39</v>
      </c>
      <c r="B157" s="7" t="s">
        <v>73</v>
      </c>
      <c r="C157" s="39">
        <v>0</v>
      </c>
    </row>
    <row r="158" spans="1:3">
      <c r="A158" s="26" t="s">
        <v>9</v>
      </c>
      <c r="B158" s="22" t="s">
        <v>74</v>
      </c>
      <c r="C158" s="35">
        <f>SUM(C150:C157)</f>
        <v>0</v>
      </c>
    </row>
    <row r="159" spans="1:3">
      <c r="A159" s="21" t="s">
        <v>75</v>
      </c>
      <c r="B159" s="27" t="s">
        <v>76</v>
      </c>
      <c r="C159" s="40">
        <f t="shared" ref="C159" si="30">C144-C158</f>
        <v>0</v>
      </c>
    </row>
    <row r="160" spans="1:3">
      <c r="A160" s="28" t="s">
        <v>77</v>
      </c>
      <c r="B160" s="22" t="s">
        <v>78</v>
      </c>
      <c r="C160" s="41">
        <v>19534838</v>
      </c>
    </row>
    <row r="161" spans="1:3">
      <c r="A161" s="21" t="s">
        <v>79</v>
      </c>
      <c r="B161" s="22" t="s">
        <v>80</v>
      </c>
      <c r="C161" s="41">
        <f t="shared" ref="C161" si="31">+C95-C130+C159</f>
        <v>3305186</v>
      </c>
    </row>
    <row r="162" spans="1:3" ht="17.25" thickBot="1">
      <c r="A162" s="29" t="s">
        <v>81</v>
      </c>
      <c r="B162" s="30" t="s">
        <v>82</v>
      </c>
      <c r="C162" s="42">
        <f t="shared" ref="C162" si="32">C160+C161</f>
        <v>22840024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kimjr2</dc:creator>
  <cp:lastModifiedBy>kimjr2</cp:lastModifiedBy>
  <dcterms:created xsi:type="dcterms:W3CDTF">2015-04-29T01:31:35Z</dcterms:created>
  <dcterms:modified xsi:type="dcterms:W3CDTF">2015-04-29T02:24:28Z</dcterms:modified>
</cp:coreProperties>
</file>