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filterPrivacy="1" defaultThemeVersion="124226"/>
  <xr:revisionPtr revIDLastSave="0" documentId="13_ncr:1_{DB7C1E01-94E2-47A3-AE7F-B2A4EC73C15A}" xr6:coauthVersionLast="36" xr6:coauthVersionMax="36" xr10:uidLastSave="{00000000-0000-0000-0000-000000000000}"/>
  <bookViews>
    <workbookView xWindow="240" yWindow="108" windowWidth="14808" windowHeight="8016" xr2:uid="{00000000-000D-0000-FFFF-FFFF00000000}"/>
  </bookViews>
  <sheets>
    <sheet name="Sheet2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R5" i="2" l="1"/>
  <c r="R6" i="2"/>
  <c r="R7" i="2"/>
  <c r="R8" i="2"/>
  <c r="R9" i="2"/>
  <c r="R10" i="2"/>
  <c r="R11" i="2"/>
  <c r="R12" i="2"/>
  <c r="R13" i="2"/>
  <c r="R4" i="2"/>
  <c r="Q5" i="2"/>
  <c r="Q6" i="2"/>
  <c r="Q7" i="2"/>
  <c r="Q8" i="2"/>
  <c r="Q9" i="2"/>
  <c r="Q10" i="2"/>
  <c r="Q11" i="2"/>
  <c r="Q12" i="2"/>
  <c r="Q13" i="2"/>
  <c r="Q4" i="2"/>
  <c r="P10" i="2"/>
  <c r="P9" i="2"/>
  <c r="P5" i="2"/>
  <c r="P6" i="2"/>
  <c r="P7" i="2"/>
  <c r="P8" i="2"/>
  <c r="P11" i="2"/>
  <c r="P12" i="2"/>
  <c r="P13" i="2"/>
  <c r="P4" i="2"/>
  <c r="L5" i="2"/>
  <c r="L6" i="2"/>
  <c r="L7" i="2"/>
  <c r="L8" i="2"/>
  <c r="L9" i="2"/>
  <c r="L10" i="2"/>
  <c r="L11" i="2"/>
  <c r="L12" i="2"/>
  <c r="L13" i="2"/>
  <c r="L4" i="2"/>
  <c r="L16" i="2"/>
  <c r="K16" i="2" l="1"/>
  <c r="K17" i="2"/>
  <c r="K18" i="2"/>
  <c r="K19" i="2"/>
  <c r="K20" i="2"/>
  <c r="L20" i="2" s="1"/>
  <c r="K21" i="2"/>
  <c r="L21" i="2" s="1"/>
  <c r="H16" i="2"/>
  <c r="H17" i="2"/>
  <c r="H18" i="2"/>
  <c r="H19" i="2"/>
  <c r="H20" i="2"/>
  <c r="H21" i="2"/>
  <c r="D16" i="2"/>
  <c r="D17" i="2"/>
  <c r="D18" i="2"/>
  <c r="D19" i="2"/>
  <c r="D20" i="2"/>
  <c r="D21" i="2"/>
  <c r="K5" i="2"/>
  <c r="K6" i="2"/>
  <c r="K7" i="2"/>
  <c r="K8" i="2"/>
  <c r="K9" i="2"/>
  <c r="K10" i="2"/>
  <c r="K11" i="2"/>
  <c r="K12" i="2"/>
  <c r="K13" i="2"/>
  <c r="K4" i="2"/>
  <c r="H5" i="2"/>
  <c r="H6" i="2"/>
  <c r="H7" i="2"/>
  <c r="H8" i="2"/>
  <c r="H9" i="2"/>
  <c r="H11" i="2"/>
  <c r="H12" i="2"/>
  <c r="H13" i="2"/>
  <c r="H4" i="2"/>
  <c r="D5" i="2"/>
  <c r="D6" i="2"/>
  <c r="D7" i="2"/>
  <c r="D8" i="2"/>
  <c r="D9" i="2"/>
  <c r="D10" i="2"/>
  <c r="D11" i="2"/>
  <c r="D12" i="2"/>
  <c r="D13" i="2"/>
  <c r="D4" i="2"/>
  <c r="L19" i="2" l="1"/>
  <c r="L18" i="2"/>
  <c r="L17" i="2"/>
</calcChain>
</file>

<file path=xl/sharedStrings.xml><?xml version="1.0" encoding="utf-8"?>
<sst xmlns="http://schemas.openxmlformats.org/spreadsheetml/2006/main" count="24" uniqueCount="24">
  <si>
    <t>Uo</t>
  </si>
  <si>
    <t>Io</t>
  </si>
  <si>
    <t>Po</t>
  </si>
  <si>
    <t>UAB</t>
  </si>
  <si>
    <t>UBC</t>
  </si>
  <si>
    <t>UCA</t>
  </si>
  <si>
    <t>U10</t>
  </si>
  <si>
    <t>IA</t>
  </si>
  <si>
    <t>IB</t>
  </si>
  <si>
    <t>IC</t>
  </si>
  <si>
    <t>I1o</t>
  </si>
  <si>
    <t>P1</t>
  </si>
  <si>
    <t>PII</t>
  </si>
  <si>
    <t>P1o</t>
  </si>
  <si>
    <t>空载输入数据</t>
  </si>
  <si>
    <t>空载输出数据</t>
  </si>
  <si>
    <t>P2o</t>
  </si>
  <si>
    <t>T2o</t>
  </si>
  <si>
    <t>n</t>
  </si>
  <si>
    <t>cosφ</t>
  </si>
  <si>
    <t>堵转</t>
    <phoneticPr fontId="1" type="noConversion"/>
  </si>
  <si>
    <t>U1 2</t>
    <phoneticPr fontId="1" type="noConversion"/>
  </si>
  <si>
    <t>Pcu1</t>
    <phoneticPr fontId="1" type="noConversion"/>
  </si>
  <si>
    <t>P0'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</si>
</sst>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00_ "/>
    <numFmt numFmtId="177" formatCode="0.0_ "/>
    <numFmt numFmtId="178" formatCode="0.00_ "/>
    <numFmt numFmtId="179" formatCode="0.0"/>
    <numFmt numFmtId="180" formatCode="0_ "/>
  </numFmts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Border="1"/>
    <xf numFmtId="0" fontId="0" fillId="0" borderId="4" xfId="0" applyBorder="1"/>
    <xf numFmtId="0" fontId="0" fillId="0" borderId="2" xfId="0" applyBorder="1"/>
    <xf numFmtId="178" fontId="0" fillId="0" borderId="0" xfId="0" applyNumberFormat="1" applyFill="1" applyBorder="1"/>
    <xf numFmtId="177" fontId="0" fillId="0" borderId="6" xfId="0" applyNumberFormat="1" applyBorder="1"/>
    <xf numFmtId="176" fontId="0" fillId="0" borderId="6" xfId="0" applyNumberFormat="1" applyBorder="1"/>
    <xf numFmtId="0" fontId="0" fillId="0" borderId="6" xfId="0" applyBorder="1"/>
    <xf numFmtId="177" fontId="0" fillId="0" borderId="6" xfId="0" applyNumberFormat="1" applyFill="1" applyBorder="1"/>
    <xf numFmtId="179" fontId="0" fillId="0" borderId="6" xfId="0" applyNumberFormat="1" applyBorder="1"/>
    <xf numFmtId="180" fontId="0" fillId="0" borderId="0" xfId="0" applyNumberFormat="1" applyFill="1" applyBorder="1"/>
    <xf numFmtId="180" fontId="0" fillId="0" borderId="0" xfId="0" applyNumberFormat="1"/>
    <xf numFmtId="178" fontId="0" fillId="0" borderId="0" xfId="0" applyNumberFormat="1"/>
    <xf numFmtId="176" fontId="0" fillId="0" borderId="0" xfId="0" applyNumberFormat="1" applyFill="1" applyBorder="1"/>
    <xf numFmtId="176" fontId="0" fillId="0" borderId="0" xfId="0" applyNumberFormat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178" fontId="0" fillId="0" borderId="6" xfId="0" applyNumberFormat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9"/>
  <sheetViews>
    <sheetView tabSelected="1" topLeftCell="D1" zoomScale="145" zoomScaleNormal="145" workbookViewId="0">
      <selection activeCell="D10" sqref="A10:XFD10"/>
    </sheetView>
  </sheetViews>
  <sheetFormatPr defaultRowHeight="14.4" x14ac:dyDescent="0.25"/>
  <cols>
    <col min="1" max="1" width="9.5546875" bestFit="1" customWidth="1"/>
    <col min="9" max="9" width="9.5546875" bestFit="1" customWidth="1"/>
  </cols>
  <sheetData>
    <row r="1" spans="1:18" x14ac:dyDescent="0.25">
      <c r="A1" s="20" t="s">
        <v>14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3"/>
      <c r="M1" s="15" t="s">
        <v>15</v>
      </c>
      <c r="N1" s="15"/>
      <c r="O1" s="16"/>
    </row>
    <row r="2" spans="1:18" x14ac:dyDescent="0.25">
      <c r="A2" s="17" t="s">
        <v>0</v>
      </c>
      <c r="B2" s="18"/>
      <c r="C2" s="18"/>
      <c r="D2" s="18"/>
      <c r="E2" s="18" t="s">
        <v>1</v>
      </c>
      <c r="F2" s="18"/>
      <c r="G2" s="18"/>
      <c r="H2" s="18"/>
      <c r="I2" s="18" t="s">
        <v>2</v>
      </c>
      <c r="J2" s="18"/>
      <c r="K2" s="18"/>
      <c r="L2" s="18" t="s">
        <v>19</v>
      </c>
      <c r="M2" s="18" t="s">
        <v>16</v>
      </c>
      <c r="N2" s="18" t="s">
        <v>17</v>
      </c>
      <c r="O2" s="19" t="s">
        <v>18</v>
      </c>
    </row>
    <row r="3" spans="1:18" x14ac:dyDescent="0.25">
      <c r="A3" s="2" t="s">
        <v>3</v>
      </c>
      <c r="B3" s="1" t="s">
        <v>4</v>
      </c>
      <c r="C3" s="1" t="s">
        <v>5</v>
      </c>
      <c r="D3" s="1" t="s">
        <v>6</v>
      </c>
      <c r="E3" s="1" t="s">
        <v>7</v>
      </c>
      <c r="F3" s="1" t="s">
        <v>8</v>
      </c>
      <c r="G3" s="1" t="s">
        <v>9</v>
      </c>
      <c r="H3" s="1" t="s">
        <v>10</v>
      </c>
      <c r="I3" s="1" t="s">
        <v>11</v>
      </c>
      <c r="J3" s="1" t="s">
        <v>12</v>
      </c>
      <c r="K3" s="1" t="s">
        <v>13</v>
      </c>
      <c r="L3" s="18"/>
      <c r="M3" s="18"/>
      <c r="N3" s="18"/>
      <c r="O3" s="19"/>
      <c r="P3" t="s">
        <v>21</v>
      </c>
      <c r="Q3" t="s">
        <v>22</v>
      </c>
      <c r="R3" t="s">
        <v>23</v>
      </c>
    </row>
    <row r="4" spans="1:18" x14ac:dyDescent="0.25">
      <c r="A4" s="5">
        <v>418.3</v>
      </c>
      <c r="B4" s="5">
        <v>420.7</v>
      </c>
      <c r="C4" s="5">
        <v>419.3</v>
      </c>
      <c r="D4" s="5">
        <f>(A4+B4+C4)/3</f>
        <v>419.43333333333334</v>
      </c>
      <c r="E4" s="6">
        <v>3.5859999999999999</v>
      </c>
      <c r="F4" s="6">
        <v>3.4359999999999999</v>
      </c>
      <c r="G4" s="6">
        <v>3.6110000000000002</v>
      </c>
      <c r="H4" s="6">
        <f>(E4+F4+G4)/3</f>
        <v>3.5443333333333338</v>
      </c>
      <c r="I4" s="7">
        <v>-573</v>
      </c>
      <c r="J4" s="7">
        <v>969</v>
      </c>
      <c r="K4" s="7">
        <f>I4+J4</f>
        <v>396</v>
      </c>
      <c r="L4" s="7">
        <f>K4/(D4*H4)</f>
        <v>0.26637758968028696</v>
      </c>
      <c r="M4" s="7">
        <v>61.3</v>
      </c>
      <c r="N4" s="7">
        <v>0.39069999999999999</v>
      </c>
      <c r="O4" s="9">
        <v>1500</v>
      </c>
      <c r="P4">
        <f>D4*D4</f>
        <v>175924.32111111112</v>
      </c>
      <c r="Q4">
        <f>3*H4*H4*2.42</f>
        <v>91.202289126666685</v>
      </c>
      <c r="R4">
        <f>K4-Q4-M4</f>
        <v>243.49771087333329</v>
      </c>
    </row>
    <row r="5" spans="1:18" x14ac:dyDescent="0.25">
      <c r="A5" s="5">
        <v>398.7</v>
      </c>
      <c r="B5" s="5">
        <v>400.2</v>
      </c>
      <c r="C5" s="5">
        <v>398.6</v>
      </c>
      <c r="D5" s="5">
        <f t="shared" ref="D5:D21" si="0">(A5+B5+C5)/3</f>
        <v>399.16666666666669</v>
      </c>
      <c r="E5" s="6">
        <v>3.1749999999999998</v>
      </c>
      <c r="F5" s="6">
        <v>3.0129999999999999</v>
      </c>
      <c r="G5" s="6">
        <v>3.1469999999999998</v>
      </c>
      <c r="H5" s="6">
        <f t="shared" ref="H5:H21" si="1">(E5+F5+G5)/3</f>
        <v>3.1116666666666664</v>
      </c>
      <c r="I5" s="7">
        <v>-459</v>
      </c>
      <c r="J5" s="7">
        <v>801</v>
      </c>
      <c r="K5" s="7">
        <f t="shared" ref="K5:K21" si="2">I5+J5</f>
        <v>342</v>
      </c>
      <c r="L5" s="7">
        <f t="shared" ref="L5:L13" si="3">K5/(D5*H5)</f>
        <v>0.27534599957731976</v>
      </c>
      <c r="M5" s="7">
        <v>61.3</v>
      </c>
      <c r="N5" s="7">
        <v>0.39069999999999999</v>
      </c>
      <c r="O5" s="9">
        <v>1500</v>
      </c>
      <c r="P5">
        <f t="shared" ref="P5:P14" si="4">D5*D5</f>
        <v>159334.02777777778</v>
      </c>
      <c r="Q5">
        <f t="shared" ref="Q5:Q16" si="5">3*H5*H5*2.42</f>
        <v>70.294728166666644</v>
      </c>
      <c r="R5">
        <f t="shared" ref="R5:R13" si="6">K5-Q5-M5</f>
        <v>210.40527183333336</v>
      </c>
    </row>
    <row r="6" spans="1:18" x14ac:dyDescent="0.25">
      <c r="A6" s="5">
        <v>389.8</v>
      </c>
      <c r="B6" s="5">
        <v>391.2</v>
      </c>
      <c r="C6" s="5">
        <v>390.1</v>
      </c>
      <c r="D6" s="5">
        <f t="shared" si="0"/>
        <v>390.36666666666662</v>
      </c>
      <c r="E6" s="6">
        <v>2.9790000000000001</v>
      </c>
      <c r="F6" s="6">
        <v>2.8420000000000001</v>
      </c>
      <c r="G6" s="6">
        <v>2.956</v>
      </c>
      <c r="H6" s="6">
        <f t="shared" si="1"/>
        <v>2.9256666666666664</v>
      </c>
      <c r="I6" s="7">
        <v>-428</v>
      </c>
      <c r="J6" s="7">
        <v>750</v>
      </c>
      <c r="K6" s="7">
        <f t="shared" si="2"/>
        <v>322</v>
      </c>
      <c r="L6" s="7">
        <f t="shared" si="3"/>
        <v>0.28194104285905658</v>
      </c>
      <c r="M6" s="7">
        <v>61.3</v>
      </c>
      <c r="N6" s="7">
        <v>0.39069999999999999</v>
      </c>
      <c r="O6" s="9">
        <v>1499.6</v>
      </c>
      <c r="P6">
        <f t="shared" si="4"/>
        <v>152386.13444444441</v>
      </c>
      <c r="Q6">
        <f t="shared" si="5"/>
        <v>62.142154726666654</v>
      </c>
      <c r="R6">
        <f t="shared" si="6"/>
        <v>198.55784527333333</v>
      </c>
    </row>
    <row r="7" spans="1:18" x14ac:dyDescent="0.25">
      <c r="A7" s="5">
        <v>377.7</v>
      </c>
      <c r="B7" s="5">
        <v>379.1</v>
      </c>
      <c r="C7" s="5">
        <v>377.5</v>
      </c>
      <c r="D7" s="5">
        <f t="shared" si="0"/>
        <v>378.09999999999997</v>
      </c>
      <c r="E7" s="6">
        <v>2.72</v>
      </c>
      <c r="F7" s="6">
        <v>2.6579999999999999</v>
      </c>
      <c r="G7" s="6">
        <v>2.7890000000000001</v>
      </c>
      <c r="H7" s="6">
        <f t="shared" si="1"/>
        <v>2.7223333333333333</v>
      </c>
      <c r="I7" s="7">
        <v>-380</v>
      </c>
      <c r="J7" s="7">
        <v>680</v>
      </c>
      <c r="K7" s="7">
        <f t="shared" si="2"/>
        <v>300</v>
      </c>
      <c r="L7" s="7">
        <f t="shared" si="3"/>
        <v>0.29145618537546053</v>
      </c>
      <c r="M7" s="7">
        <v>61.3</v>
      </c>
      <c r="N7" s="7">
        <v>0.39069999999999999</v>
      </c>
      <c r="O7" s="9">
        <v>1500</v>
      </c>
      <c r="P7">
        <f t="shared" si="4"/>
        <v>142959.60999999999</v>
      </c>
      <c r="Q7">
        <f t="shared" si="5"/>
        <v>53.804577126666665</v>
      </c>
      <c r="R7">
        <f t="shared" si="6"/>
        <v>184.89542287333336</v>
      </c>
    </row>
    <row r="8" spans="1:18" x14ac:dyDescent="0.25">
      <c r="A8" s="5">
        <v>366.4</v>
      </c>
      <c r="B8" s="5">
        <v>367.2</v>
      </c>
      <c r="C8" s="5">
        <v>365.7</v>
      </c>
      <c r="D8" s="5">
        <f t="shared" si="0"/>
        <v>366.43333333333334</v>
      </c>
      <c r="E8" s="6">
        <v>2.5870000000000002</v>
      </c>
      <c r="F8" s="6">
        <v>2.4740000000000002</v>
      </c>
      <c r="G8" s="6">
        <v>2.5950000000000002</v>
      </c>
      <c r="H8" s="6">
        <f t="shared" si="1"/>
        <v>2.552</v>
      </c>
      <c r="I8" s="7">
        <v>-336</v>
      </c>
      <c r="J8" s="7">
        <v>617</v>
      </c>
      <c r="K8" s="7">
        <f t="shared" si="2"/>
        <v>281</v>
      </c>
      <c r="L8" s="7">
        <f t="shared" si="3"/>
        <v>0.30049045174658023</v>
      </c>
      <c r="M8" s="7">
        <v>61.3</v>
      </c>
      <c r="N8" s="7">
        <v>0.39069999999999999</v>
      </c>
      <c r="O8" s="9">
        <v>1500.3</v>
      </c>
      <c r="P8">
        <f t="shared" si="4"/>
        <v>134273.38777777777</v>
      </c>
      <c r="Q8">
        <f t="shared" si="5"/>
        <v>47.282231039999999</v>
      </c>
      <c r="R8">
        <f t="shared" si="6"/>
        <v>172.41776895999999</v>
      </c>
    </row>
    <row r="9" spans="1:18" x14ac:dyDescent="0.25">
      <c r="A9" s="5">
        <v>347.7</v>
      </c>
      <c r="B9" s="5">
        <v>349.3</v>
      </c>
      <c r="C9" s="5">
        <v>347.5</v>
      </c>
      <c r="D9" s="5">
        <f t="shared" si="0"/>
        <v>348.16666666666669</v>
      </c>
      <c r="E9" s="6">
        <v>2.3180000000000001</v>
      </c>
      <c r="F9" s="6">
        <v>2.274</v>
      </c>
      <c r="G9" s="6">
        <v>2.3679999999999999</v>
      </c>
      <c r="H9" s="6">
        <f t="shared" si="1"/>
        <v>2.3200000000000003</v>
      </c>
      <c r="I9" s="7">
        <v>-284</v>
      </c>
      <c r="J9" s="7">
        <v>536</v>
      </c>
      <c r="K9" s="7">
        <f t="shared" si="2"/>
        <v>252</v>
      </c>
      <c r="L9" s="7">
        <f t="shared" si="3"/>
        <v>0.31197900331787187</v>
      </c>
      <c r="M9" s="7">
        <v>61.3</v>
      </c>
      <c r="N9" s="7">
        <v>0.39069999999999999</v>
      </c>
      <c r="O9" s="9">
        <v>1500.3</v>
      </c>
      <c r="P9">
        <f>D9*D9</f>
        <v>121220.0277777778</v>
      </c>
      <c r="Q9">
        <f t="shared" si="5"/>
        <v>39.076224000000011</v>
      </c>
      <c r="R9">
        <f t="shared" si="6"/>
        <v>151.62377599999996</v>
      </c>
    </row>
    <row r="10" spans="1:18" x14ac:dyDescent="0.25">
      <c r="A10" s="5">
        <v>302.10000000000002</v>
      </c>
      <c r="B10" s="5">
        <v>301.89999999999998</v>
      </c>
      <c r="C10" s="5">
        <v>300.11</v>
      </c>
      <c r="D10" s="5">
        <f t="shared" si="0"/>
        <v>301.37</v>
      </c>
      <c r="E10" s="6">
        <v>1.893</v>
      </c>
      <c r="F10" s="6">
        <v>1.831</v>
      </c>
      <c r="G10" s="6">
        <v>1.9650000000000001</v>
      </c>
      <c r="H10" s="6">
        <v>1.7529999999999999</v>
      </c>
      <c r="I10" s="7">
        <v>-198</v>
      </c>
      <c r="J10" s="7">
        <v>397</v>
      </c>
      <c r="K10" s="7">
        <f t="shared" si="2"/>
        <v>199</v>
      </c>
      <c r="L10" s="7">
        <f t="shared" si="3"/>
        <v>0.37667876878134066</v>
      </c>
      <c r="M10" s="7">
        <v>61.3</v>
      </c>
      <c r="N10" s="7">
        <v>0.39069999999999999</v>
      </c>
      <c r="O10" s="9">
        <v>1500</v>
      </c>
      <c r="P10">
        <f>D10*D10</f>
        <v>90823.876900000003</v>
      </c>
      <c r="Q10">
        <f t="shared" si="5"/>
        <v>22.310045339999995</v>
      </c>
      <c r="R10">
        <f t="shared" si="6"/>
        <v>115.38995466000001</v>
      </c>
    </row>
    <row r="11" spans="1:18" x14ac:dyDescent="0.25">
      <c r="A11" s="5">
        <v>262.7</v>
      </c>
      <c r="B11" s="5">
        <v>264.10000000000002</v>
      </c>
      <c r="C11" s="5">
        <v>262.8</v>
      </c>
      <c r="D11" s="5">
        <f t="shared" si="0"/>
        <v>263.2</v>
      </c>
      <c r="E11" s="6">
        <v>1.655</v>
      </c>
      <c r="F11" s="6">
        <v>1.599</v>
      </c>
      <c r="G11" s="6">
        <v>1.6830000000000001</v>
      </c>
      <c r="H11" s="6">
        <f t="shared" si="1"/>
        <v>1.6456666666666668</v>
      </c>
      <c r="I11" s="7">
        <v>-139</v>
      </c>
      <c r="J11" s="7">
        <v>308</v>
      </c>
      <c r="K11" s="7">
        <f t="shared" si="2"/>
        <v>169</v>
      </c>
      <c r="L11" s="7">
        <f t="shared" si="3"/>
        <v>0.39017455809460599</v>
      </c>
      <c r="M11" s="7">
        <v>61.3</v>
      </c>
      <c r="N11" s="7">
        <v>0.39069999999999999</v>
      </c>
      <c r="O11" s="9">
        <v>1499.6</v>
      </c>
      <c r="P11">
        <f t="shared" si="4"/>
        <v>69274.239999999991</v>
      </c>
      <c r="Q11">
        <f t="shared" si="5"/>
        <v>19.661668326666668</v>
      </c>
      <c r="R11">
        <f t="shared" si="6"/>
        <v>88.038331673333332</v>
      </c>
    </row>
    <row r="12" spans="1:18" x14ac:dyDescent="0.25">
      <c r="A12" s="8">
        <v>194.6</v>
      </c>
      <c r="B12" s="8">
        <v>194.5</v>
      </c>
      <c r="C12" s="8">
        <v>195.3</v>
      </c>
      <c r="D12" s="5">
        <f t="shared" si="0"/>
        <v>194.80000000000004</v>
      </c>
      <c r="E12" s="7">
        <v>1.2629999999999999</v>
      </c>
      <c r="F12" s="7">
        <v>1.1890000000000001</v>
      </c>
      <c r="G12" s="7">
        <v>1.266</v>
      </c>
      <c r="H12" s="6">
        <f t="shared" si="1"/>
        <v>1.2393333333333334</v>
      </c>
      <c r="I12" s="7">
        <v>-59</v>
      </c>
      <c r="J12" s="7">
        <v>184</v>
      </c>
      <c r="K12" s="7">
        <f t="shared" si="2"/>
        <v>125</v>
      </c>
      <c r="L12" s="7">
        <f t="shared" si="3"/>
        <v>0.51776528636424379</v>
      </c>
      <c r="M12" s="7">
        <v>61.3</v>
      </c>
      <c r="N12" s="7">
        <v>0.39069999999999999</v>
      </c>
      <c r="O12" s="9">
        <v>1497.6</v>
      </c>
      <c r="P12">
        <f t="shared" si="4"/>
        <v>37947.040000000015</v>
      </c>
      <c r="Q12">
        <f t="shared" si="5"/>
        <v>11.150976026666667</v>
      </c>
      <c r="R12">
        <f t="shared" si="6"/>
        <v>52.549023973333334</v>
      </c>
    </row>
    <row r="13" spans="1:18" x14ac:dyDescent="0.25">
      <c r="A13" s="8">
        <v>87.7</v>
      </c>
      <c r="B13" s="8">
        <v>88.2</v>
      </c>
      <c r="C13" s="8">
        <v>88.61</v>
      </c>
      <c r="D13" s="5">
        <f t="shared" si="0"/>
        <v>88.17</v>
      </c>
      <c r="E13" s="7">
        <v>0.83499999999999996</v>
      </c>
      <c r="F13" s="7">
        <v>0.80300000000000005</v>
      </c>
      <c r="G13" s="7">
        <v>0.86299999999999999</v>
      </c>
      <c r="H13" s="6">
        <f t="shared" si="1"/>
        <v>0.83366666666666667</v>
      </c>
      <c r="I13" s="7">
        <v>-15</v>
      </c>
      <c r="J13" s="7">
        <v>71</v>
      </c>
      <c r="K13" s="7">
        <f t="shared" si="2"/>
        <v>56</v>
      </c>
      <c r="L13" s="7">
        <f t="shared" si="3"/>
        <v>0.76185925765794393</v>
      </c>
      <c r="M13" s="7">
        <v>61.3</v>
      </c>
      <c r="N13" s="7">
        <v>0.37559999999999999</v>
      </c>
      <c r="O13" s="9">
        <v>1476.4</v>
      </c>
      <c r="P13">
        <f t="shared" si="4"/>
        <v>7773.9489000000003</v>
      </c>
      <c r="Q13">
        <f t="shared" si="5"/>
        <v>5.0457008066666669</v>
      </c>
      <c r="R13">
        <f t="shared" si="6"/>
        <v>-10.345700806666663</v>
      </c>
    </row>
    <row r="14" spans="1:18" x14ac:dyDescent="0.25">
      <c r="D14" s="5"/>
      <c r="H14" s="6"/>
      <c r="K14" s="7"/>
    </row>
    <row r="15" spans="1:18" x14ac:dyDescent="0.25">
      <c r="B15" t="s">
        <v>20</v>
      </c>
      <c r="D15" s="5"/>
      <c r="H15" s="6"/>
      <c r="K15" s="7"/>
    </row>
    <row r="16" spans="1:18" x14ac:dyDescent="0.25">
      <c r="A16" s="4">
        <v>70.08</v>
      </c>
      <c r="B16" s="12">
        <v>70.97</v>
      </c>
      <c r="C16" s="12">
        <v>71.67</v>
      </c>
      <c r="D16" s="21">
        <f t="shared" si="0"/>
        <v>70.90666666666668</v>
      </c>
      <c r="E16" s="13">
        <v>4.8479999999999999</v>
      </c>
      <c r="F16" s="13">
        <v>4.83</v>
      </c>
      <c r="G16" s="14">
        <v>4.843</v>
      </c>
      <c r="H16" s="6">
        <f t="shared" si="1"/>
        <v>4.8403333333333336</v>
      </c>
      <c r="I16" s="10">
        <v>65</v>
      </c>
      <c r="J16" s="11">
        <v>302</v>
      </c>
      <c r="K16" s="7">
        <f t="shared" si="2"/>
        <v>367</v>
      </c>
      <c r="L16">
        <f>K16/(D16*H16)</f>
        <v>1.0693102355243362</v>
      </c>
    </row>
    <row r="17" spans="1:12" x14ac:dyDescent="0.25">
      <c r="A17" s="12">
        <v>64.37</v>
      </c>
      <c r="B17" s="12">
        <v>64.7</v>
      </c>
      <c r="C17" s="12">
        <v>65.41</v>
      </c>
      <c r="D17" s="21">
        <f t="shared" si="0"/>
        <v>64.826666666666668</v>
      </c>
      <c r="E17" s="14">
        <v>4.399</v>
      </c>
      <c r="F17" s="14">
        <v>4.3940000000000001</v>
      </c>
      <c r="G17" s="14">
        <v>4.375</v>
      </c>
      <c r="H17" s="6">
        <f t="shared" si="1"/>
        <v>4.3893333333333331</v>
      </c>
      <c r="I17" s="11">
        <v>56</v>
      </c>
      <c r="J17" s="11">
        <v>264</v>
      </c>
      <c r="K17" s="7">
        <f t="shared" si="2"/>
        <v>320</v>
      </c>
      <c r="L17">
        <f>K17/(D17*H17)</f>
        <v>1.1245990804278274</v>
      </c>
    </row>
    <row r="18" spans="1:12" x14ac:dyDescent="0.25">
      <c r="A18" s="12">
        <v>52.08</v>
      </c>
      <c r="B18" s="12">
        <v>53.03</v>
      </c>
      <c r="C18" s="12">
        <v>53.07</v>
      </c>
      <c r="D18" s="21">
        <f t="shared" si="0"/>
        <v>52.726666666666667</v>
      </c>
      <c r="E18" s="14">
        <v>3.552</v>
      </c>
      <c r="F18" s="14">
        <v>3.5830000000000002</v>
      </c>
      <c r="G18" s="14">
        <v>3.5630000000000002</v>
      </c>
      <c r="H18" s="6">
        <f t="shared" si="1"/>
        <v>3.5660000000000003</v>
      </c>
      <c r="I18" s="11">
        <v>36</v>
      </c>
      <c r="J18" s="11">
        <v>176</v>
      </c>
      <c r="K18" s="7">
        <f t="shared" si="2"/>
        <v>212</v>
      </c>
      <c r="L18">
        <f>K18/(D18*H18)</f>
        <v>1.1275198739560424</v>
      </c>
    </row>
    <row r="19" spans="1:12" x14ac:dyDescent="0.25">
      <c r="A19" s="12">
        <v>42.51</v>
      </c>
      <c r="B19" s="12">
        <v>42.77</v>
      </c>
      <c r="C19" s="12">
        <v>42.96</v>
      </c>
      <c r="D19" s="21">
        <f t="shared" si="0"/>
        <v>42.74666666666667</v>
      </c>
      <c r="E19" s="14">
        <v>2.8860000000000001</v>
      </c>
      <c r="F19" s="14">
        <v>2.911</v>
      </c>
      <c r="G19" s="14">
        <v>2.8740000000000001</v>
      </c>
      <c r="H19" s="6">
        <f t="shared" si="1"/>
        <v>2.8903333333333339</v>
      </c>
      <c r="I19" s="11">
        <v>24</v>
      </c>
      <c r="J19" s="11">
        <v>114</v>
      </c>
      <c r="K19" s="7">
        <f t="shared" si="2"/>
        <v>138</v>
      </c>
      <c r="L19">
        <f>K19/(D19*H19)</f>
        <v>1.1169375722906816</v>
      </c>
    </row>
    <row r="20" spans="1:12" x14ac:dyDescent="0.25">
      <c r="A20" s="12">
        <v>29.58</v>
      </c>
      <c r="B20" s="12">
        <v>29.86</v>
      </c>
      <c r="C20" s="12">
        <v>30.57</v>
      </c>
      <c r="D20" s="21">
        <f t="shared" si="0"/>
        <v>30.00333333333333</v>
      </c>
      <c r="E20" s="14">
        <v>2.032</v>
      </c>
      <c r="F20" s="14">
        <v>1.9990000000000001</v>
      </c>
      <c r="G20" s="14">
        <v>2.0329999999999999</v>
      </c>
      <c r="H20" s="6">
        <f t="shared" si="1"/>
        <v>2.0213333333333332</v>
      </c>
      <c r="I20" s="11">
        <v>11</v>
      </c>
      <c r="J20" s="11">
        <v>56</v>
      </c>
      <c r="K20" s="7">
        <f t="shared" si="2"/>
        <v>67</v>
      </c>
      <c r="L20">
        <f>K20/(D20*H20)</f>
        <v>1.1047585155445938</v>
      </c>
    </row>
    <row r="21" spans="1:12" x14ac:dyDescent="0.25">
      <c r="A21" s="12">
        <v>19.77</v>
      </c>
      <c r="B21" s="12">
        <v>20.3</v>
      </c>
      <c r="C21" s="12">
        <v>20.350000000000001</v>
      </c>
      <c r="D21" s="21">
        <f t="shared" si="0"/>
        <v>20.14</v>
      </c>
      <c r="E21" s="14">
        <v>1.365</v>
      </c>
      <c r="F21" s="14">
        <v>1.3640000000000001</v>
      </c>
      <c r="G21" s="14">
        <v>1.38</v>
      </c>
      <c r="H21" s="6">
        <f t="shared" si="1"/>
        <v>1.3696666666666666</v>
      </c>
      <c r="I21" s="11">
        <v>4</v>
      </c>
      <c r="J21" s="11">
        <v>25</v>
      </c>
      <c r="K21" s="7">
        <f t="shared" si="2"/>
        <v>29</v>
      </c>
      <c r="L21">
        <f>K21/(D21*H21)</f>
        <v>1.051292691244037</v>
      </c>
    </row>
    <row r="22" spans="1:12" x14ac:dyDescent="0.25">
      <c r="A22" s="12"/>
      <c r="B22" s="12"/>
      <c r="C22" s="12"/>
      <c r="D22" s="12"/>
    </row>
    <row r="23" spans="1:12" x14ac:dyDescent="0.25">
      <c r="A23" s="12"/>
      <c r="B23" s="12"/>
      <c r="C23" s="12"/>
      <c r="D23" s="12"/>
    </row>
    <row r="24" spans="1:12" x14ac:dyDescent="0.25">
      <c r="A24" s="12"/>
      <c r="B24" s="12"/>
      <c r="C24" s="12"/>
      <c r="D24" s="12"/>
    </row>
    <row r="25" spans="1:12" x14ac:dyDescent="0.25">
      <c r="A25" s="12"/>
      <c r="B25" s="12"/>
      <c r="C25" s="12"/>
      <c r="D25" s="12"/>
    </row>
    <row r="26" spans="1:12" x14ac:dyDescent="0.25">
      <c r="A26" s="12"/>
      <c r="B26" s="12"/>
      <c r="C26" s="12"/>
      <c r="D26" s="12"/>
    </row>
    <row r="27" spans="1:12" x14ac:dyDescent="0.25">
      <c r="A27" s="12"/>
      <c r="B27" s="12"/>
      <c r="C27" s="12"/>
      <c r="D27" s="12"/>
    </row>
    <row r="28" spans="1:12" x14ac:dyDescent="0.25">
      <c r="A28" s="12"/>
      <c r="B28" s="12"/>
      <c r="C28" s="12"/>
      <c r="D28" s="12"/>
    </row>
    <row r="29" spans="1:12" x14ac:dyDescent="0.25">
      <c r="A29" s="12"/>
      <c r="B29" s="12"/>
      <c r="C29" s="12"/>
      <c r="D29" s="12"/>
    </row>
  </sheetData>
  <mergeCells count="9">
    <mergeCell ref="M1:O1"/>
    <mergeCell ref="A2:D2"/>
    <mergeCell ref="E2:H2"/>
    <mergeCell ref="I2:K2"/>
    <mergeCell ref="L2:L3"/>
    <mergeCell ref="M2:M3"/>
    <mergeCell ref="N2:N3"/>
    <mergeCell ref="O2:O3"/>
    <mergeCell ref="A1:K1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2019-05-26T07:03:16Z</dcterms:modified>
</cp:coreProperties>
</file>