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3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Points'!$A$1:$T$32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H52" i="3" l="1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D52" i="3"/>
  <c r="D53" i="3"/>
  <c r="D54" i="3"/>
  <c r="D55" i="3"/>
  <c r="D56" i="3"/>
  <c r="C52" i="3"/>
  <c r="C53" i="3"/>
  <c r="C54" i="3"/>
  <c r="C55" i="3"/>
  <c r="C56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L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D2" i="1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K2" i="3"/>
  <c r="J2" i="3"/>
  <c r="I2" i="3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K2" i="1"/>
  <c r="J2" i="1"/>
  <c r="I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<sst xmlns="http://schemas.openxmlformats.org/spreadsheetml/2006/main" count="477" uniqueCount="120">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</sst>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A6" sqref="A6"/>
    </sheetView>
  </sheetViews>
  <sheetFormatPr defaultRowHeight="14.4" x14ac:dyDescent="0.3"/>
  <cols>
    <col min="1" max="1" width="10" bestFit="1" customWidth="1"/>
    <col min="2" max="2" width="9.5546875" bestFit="1" customWidth="1"/>
    <col min="3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0" max="20" width="10.88671875" bestFit="1" customWidth="1"/>
  </cols>
  <sheetData>
    <row r="1" spans="1:20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33</v>
      </c>
    </row>
    <row r="2" spans="1:20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f>SUM(Q2:S2)</f>
        <v>105</v>
      </c>
    </row>
    <row r="3" spans="1:20" x14ac:dyDescent="0.3">
      <c r="A3" t="s">
        <v>13</v>
      </c>
      <c r="B3" t="s">
        <v>56</v>
      </c>
      <c r="C3" t="s">
        <v>56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N3">
        <v>1</v>
      </c>
      <c r="O3" s="2">
        <f t="shared" ref="O3:O32" si="2">N3/SUM($N$2:$N$32)</f>
        <v>0.02</v>
      </c>
      <c r="P3" s="2" t="str">
        <f t="shared" ref="P3:P32" si="3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f>SUM(Q3:S3)</f>
        <v>150</v>
      </c>
    </row>
    <row r="4" spans="1:20" x14ac:dyDescent="0.3">
      <c r="A4" t="s">
        <v>8</v>
      </c>
      <c r="B4" t="s">
        <v>56</v>
      </c>
      <c r="C4" t="s">
        <v>56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N4">
        <v>2</v>
      </c>
      <c r="O4" s="2">
        <f t="shared" si="2"/>
        <v>0.04</v>
      </c>
      <c r="P4" s="2" t="str">
        <f t="shared" si="3"/>
        <v>4% of people have chosen this contestant</v>
      </c>
      <c r="Q4">
        <v>25</v>
      </c>
      <c r="R4">
        <v>0</v>
      </c>
      <c r="S4">
        <v>85</v>
      </c>
      <c r="T4">
        <f>SUM(Q4:S4)</f>
        <v>110</v>
      </c>
    </row>
    <row r="5" spans="1:20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N5">
        <v>0</v>
      </c>
      <c r="O5" s="2">
        <f t="shared" si="2"/>
        <v>0</v>
      </c>
      <c r="P5" s="2" t="str">
        <f t="shared" si="3"/>
        <v>0% of people have chosen this contestant</v>
      </c>
      <c r="Q5">
        <v>45</v>
      </c>
      <c r="R5">
        <v>45</v>
      </c>
      <c r="S5">
        <v>15</v>
      </c>
      <c r="T5">
        <f>SUM(Q5:S5)</f>
        <v>105</v>
      </c>
    </row>
    <row r="6" spans="1:20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N6">
        <v>6</v>
      </c>
      <c r="O6" s="2">
        <f t="shared" si="2"/>
        <v>0.12</v>
      </c>
      <c r="P6" s="2" t="str">
        <f t="shared" si="3"/>
        <v>12% of people have chosen this contestant</v>
      </c>
      <c r="Q6">
        <v>0</v>
      </c>
      <c r="R6">
        <v>0</v>
      </c>
      <c r="S6">
        <v>0</v>
      </c>
      <c r="T6">
        <f>SUM(Q6:S6)</f>
        <v>0</v>
      </c>
    </row>
    <row r="7" spans="1:20" x14ac:dyDescent="0.3">
      <c r="A7" t="s">
        <v>49</v>
      </c>
      <c r="B7" t="s">
        <v>56</v>
      </c>
      <c r="C7" t="s">
        <v>56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N7">
        <v>0</v>
      </c>
      <c r="O7" s="2">
        <f t="shared" si="2"/>
        <v>0</v>
      </c>
      <c r="P7" s="2" t="str">
        <f t="shared" si="3"/>
        <v>0% of people have chosen this contestant</v>
      </c>
      <c r="Q7">
        <v>25</v>
      </c>
      <c r="R7">
        <v>0</v>
      </c>
      <c r="S7">
        <v>75</v>
      </c>
      <c r="T7">
        <f>SUM(Q7:S7)</f>
        <v>100</v>
      </c>
    </row>
    <row r="8" spans="1:20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N8">
        <v>4</v>
      </c>
      <c r="O8" s="2">
        <f t="shared" si="2"/>
        <v>0.08</v>
      </c>
      <c r="P8" s="2" t="str">
        <f t="shared" si="3"/>
        <v>8% of people have chosen this contestant</v>
      </c>
      <c r="Q8">
        <v>50</v>
      </c>
      <c r="R8">
        <v>10</v>
      </c>
      <c r="S8">
        <v>65</v>
      </c>
      <c r="T8">
        <f>SUM(Q8:S8)</f>
        <v>125</v>
      </c>
    </row>
    <row r="9" spans="1:20" x14ac:dyDescent="0.3">
      <c r="A9" t="s">
        <v>42</v>
      </c>
      <c r="B9" t="s">
        <v>56</v>
      </c>
      <c r="C9" t="s">
        <v>56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N9">
        <v>1</v>
      </c>
      <c r="O9" s="2">
        <f t="shared" si="2"/>
        <v>0.02</v>
      </c>
      <c r="P9" s="2" t="str">
        <f t="shared" si="3"/>
        <v>2% of people have chosen this contestant</v>
      </c>
      <c r="Q9">
        <v>30</v>
      </c>
      <c r="R9">
        <v>0</v>
      </c>
      <c r="S9">
        <v>75</v>
      </c>
      <c r="T9">
        <f>SUM(Q9:S9)</f>
        <v>105</v>
      </c>
    </row>
    <row r="10" spans="1:20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N10">
        <v>2</v>
      </c>
      <c r="O10" s="2">
        <f t="shared" si="2"/>
        <v>0.04</v>
      </c>
      <c r="P10" s="2" t="str">
        <f t="shared" si="3"/>
        <v>4% of people have chosen this contestant</v>
      </c>
      <c r="Q10">
        <v>30</v>
      </c>
      <c r="R10">
        <v>55</v>
      </c>
      <c r="S10">
        <v>45</v>
      </c>
      <c r="T10">
        <f>SUM(Q10:S10)</f>
        <v>130</v>
      </c>
    </row>
    <row r="11" spans="1:20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N11">
        <v>7</v>
      </c>
      <c r="O11" s="2">
        <f t="shared" si="2"/>
        <v>0.14000000000000001</v>
      </c>
      <c r="P11" s="2" t="str">
        <f t="shared" si="3"/>
        <v>14% of people have chosen this contestant</v>
      </c>
      <c r="Q11">
        <v>35</v>
      </c>
      <c r="R11">
        <v>85</v>
      </c>
      <c r="S11">
        <v>0</v>
      </c>
      <c r="T11">
        <f>SUM(Q11:S11)</f>
        <v>120</v>
      </c>
    </row>
    <row r="12" spans="1:20" x14ac:dyDescent="0.3">
      <c r="A12" t="s">
        <v>2</v>
      </c>
      <c r="B12" t="s">
        <v>56</v>
      </c>
      <c r="C12" t="s">
        <v>56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N12">
        <v>2</v>
      </c>
      <c r="O12" s="2">
        <f t="shared" si="2"/>
        <v>0.04</v>
      </c>
      <c r="P12" s="2" t="str">
        <f t="shared" si="3"/>
        <v>4% of people have chosen this contestant</v>
      </c>
      <c r="Q12">
        <v>30</v>
      </c>
      <c r="R12">
        <v>10</v>
      </c>
      <c r="S12">
        <v>45</v>
      </c>
      <c r="T12">
        <f>SUM(Q12:S12)</f>
        <v>85</v>
      </c>
    </row>
    <row r="13" spans="1:20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N13">
        <v>2</v>
      </c>
      <c r="O13" s="2">
        <f t="shared" si="2"/>
        <v>0.04</v>
      </c>
      <c r="P13" s="2" t="str">
        <f t="shared" si="3"/>
        <v>4% of people have chosen this contestant</v>
      </c>
      <c r="Q13">
        <v>30</v>
      </c>
      <c r="R13">
        <v>25</v>
      </c>
      <c r="S13">
        <v>105</v>
      </c>
      <c r="T13">
        <f>SUM(Q13:S13)</f>
        <v>160</v>
      </c>
    </row>
    <row r="14" spans="1:20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N14">
        <v>1</v>
      </c>
      <c r="O14" s="2">
        <f t="shared" si="2"/>
        <v>0.02</v>
      </c>
      <c r="P14" s="2" t="str">
        <f t="shared" si="3"/>
        <v>2% of people have chosen this contestant</v>
      </c>
      <c r="Q14">
        <v>25</v>
      </c>
      <c r="R14">
        <v>10</v>
      </c>
      <c r="S14">
        <v>65</v>
      </c>
      <c r="T14">
        <f>SUM(Q14:S14)</f>
        <v>100</v>
      </c>
    </row>
    <row r="15" spans="1:20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N15">
        <v>0</v>
      </c>
      <c r="O15" s="2">
        <f t="shared" si="2"/>
        <v>0</v>
      </c>
      <c r="P15" s="2" t="str">
        <f t="shared" si="3"/>
        <v>0% of people have chosen this contestant</v>
      </c>
      <c r="Q15">
        <v>0</v>
      </c>
      <c r="R15">
        <v>0</v>
      </c>
      <c r="S15">
        <v>0</v>
      </c>
      <c r="T15">
        <f>SUM(Q15:S15)</f>
        <v>0</v>
      </c>
    </row>
    <row r="16" spans="1:20" x14ac:dyDescent="0.3">
      <c r="A16" t="s">
        <v>51</v>
      </c>
      <c r="B16" t="s">
        <v>56</v>
      </c>
      <c r="C16" t="s">
        <v>56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N16">
        <v>0</v>
      </c>
      <c r="O16" s="2">
        <f t="shared" si="2"/>
        <v>0</v>
      </c>
      <c r="P16" s="2" t="str">
        <f t="shared" si="3"/>
        <v>0% of people have chosen this contestant</v>
      </c>
      <c r="Q16">
        <v>30</v>
      </c>
      <c r="R16">
        <v>15</v>
      </c>
      <c r="S16">
        <v>60</v>
      </c>
      <c r="T16">
        <f>SUM(Q16:S16)</f>
        <v>105</v>
      </c>
    </row>
    <row r="17" spans="1:20" x14ac:dyDescent="0.3">
      <c r="A17" t="s">
        <v>3</v>
      </c>
      <c r="B17" t="s">
        <v>56</v>
      </c>
      <c r="C17" t="s">
        <v>56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N17">
        <v>3</v>
      </c>
      <c r="O17" s="2">
        <f t="shared" si="2"/>
        <v>0.06</v>
      </c>
      <c r="P17" s="2" t="str">
        <f t="shared" si="3"/>
        <v>6% of people have chosen this contestant</v>
      </c>
      <c r="Q17">
        <v>35</v>
      </c>
      <c r="R17">
        <v>15</v>
      </c>
      <c r="S17">
        <v>70</v>
      </c>
      <c r="T17">
        <f>SUM(Q17:S17)</f>
        <v>120</v>
      </c>
    </row>
    <row r="18" spans="1:20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N18">
        <v>0</v>
      </c>
      <c r="O18" s="2">
        <f t="shared" si="2"/>
        <v>0</v>
      </c>
      <c r="P18" s="2" t="str">
        <f t="shared" si="3"/>
        <v>0% of people have chosen this contestant</v>
      </c>
      <c r="Q18">
        <v>30</v>
      </c>
      <c r="R18">
        <v>10</v>
      </c>
      <c r="S18">
        <v>0</v>
      </c>
      <c r="T18">
        <f>SUM(Q18:S18)</f>
        <v>40</v>
      </c>
    </row>
    <row r="19" spans="1:20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N19">
        <v>3</v>
      </c>
      <c r="O19" s="2">
        <f t="shared" si="2"/>
        <v>0.06</v>
      </c>
      <c r="P19" s="2" t="str">
        <f t="shared" si="3"/>
        <v>6% of people have chosen this contestant</v>
      </c>
      <c r="Q19">
        <v>0</v>
      </c>
      <c r="R19">
        <v>0</v>
      </c>
      <c r="S19">
        <v>0</v>
      </c>
      <c r="T19">
        <f>SUM(Q19:S19)</f>
        <v>0</v>
      </c>
    </row>
    <row r="20" spans="1:20" x14ac:dyDescent="0.3">
      <c r="A20" t="s">
        <v>52</v>
      </c>
      <c r="B20" t="s">
        <v>56</v>
      </c>
      <c r="C20" t="s">
        <v>56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N20">
        <v>0</v>
      </c>
      <c r="O20" s="2">
        <f t="shared" si="2"/>
        <v>0</v>
      </c>
      <c r="P20" s="2" t="str">
        <f t="shared" si="3"/>
        <v>0% of people have chosen this contestant</v>
      </c>
      <c r="Q20">
        <v>30</v>
      </c>
      <c r="R20">
        <v>10</v>
      </c>
      <c r="S20">
        <v>55</v>
      </c>
      <c r="T20">
        <f>SUM(Q20:S20)</f>
        <v>95</v>
      </c>
    </row>
    <row r="21" spans="1:20" x14ac:dyDescent="0.3">
      <c r="A21" t="s">
        <v>29</v>
      </c>
      <c r="B21" t="s">
        <v>56</v>
      </c>
      <c r="C21" t="s">
        <v>56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N21">
        <v>2</v>
      </c>
      <c r="O21" s="2">
        <f t="shared" si="2"/>
        <v>0.04</v>
      </c>
      <c r="P21" s="2" t="str">
        <f t="shared" si="3"/>
        <v>4% of people have chosen this contestant</v>
      </c>
      <c r="Q21">
        <v>35</v>
      </c>
      <c r="R21">
        <v>55</v>
      </c>
      <c r="S21">
        <v>15</v>
      </c>
      <c r="T21">
        <f>SUM(Q21:S21)</f>
        <v>105</v>
      </c>
    </row>
    <row r="22" spans="1:20" x14ac:dyDescent="0.3">
      <c r="A22" t="s">
        <v>15</v>
      </c>
      <c r="B22" t="s">
        <v>56</v>
      </c>
      <c r="C22" t="s">
        <v>56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N22">
        <v>1</v>
      </c>
      <c r="O22" s="2">
        <f t="shared" si="2"/>
        <v>0.02</v>
      </c>
      <c r="P22" s="2" t="str">
        <f t="shared" si="3"/>
        <v>2% of people have chosen this contestant</v>
      </c>
      <c r="Q22">
        <v>35</v>
      </c>
      <c r="R22">
        <v>15</v>
      </c>
      <c r="S22">
        <v>80</v>
      </c>
      <c r="T22">
        <f>SUM(Q22:S22)</f>
        <v>130</v>
      </c>
    </row>
    <row r="23" spans="1:20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N23">
        <v>0</v>
      </c>
      <c r="O23" s="2">
        <f t="shared" si="2"/>
        <v>0</v>
      </c>
      <c r="P23" s="2" t="str">
        <f t="shared" si="3"/>
        <v>0% of people have chosen this contestant</v>
      </c>
      <c r="Q23">
        <v>5</v>
      </c>
      <c r="R23">
        <v>0</v>
      </c>
      <c r="S23">
        <v>0</v>
      </c>
      <c r="T23">
        <f>SUM(Q23:S23)</f>
        <v>5</v>
      </c>
    </row>
    <row r="24" spans="1:20" x14ac:dyDescent="0.3">
      <c r="A24" t="s">
        <v>25</v>
      </c>
      <c r="B24" t="s">
        <v>56</v>
      </c>
      <c r="C24" t="s">
        <v>56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N24">
        <v>0</v>
      </c>
      <c r="O24" s="2">
        <f t="shared" si="2"/>
        <v>0</v>
      </c>
      <c r="P24" s="2" t="str">
        <f t="shared" si="3"/>
        <v>0% of people have chosen this contestant</v>
      </c>
      <c r="Q24">
        <v>40</v>
      </c>
      <c r="R24">
        <v>10</v>
      </c>
      <c r="S24">
        <v>90</v>
      </c>
      <c r="T24">
        <f>SUM(Q24:S24)</f>
        <v>140</v>
      </c>
    </row>
    <row r="25" spans="1:20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N25">
        <v>0</v>
      </c>
      <c r="O25" s="2">
        <f t="shared" si="2"/>
        <v>0</v>
      </c>
      <c r="P25" s="2" t="str">
        <f t="shared" si="3"/>
        <v>0% of people have chosen this contestant</v>
      </c>
      <c r="Q25">
        <v>55</v>
      </c>
      <c r="R25">
        <v>45</v>
      </c>
      <c r="S25">
        <v>35</v>
      </c>
      <c r="T25">
        <f>SUM(Q25:S25)</f>
        <v>135</v>
      </c>
    </row>
    <row r="26" spans="1:20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N26">
        <v>2</v>
      </c>
      <c r="O26" s="2">
        <f t="shared" si="2"/>
        <v>0.04</v>
      </c>
      <c r="P26" s="2" t="str">
        <f t="shared" si="3"/>
        <v>4% of people have chosen this contestant</v>
      </c>
      <c r="Q26">
        <v>25</v>
      </c>
      <c r="R26">
        <v>10</v>
      </c>
      <c r="S26">
        <v>40</v>
      </c>
      <c r="T26">
        <f>SUM(Q26:S26)</f>
        <v>75</v>
      </c>
    </row>
    <row r="27" spans="1:20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N27">
        <v>3</v>
      </c>
      <c r="O27" s="2">
        <f t="shared" si="2"/>
        <v>0.06</v>
      </c>
      <c r="P27" s="2" t="str">
        <f t="shared" si="3"/>
        <v>6% of people have chosen this contestant</v>
      </c>
      <c r="Q27">
        <v>5</v>
      </c>
      <c r="R27">
        <v>0</v>
      </c>
      <c r="S27">
        <v>0</v>
      </c>
      <c r="T27">
        <f>SUM(Q27:S27)</f>
        <v>5</v>
      </c>
    </row>
    <row r="28" spans="1:20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N28">
        <v>0</v>
      </c>
      <c r="O28" s="2">
        <f t="shared" si="2"/>
        <v>0</v>
      </c>
      <c r="P28" s="2" t="str">
        <f t="shared" si="3"/>
        <v>0% of people have chosen this contestant</v>
      </c>
      <c r="Q28">
        <v>25</v>
      </c>
      <c r="R28">
        <v>0</v>
      </c>
      <c r="S28">
        <v>0</v>
      </c>
      <c r="T28">
        <f>SUM(Q28:S28)</f>
        <v>25</v>
      </c>
    </row>
    <row r="29" spans="1:20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N29">
        <v>0</v>
      </c>
      <c r="O29" s="2">
        <f t="shared" si="2"/>
        <v>0</v>
      </c>
      <c r="P29" s="2" t="str">
        <f t="shared" si="3"/>
        <v>0% of people have chosen this contestant</v>
      </c>
      <c r="Q29">
        <v>20</v>
      </c>
      <c r="R29">
        <v>0</v>
      </c>
      <c r="S29">
        <v>0</v>
      </c>
      <c r="T29">
        <f>SUM(Q29:S29)</f>
        <v>20</v>
      </c>
    </row>
    <row r="30" spans="1:20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N30">
        <v>1</v>
      </c>
      <c r="O30" s="2">
        <f t="shared" si="2"/>
        <v>0.02</v>
      </c>
      <c r="P30" s="2" t="str">
        <f t="shared" si="3"/>
        <v>2% of people have chosen this contestant</v>
      </c>
      <c r="Q30">
        <v>30</v>
      </c>
      <c r="R30">
        <v>75</v>
      </c>
      <c r="S30">
        <v>40</v>
      </c>
      <c r="T30">
        <f>SUM(Q30:S30)</f>
        <v>145</v>
      </c>
    </row>
    <row r="31" spans="1:20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N31">
        <v>3</v>
      </c>
      <c r="O31" s="2">
        <f t="shared" si="2"/>
        <v>0.06</v>
      </c>
      <c r="P31" s="2" t="str">
        <f t="shared" si="3"/>
        <v>6% of people have chosen this contestant</v>
      </c>
      <c r="Q31">
        <v>5</v>
      </c>
      <c r="R31">
        <v>0</v>
      </c>
      <c r="S31">
        <v>0</v>
      </c>
      <c r="T31">
        <f>SUM(Q31:S31)</f>
        <v>5</v>
      </c>
    </row>
    <row r="32" spans="1:20" x14ac:dyDescent="0.3">
      <c r="A32" t="s">
        <v>9</v>
      </c>
      <c r="B32" t="s">
        <v>56</v>
      </c>
      <c r="C32" t="s">
        <v>56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N32">
        <v>3</v>
      </c>
      <c r="O32" s="2">
        <f t="shared" si="2"/>
        <v>0.06</v>
      </c>
      <c r="P32" s="2" t="str">
        <f t="shared" si="3"/>
        <v>6% of people have chosen this contestant</v>
      </c>
      <c r="Q32">
        <v>25</v>
      </c>
      <c r="R32">
        <v>10</v>
      </c>
      <c r="S32">
        <v>65</v>
      </c>
      <c r="T32">
        <f>SUM(Q32:S32)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2" sqref="A2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7" max="7" width="10.88671875" bestFit="1" customWidth="1"/>
    <col min="12" max="12" width="15" bestFit="1" customWidth="1"/>
  </cols>
  <sheetData>
    <row r="1" spans="1:12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110</v>
      </c>
    </row>
    <row r="2" spans="1:12" x14ac:dyDescent="0.3">
      <c r="A2" t="s">
        <v>118</v>
      </c>
      <c r="B2" t="s">
        <v>2</v>
      </c>
      <c r="C2" t="str">
        <f>VLOOKUP(B2,'Contestant Points'!$A$2:$B$32,2,FALSE)</f>
        <v>Still In</v>
      </c>
      <c r="D2">
        <f>VLOOKUP(B2,'Contestant Points'!$A$2:$T$32,17,FALSE)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 s="3">
        <f>SUM(D2:F2)</f>
        <v>85</v>
      </c>
      <c r="H2" t="str">
        <f>VLOOKUP(B2,'Contestant Points'!$A$2:$J$32,10,FALSE)</f>
        <v>13% of people have chosen this contestant</v>
      </c>
      <c r="I2">
        <f>VLOOKUP(B2,'Contestant Points'!$A$2:$D$32,4,FALSE)</f>
        <v>31</v>
      </c>
      <c r="J2" t="str">
        <f>VLOOKUP(B2,'Contestant Points'!$A$2:$E$32,5,FALSE)</f>
        <v>Senior Inventory Analyst</v>
      </c>
      <c r="K2" t="str">
        <f>VLOOKUP(B2,'Contestant Points'!$A$2:$F$32,6,FALSE)</f>
        <v>5'11"</v>
      </c>
      <c r="L2" t="str">
        <f>VLOOKUP(B2,'Contestant Points'!$A$2:$G$32,7,FALSE)</f>
        <v>African American</v>
      </c>
    </row>
    <row r="3" spans="1:12" x14ac:dyDescent="0.3">
      <c r="A3" t="s">
        <v>118</v>
      </c>
      <c r="B3" t="s">
        <v>3</v>
      </c>
      <c r="C3" t="str">
        <f>VLOOKUP(B3,'Contestant Points'!$A$2:$B$32,2,FALSE)</f>
        <v>Still In</v>
      </c>
      <c r="D3">
        <f>VLOOKUP(B3,'Contestant Points'!$A$2:$T$32,17,FALSE)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 s="3">
        <f t="shared" ref="G3:G46" si="0">SUM(D3:F3)</f>
        <v>120</v>
      </c>
      <c r="H3" t="str">
        <f>VLOOKUP(B3,'Contestant Points'!$A$2:$J$32,10,FALSE)</f>
        <v>2% of people have chosen this contestant</v>
      </c>
      <c r="I3">
        <f>VLOOKUP(B3,'Contestant Points'!$A$2:$D$32,4,FALSE)</f>
        <v>32</v>
      </c>
      <c r="J3" t="str">
        <f>VLOOKUP(B3,'Contestant Points'!$A$2:$E$32,5,FALSE)</f>
        <v>Attorney</v>
      </c>
      <c r="K3" t="str">
        <f>VLOOKUP(B3,'Contestant Points'!$A$2:$F$32,6,FALSE)</f>
        <v>5'11"</v>
      </c>
      <c r="L3" t="str">
        <f>VLOOKUP(B3,'Contestant Points'!$A$2:$G$32,7,FALSE)</f>
        <v>Caucasian</v>
      </c>
    </row>
    <row r="4" spans="1:12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Points'!$A$2:$T$32,17,FALSE)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 s="3">
        <f t="shared" si="0"/>
        <v>0</v>
      </c>
      <c r="H4" t="str">
        <f>VLOOKUP(B4,'Contestant Points'!$A$2:$J$32,10,FALSE)</f>
        <v>2% of people have chosen this contestant</v>
      </c>
      <c r="I4">
        <f>VLOOKUP(B4,'Contestant Points'!$A$2:$D$32,4,FALSE)</f>
        <v>35</v>
      </c>
      <c r="J4" t="str">
        <f>VLOOKUP(B4,'Contestant Points'!$A$2:$E$32,5,FALSE)</f>
        <v>ER Physician</v>
      </c>
      <c r="K4" t="str">
        <f>VLOOKUP(B4,'Contestant Points'!$A$2:$F$32,6,FALSE)</f>
        <v>5'10"</v>
      </c>
      <c r="L4" t="str">
        <f>VLOOKUP(B4,'Contestant Points'!$A$2:$G$32,7,FALSE)</f>
        <v>Caucasian</v>
      </c>
    </row>
    <row r="5" spans="1:12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Points'!$A$2:$T$32,17,FALSE)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 s="3">
        <f t="shared" si="0"/>
        <v>20</v>
      </c>
      <c r="H5" t="str">
        <f>VLOOKUP(B5,'Contestant Points'!$A$2:$J$32,10,FALSE)</f>
        <v>2% of people have chosen this contestant</v>
      </c>
      <c r="I5">
        <f>VLOOKUP(B5,'Contestant Points'!$A$2:$D$32,4,FALSE)</f>
        <v>26</v>
      </c>
      <c r="J5" t="str">
        <f>VLOOKUP(B5,'Contestant Points'!$A$2:$E$32,5,FALSE)</f>
        <v>Product Manager</v>
      </c>
      <c r="K5" t="str">
        <f>VLOOKUP(B5,'Contestant Points'!$A$2:$F$32,6,FALSE)</f>
        <v>6'</v>
      </c>
      <c r="L5" t="str">
        <f>VLOOKUP(B5,'Contestant Points'!$A$2:$G$32,7,FALSE)</f>
        <v>Asian</v>
      </c>
    </row>
    <row r="6" spans="1:12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Points'!$A$2:$T$32,17,FALSE)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 s="3">
        <f t="shared" si="0"/>
        <v>125</v>
      </c>
      <c r="H6" t="str">
        <f>VLOOKUP(B6,'Contestant Points'!$A$2:$J$32,10,FALSE)</f>
        <v>11% of people have chosen this contestant</v>
      </c>
      <c r="I6">
        <f>VLOOKUP(B6,'Contestant Points'!$A$2:$D$32,4,FALSE)</f>
        <v>37</v>
      </c>
      <c r="J6" t="str">
        <f>VLOOKUP(B6,'Contestant Points'!$A$2:$E$32,5,FALSE)</f>
        <v>Chiropractor</v>
      </c>
      <c r="K6" t="str">
        <f>VLOOKUP(B6,'Contestant Points'!$A$2:$F$32,6,FALSE)</f>
        <v>6'2"</v>
      </c>
      <c r="L6" t="str">
        <f>VLOOKUP(B6,'Contestant Points'!$A$2:$G$32,7,FALSE)</f>
        <v>Caucasian</v>
      </c>
    </row>
    <row r="7" spans="1:12" x14ac:dyDescent="0.3">
      <c r="A7" t="s">
        <v>7</v>
      </c>
      <c r="B7" t="s">
        <v>8</v>
      </c>
      <c r="C7" t="str">
        <f>VLOOKUP(B7,'Contestant Points'!$A$2:$B$32,2,FALSE)</f>
        <v>Still In</v>
      </c>
      <c r="D7">
        <f>VLOOKUP(B7,'Contestant Points'!$A$2:$T$32,17,FALSE)</f>
        <v>25</v>
      </c>
      <c r="E7">
        <f>VLOOKUP(B7,'Contestant Points'!$A$2:$R$32,18,FALSE)</f>
        <v>0</v>
      </c>
      <c r="F7">
        <f>VLOOKUP(B7,'Contestant Points'!$A$2:$S$32,19,FALSE)</f>
        <v>85</v>
      </c>
      <c r="G7" s="3">
        <f t="shared" si="0"/>
        <v>110</v>
      </c>
      <c r="H7" t="str">
        <f>VLOOKUP(B7,'Contestant Points'!$A$2:$J$32,10,FALSE)</f>
        <v>7% of people have chosen this contestant</v>
      </c>
      <c r="I7">
        <f>VLOOKUP(B7,'Contestant Points'!$A$2:$D$32,4,FALSE)</f>
        <v>26</v>
      </c>
      <c r="J7" t="str">
        <f>VLOOKUP(B7,'Contestant Points'!$A$2:$E$32,5,FALSE)</f>
        <v>Education Software Manager</v>
      </c>
      <c r="K7" t="str">
        <f>VLOOKUP(B7,'Contestant Points'!$A$2:$F$32,6,FALSE)</f>
        <v>6'3"</v>
      </c>
      <c r="L7" t="str">
        <f>VLOOKUP(B7,'Contestant Points'!$A$2:$G$32,7,FALSE)</f>
        <v>African American</v>
      </c>
    </row>
    <row r="8" spans="1:12" x14ac:dyDescent="0.3">
      <c r="A8" t="s">
        <v>7</v>
      </c>
      <c r="B8" t="s">
        <v>9</v>
      </c>
      <c r="C8" t="str">
        <f>VLOOKUP(B8,'Contestant Points'!$A$2:$B$32,2,FALSE)</f>
        <v>Still In</v>
      </c>
      <c r="D8">
        <f>VLOOKUP(B8,'Contestant Points'!$A$2:$T$32,17,FALSE)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 s="3">
        <f t="shared" si="0"/>
        <v>100</v>
      </c>
      <c r="H8" t="str">
        <f>VLOOKUP(B8,'Contestant Points'!$A$2:$J$32,10,FALSE)</f>
        <v>4% of people have chosen this contestant</v>
      </c>
      <c r="I8">
        <f>VLOOKUP(B8,'Contestant Points'!$A$2:$D$32,4,FALSE)</f>
        <v>28</v>
      </c>
      <c r="J8" t="str">
        <f>VLOOKUP(B8,'Contestant Points'!$A$2:$E$32,5,FALSE)</f>
        <v>Sales Manager</v>
      </c>
      <c r="K8" t="str">
        <f>VLOOKUP(B8,'Contestant Points'!$A$2:$F$32,6,FALSE)</f>
        <v>6'3"</v>
      </c>
      <c r="L8" t="str">
        <f>VLOOKUP(B8,'Contestant Points'!$A$2:$G$32,7,FALSE)</f>
        <v>African American</v>
      </c>
    </row>
    <row r="9" spans="1:12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Points'!$A$2:$T$32,17,FALSE)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 s="3">
        <f t="shared" si="0"/>
        <v>160</v>
      </c>
      <c r="H9" t="str">
        <f>VLOOKUP(B9,'Contestant Points'!$A$2:$J$32,10,FALSE)</f>
        <v>7% of people have chosen this contestant</v>
      </c>
      <c r="I9">
        <f>VLOOKUP(B9,'Contestant Points'!$A$2:$D$32,4,FALSE)</f>
        <v>29</v>
      </c>
      <c r="J9" t="str">
        <f>VLOOKUP(B9,'Contestant Points'!$A$2:$E$32,5,FALSE)</f>
        <v>Personal Trainer</v>
      </c>
      <c r="K9" t="str">
        <f>VLOOKUP(B9,'Contestant Points'!$A$2:$F$32,6,FALSE)</f>
        <v>6'2"</v>
      </c>
      <c r="L9" t="str">
        <f>VLOOKUP(B9,'Contestant Points'!$A$2:$G$32,7,FALSE)</f>
        <v>African American</v>
      </c>
    </row>
    <row r="10" spans="1:12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Points'!$A$2:$T$32,17,FALSE)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 s="3">
        <f t="shared" si="0"/>
        <v>120</v>
      </c>
      <c r="H10" t="str">
        <f>VLOOKUP(B10,'Contestant Points'!$A$2:$J$32,10,FALSE)</f>
        <v>11% of people have chosen this contestant</v>
      </c>
      <c r="I10">
        <f>VLOOKUP(B10,'Contestant Points'!$A$2:$D$32,4,FALSE)</f>
        <v>30</v>
      </c>
      <c r="J10" t="str">
        <f>VLOOKUP(B10,'Contestant Points'!$A$2:$E$32,5,FALSE)</f>
        <v>Executive Recruiter</v>
      </c>
      <c r="K10" t="str">
        <f>VLOOKUP(B10,'Contestant Points'!$A$2:$F$32,6,FALSE)</f>
        <v>6'4"</v>
      </c>
      <c r="L10" t="str">
        <f>VLOOKUP(B10,'Contestant Points'!$A$2:$G$32,7,FALSE)</f>
        <v>African American</v>
      </c>
    </row>
    <row r="11" spans="1:12" x14ac:dyDescent="0.3">
      <c r="A11" t="s">
        <v>7</v>
      </c>
      <c r="B11" t="s">
        <v>2</v>
      </c>
      <c r="C11" t="str">
        <f>VLOOKUP(B11,'Contestant Points'!$A$2:$B$32,2,FALSE)</f>
        <v>Still In</v>
      </c>
      <c r="D11">
        <f>VLOOKUP(B11,'Contestant Points'!$A$2:$T$32,17,FALSE)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 s="3">
        <f t="shared" si="0"/>
        <v>85</v>
      </c>
      <c r="H11" t="str">
        <f>VLOOKUP(B11,'Contestant Points'!$A$2:$J$32,10,FALSE)</f>
        <v>13% of people have chosen this contestant</v>
      </c>
      <c r="I11">
        <f>VLOOKUP(B11,'Contestant Points'!$A$2:$D$32,4,FALSE)</f>
        <v>31</v>
      </c>
      <c r="J11" t="str">
        <f>VLOOKUP(B11,'Contestant Points'!$A$2:$E$32,5,FALSE)</f>
        <v>Senior Inventory Analyst</v>
      </c>
      <c r="K11" t="str">
        <f>VLOOKUP(B11,'Contestant Points'!$A$2:$F$32,6,FALSE)</f>
        <v>5'11"</v>
      </c>
      <c r="L11" t="str">
        <f>VLOOKUP(B11,'Contestant Points'!$A$2:$G$32,7,FALSE)</f>
        <v>African American</v>
      </c>
    </row>
    <row r="12" spans="1:12" x14ac:dyDescent="0.3">
      <c r="A12" t="s">
        <v>12</v>
      </c>
      <c r="B12" t="s">
        <v>13</v>
      </c>
      <c r="C12" t="str">
        <f>VLOOKUP(B12,'Contestant Points'!$A$2:$B$32,2,FALSE)</f>
        <v>Still In</v>
      </c>
      <c r="D12">
        <f>VLOOKUP(B12,'Contestant Points'!$A$2:$T$32,17,FALSE)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 s="3">
        <f t="shared" si="0"/>
        <v>150</v>
      </c>
      <c r="H12" t="str">
        <f>VLOOKUP(B12,'Contestant Points'!$A$2:$J$32,10,FALSE)</f>
        <v>2% of people have chosen this contestant</v>
      </c>
      <c r="I12">
        <f>VLOOKUP(B12,'Contestant Points'!$A$2:$D$32,4,FALSE)</f>
        <v>28</v>
      </c>
      <c r="J12" t="str">
        <f>VLOOKUP(B12,'Contestant Points'!$A$2:$E$32,5,FALSE)</f>
        <v>Information Systems Supervisor</v>
      </c>
      <c r="K12" t="str">
        <f>VLOOKUP(B12,'Contestant Points'!$A$2:$F$32,6,FALSE)</f>
        <v>6'2"</v>
      </c>
      <c r="L12" t="str">
        <f>VLOOKUP(B12,'Contestant Points'!$A$2:$G$32,7,FALSE)</f>
        <v>Caucasian</v>
      </c>
    </row>
    <row r="13" spans="1:12" x14ac:dyDescent="0.3">
      <c r="A13" t="s">
        <v>12</v>
      </c>
      <c r="B13" t="s">
        <v>2</v>
      </c>
      <c r="C13" t="str">
        <f>VLOOKUP(B13,'Contestant Points'!$A$2:$B$32,2,FALSE)</f>
        <v>Still In</v>
      </c>
      <c r="D13">
        <f>VLOOKUP(B13,'Contestant Points'!$A$2:$T$32,17,FALSE)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 s="3">
        <f t="shared" si="0"/>
        <v>85</v>
      </c>
      <c r="H13" t="str">
        <f>VLOOKUP(B13,'Contestant Points'!$A$2:$J$32,10,FALSE)</f>
        <v>13% of people have chosen this contestant</v>
      </c>
      <c r="I13">
        <f>VLOOKUP(B13,'Contestant Points'!$A$2:$D$32,4,FALSE)</f>
        <v>31</v>
      </c>
      <c r="J13" t="str">
        <f>VLOOKUP(B13,'Contestant Points'!$A$2:$E$32,5,FALSE)</f>
        <v>Senior Inventory Analyst</v>
      </c>
      <c r="K13" t="str">
        <f>VLOOKUP(B13,'Contestant Points'!$A$2:$F$32,6,FALSE)</f>
        <v>5'11"</v>
      </c>
      <c r="L13" t="str">
        <f>VLOOKUP(B13,'Contestant Points'!$A$2:$G$32,7,FALSE)</f>
        <v>African American</v>
      </c>
    </row>
    <row r="14" spans="1:12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Points'!$A$2:$T$32,17,FALSE)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 s="3">
        <f t="shared" si="0"/>
        <v>145</v>
      </c>
      <c r="H14" t="str">
        <f>VLOOKUP(B14,'Contestant Points'!$A$2:$J$32,10,FALSE)</f>
        <v>9% of people have chosen this contestant</v>
      </c>
      <c r="I14">
        <f>VLOOKUP(B14,'Contestant Points'!$A$2:$D$32,4,FALSE)</f>
        <v>31</v>
      </c>
      <c r="J14" t="str">
        <f>VLOOKUP(B14,'Contestant Points'!$A$2:$E$32,5,FALSE)</f>
        <v>Business Owner</v>
      </c>
      <c r="K14" t="str">
        <f>VLOOKUP(B14,'Contestant Points'!$A$2:$F$32,6,FALSE)</f>
        <v>6'3"</v>
      </c>
      <c r="L14" t="str">
        <f>VLOOKUP(B14,'Contestant Points'!$A$2:$G$32,7,FALSE)</f>
        <v>Caucasian</v>
      </c>
    </row>
    <row r="15" spans="1:12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Points'!$A$2:$T$32,17,FALSE)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 s="3">
        <f t="shared" si="0"/>
        <v>125</v>
      </c>
      <c r="H15" t="str">
        <f>VLOOKUP(B15,'Contestant Points'!$A$2:$J$32,10,FALSE)</f>
        <v>11% of people have chosen this contestant</v>
      </c>
      <c r="I15">
        <f>VLOOKUP(B15,'Contestant Points'!$A$2:$D$32,4,FALSE)</f>
        <v>37</v>
      </c>
      <c r="J15" t="str">
        <f>VLOOKUP(B15,'Contestant Points'!$A$2:$E$32,5,FALSE)</f>
        <v>Chiropractor</v>
      </c>
      <c r="K15" t="str">
        <f>VLOOKUP(B15,'Contestant Points'!$A$2:$F$32,6,FALSE)</f>
        <v>6'2"</v>
      </c>
      <c r="L15" t="str">
        <f>VLOOKUP(B15,'Contestant Points'!$A$2:$G$32,7,FALSE)</f>
        <v>Caucasian</v>
      </c>
    </row>
    <row r="16" spans="1:12" x14ac:dyDescent="0.3">
      <c r="A16" t="s">
        <v>12</v>
      </c>
      <c r="B16" t="s">
        <v>15</v>
      </c>
      <c r="C16" t="str">
        <f>VLOOKUP(B16,'Contestant Points'!$A$2:$B$32,2,FALSE)</f>
        <v>Still In</v>
      </c>
      <c r="D16">
        <f>VLOOKUP(B16,'Contestant Points'!$A$2:$T$32,17,FALSE)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 s="3">
        <f t="shared" si="0"/>
        <v>130</v>
      </c>
      <c r="H16" t="str">
        <f>VLOOKUP(B16,'Contestant Points'!$A$2:$J$32,10,FALSE)</f>
        <v>7% of people have chosen this contestant</v>
      </c>
      <c r="I16">
        <f>VLOOKUP(B16,'Contestant Points'!$A$2:$D$32,4,FALSE)</f>
        <v>35</v>
      </c>
      <c r="J16" t="str">
        <f>VLOOKUP(B16,'Contestant Points'!$A$2:$E$32,5,FALSE)</f>
        <v>Professional Wrestler</v>
      </c>
      <c r="K16" t="str">
        <f>VLOOKUP(B16,'Contestant Points'!$A$2:$F$32,6,FALSE)</f>
        <v>6'</v>
      </c>
      <c r="L16" t="str">
        <f>VLOOKUP(B16,'Contestant Points'!$A$2:$G$32,7,FALSE)</f>
        <v>African American</v>
      </c>
    </row>
    <row r="17" spans="1:12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Points'!$A$2:$T$32,17,FALSE)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 s="3">
        <f t="shared" si="0"/>
        <v>0</v>
      </c>
      <c r="H17" t="str">
        <f>VLOOKUP(B17,'Contestant Points'!$A$2:$J$32,10,FALSE)</f>
        <v>4% of people have chosen this contestant</v>
      </c>
      <c r="I17">
        <f>VLOOKUP(B17,'Contestant Points'!$A$2:$D$32,4,FALSE)</f>
        <v>29</v>
      </c>
      <c r="J17" t="str">
        <f>VLOOKUP(B17,'Contestant Points'!$A$2:$E$32,5,FALSE)</f>
        <v>Marine Veteran</v>
      </c>
      <c r="K17" t="str">
        <f>VLOOKUP(B17,'Contestant Points'!$A$2:$F$32,6,FALSE)</f>
        <v>6'</v>
      </c>
      <c r="L17" t="str">
        <f>VLOOKUP(B17,'Contestant Points'!$A$2:$G$32,7,FALSE)</f>
        <v>Asian</v>
      </c>
    </row>
    <row r="18" spans="1:12" x14ac:dyDescent="0.3">
      <c r="A18" t="s">
        <v>16</v>
      </c>
      <c r="B18" t="s">
        <v>15</v>
      </c>
      <c r="C18" t="str">
        <f>VLOOKUP(B18,'Contestant Points'!$A$2:$B$32,2,FALSE)</f>
        <v>Still In</v>
      </c>
      <c r="D18">
        <f>VLOOKUP(B18,'Contestant Points'!$A$2:$T$32,17,FALSE)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 s="3">
        <f t="shared" si="0"/>
        <v>130</v>
      </c>
      <c r="H18" t="str">
        <f>VLOOKUP(B18,'Contestant Points'!$A$2:$J$32,10,FALSE)</f>
        <v>7% of people have chosen this contestant</v>
      </c>
      <c r="I18">
        <f>VLOOKUP(B18,'Contestant Points'!$A$2:$D$32,4,FALSE)</f>
        <v>35</v>
      </c>
      <c r="J18" t="str">
        <f>VLOOKUP(B18,'Contestant Points'!$A$2:$E$32,5,FALSE)</f>
        <v>Professional Wrestler</v>
      </c>
      <c r="K18" t="str">
        <f>VLOOKUP(B18,'Contestant Points'!$A$2:$F$32,6,FALSE)</f>
        <v>6'</v>
      </c>
      <c r="L18" t="str">
        <f>VLOOKUP(B18,'Contestant Points'!$A$2:$G$32,7,FALSE)</f>
        <v>African American</v>
      </c>
    </row>
    <row r="19" spans="1:12" x14ac:dyDescent="0.3">
      <c r="A19" t="s">
        <v>16</v>
      </c>
      <c r="B19" t="s">
        <v>2</v>
      </c>
      <c r="C19" t="str">
        <f>VLOOKUP(B19,'Contestant Points'!$A$2:$B$32,2,FALSE)</f>
        <v>Still In</v>
      </c>
      <c r="D19">
        <f>VLOOKUP(B19,'Contestant Points'!$A$2:$T$32,17,FALSE)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 s="3">
        <f t="shared" si="0"/>
        <v>85</v>
      </c>
      <c r="H19" t="str">
        <f>VLOOKUP(B19,'Contestant Points'!$A$2:$J$32,10,FALSE)</f>
        <v>13% of people have chosen this contestant</v>
      </c>
      <c r="I19">
        <f>VLOOKUP(B19,'Contestant Points'!$A$2:$D$32,4,FALSE)</f>
        <v>31</v>
      </c>
      <c r="J19" t="str">
        <f>VLOOKUP(B19,'Contestant Points'!$A$2:$E$32,5,FALSE)</f>
        <v>Senior Inventory Analyst</v>
      </c>
      <c r="K19" t="str">
        <f>VLOOKUP(B19,'Contestant Points'!$A$2:$F$32,6,FALSE)</f>
        <v>5'11"</v>
      </c>
      <c r="L19" t="str">
        <f>VLOOKUP(B19,'Contestant Points'!$A$2:$G$32,7,FALSE)</f>
        <v>African American</v>
      </c>
    </row>
    <row r="20" spans="1:12" x14ac:dyDescent="0.3">
      <c r="A20" t="s">
        <v>16</v>
      </c>
      <c r="B20" t="s">
        <v>8</v>
      </c>
      <c r="C20" t="str">
        <f>VLOOKUP(B20,'Contestant Points'!$A$2:$B$32,2,FALSE)</f>
        <v>Still In</v>
      </c>
      <c r="D20">
        <f>VLOOKUP(B20,'Contestant Points'!$A$2:$T$32,17,FALSE)</f>
        <v>25</v>
      </c>
      <c r="E20">
        <f>VLOOKUP(B20,'Contestant Points'!$A$2:$R$32,18,FALSE)</f>
        <v>0</v>
      </c>
      <c r="F20">
        <f>VLOOKUP(B20,'Contestant Points'!$A$2:$S$32,19,FALSE)</f>
        <v>85</v>
      </c>
      <c r="G20" s="3">
        <f t="shared" si="0"/>
        <v>110</v>
      </c>
      <c r="H20" t="str">
        <f>VLOOKUP(B20,'Contestant Points'!$A$2:$J$32,10,FALSE)</f>
        <v>7% of people have chosen this contestant</v>
      </c>
      <c r="I20">
        <f>VLOOKUP(B20,'Contestant Points'!$A$2:$D$32,4,FALSE)</f>
        <v>26</v>
      </c>
      <c r="J20" t="str">
        <f>VLOOKUP(B20,'Contestant Points'!$A$2:$E$32,5,FALSE)</f>
        <v>Education Software Manager</v>
      </c>
      <c r="K20" t="str">
        <f>VLOOKUP(B20,'Contestant Points'!$A$2:$F$32,6,FALSE)</f>
        <v>6'3"</v>
      </c>
      <c r="L20" t="str">
        <f>VLOOKUP(B20,'Contestant Points'!$A$2:$G$32,7,FALSE)</f>
        <v>African American</v>
      </c>
    </row>
    <row r="21" spans="1:12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Points'!$A$2:$T$32,17,FALSE)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 s="3">
        <f t="shared" si="0"/>
        <v>75</v>
      </c>
      <c r="H21" t="str">
        <f>VLOOKUP(B21,'Contestant Points'!$A$2:$J$32,10,FALSE)</f>
        <v>2% of people have chosen this contestant</v>
      </c>
      <c r="I21">
        <f>VLOOKUP(B21,'Contestant Points'!$A$2:$D$32,4,FALSE)</f>
        <v>32</v>
      </c>
      <c r="J21" t="str">
        <f>VLOOKUP(B21,'Contestant Points'!$A$2:$E$32,5,FALSE)</f>
        <v>Construction Sales Rep</v>
      </c>
      <c r="K21" t="str">
        <f>VLOOKUP(B21,'Contestant Points'!$A$2:$F$32,6,FALSE)</f>
        <v>6'3"</v>
      </c>
      <c r="L21" t="str">
        <f>VLOOKUP(B21,'Contestant Points'!$A$2:$G$32,7,FALSE)</f>
        <v>Caucasian</v>
      </c>
    </row>
    <row r="22" spans="1:12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Points'!$A$2:$T$32,17,FALSE)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 s="3">
        <f t="shared" si="0"/>
        <v>0</v>
      </c>
      <c r="H22" t="str">
        <f>VLOOKUP(B22,'Contestant Points'!$A$2:$J$32,10,FALSE)</f>
        <v>4% of people have chosen this contestant</v>
      </c>
      <c r="I22">
        <f>VLOOKUP(B22,'Contestant Points'!$A$2:$D$32,4,FALSE)</f>
        <v>29</v>
      </c>
      <c r="J22" t="str">
        <f>VLOOKUP(B22,'Contestant Points'!$A$2:$E$32,5,FALSE)</f>
        <v>Marine Veteran</v>
      </c>
      <c r="K22" t="str">
        <f>VLOOKUP(B22,'Contestant Points'!$A$2:$F$32,6,FALSE)</f>
        <v>6'</v>
      </c>
      <c r="L22" t="str">
        <f>VLOOKUP(B22,'Contestant Points'!$A$2:$G$32,7,FALSE)</f>
        <v>Asian</v>
      </c>
    </row>
    <row r="23" spans="1:12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Points'!$A$2:$T$32,17,FALSE)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 s="3">
        <f t="shared" si="0"/>
        <v>125</v>
      </c>
      <c r="H23" t="str">
        <f>VLOOKUP(B23,'Contestant Points'!$A$2:$J$32,10,FALSE)</f>
        <v>11% of people have chosen this contestant</v>
      </c>
      <c r="I23">
        <f>VLOOKUP(B23,'Contestant Points'!$A$2:$D$32,4,FALSE)</f>
        <v>37</v>
      </c>
      <c r="J23" t="str">
        <f>VLOOKUP(B23,'Contestant Points'!$A$2:$E$32,5,FALSE)</f>
        <v>Chiropractor</v>
      </c>
      <c r="K23" t="str">
        <f>VLOOKUP(B23,'Contestant Points'!$A$2:$F$32,6,FALSE)</f>
        <v>6'2"</v>
      </c>
      <c r="L23" t="str">
        <f>VLOOKUP(B23,'Contestant Points'!$A$2:$G$32,7,FALSE)</f>
        <v>Caucasian</v>
      </c>
    </row>
    <row r="24" spans="1:12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Points'!$A$2:$T$32,17,FALSE)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 s="3">
        <f t="shared" si="0"/>
        <v>120</v>
      </c>
      <c r="H24" t="str">
        <f>VLOOKUP(B24,'Contestant Points'!$A$2:$J$32,10,FALSE)</f>
        <v>11% of people have chosen this contestant</v>
      </c>
      <c r="I24">
        <f>VLOOKUP(B24,'Contestant Points'!$A$2:$D$32,4,FALSE)</f>
        <v>30</v>
      </c>
      <c r="J24" t="str">
        <f>VLOOKUP(B24,'Contestant Points'!$A$2:$E$32,5,FALSE)</f>
        <v>Executive Recruiter</v>
      </c>
      <c r="K24" t="str">
        <f>VLOOKUP(B24,'Contestant Points'!$A$2:$F$32,6,FALSE)</f>
        <v>6'4"</v>
      </c>
      <c r="L24" t="str">
        <f>VLOOKUP(B24,'Contestant Points'!$A$2:$G$32,7,FALSE)</f>
        <v>African American</v>
      </c>
    </row>
    <row r="25" spans="1:12" x14ac:dyDescent="0.3">
      <c r="A25" t="s">
        <v>19</v>
      </c>
      <c r="B25" t="s">
        <v>9</v>
      </c>
      <c r="C25" t="str">
        <f>VLOOKUP(B25,'Contestant Points'!$A$2:$B$32,2,FALSE)</f>
        <v>Still In</v>
      </c>
      <c r="D25">
        <f>VLOOKUP(B25,'Contestant Points'!$A$2:$T$32,17,FALSE)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 s="3">
        <f t="shared" si="0"/>
        <v>100</v>
      </c>
      <c r="H25" t="str">
        <f>VLOOKUP(B25,'Contestant Points'!$A$2:$J$32,10,FALSE)</f>
        <v>4% of people have chosen this contestant</v>
      </c>
      <c r="I25">
        <f>VLOOKUP(B25,'Contestant Points'!$A$2:$D$32,4,FALSE)</f>
        <v>28</v>
      </c>
      <c r="J25" t="str">
        <f>VLOOKUP(B25,'Contestant Points'!$A$2:$E$32,5,FALSE)</f>
        <v>Sales Manager</v>
      </c>
      <c r="K25" t="str">
        <f>VLOOKUP(B25,'Contestant Points'!$A$2:$F$32,6,FALSE)</f>
        <v>6'3"</v>
      </c>
      <c r="L25" t="str">
        <f>VLOOKUP(B25,'Contestant Points'!$A$2:$G$32,7,FALSE)</f>
        <v>African American</v>
      </c>
    </row>
    <row r="26" spans="1:12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Points'!$A$2:$T$32,17,FALSE)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 s="3">
        <f t="shared" si="0"/>
        <v>5</v>
      </c>
      <c r="H26" t="str">
        <f>VLOOKUP(B26,'Contestant Points'!$A$2:$J$32,10,FALSE)</f>
        <v>4% of people have chosen this contestant</v>
      </c>
      <c r="I26">
        <f>VLOOKUP(B26,'Contestant Points'!$A$2:$D$32,4,FALSE)</f>
        <v>26</v>
      </c>
      <c r="J26" t="str">
        <f>VLOOKUP(B26,'Contestant Points'!$A$2:$E$32,5,FALSE)</f>
        <v>Former Professional Basketball Player</v>
      </c>
      <c r="K26" t="str">
        <f>VLOOKUP(B26,'Contestant Points'!$A$2:$F$32,6,FALSE)</f>
        <v>6'</v>
      </c>
      <c r="L26" t="str">
        <f>VLOOKUP(B26,'Contestant Points'!$A$2:$G$32,7,FALSE)</f>
        <v>African American</v>
      </c>
    </row>
    <row r="27" spans="1:12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Points'!$A$2:$T$32,17,FALSE)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 s="3">
        <f t="shared" si="0"/>
        <v>125</v>
      </c>
      <c r="H27" t="str">
        <f>VLOOKUP(B27,'Contestant Points'!$A$2:$J$32,10,FALSE)</f>
        <v>11% of people have chosen this contestant</v>
      </c>
      <c r="I27">
        <f>VLOOKUP(B27,'Contestant Points'!$A$2:$D$32,4,FALSE)</f>
        <v>37</v>
      </c>
      <c r="J27" t="str">
        <f>VLOOKUP(B27,'Contestant Points'!$A$2:$E$32,5,FALSE)</f>
        <v>Chiropractor</v>
      </c>
      <c r="K27" t="str">
        <f>VLOOKUP(B27,'Contestant Points'!$A$2:$F$32,6,FALSE)</f>
        <v>6'2"</v>
      </c>
      <c r="L27" t="str">
        <f>VLOOKUP(B27,'Contestant Points'!$A$2:$G$32,7,FALSE)</f>
        <v>Caucasian</v>
      </c>
    </row>
    <row r="28" spans="1:12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Points'!$A$2:$T$32,17,FALSE)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 s="3">
        <f t="shared" si="0"/>
        <v>145</v>
      </c>
      <c r="H28" t="str">
        <f>VLOOKUP(B28,'Contestant Points'!$A$2:$J$32,10,FALSE)</f>
        <v>9% of people have chosen this contestant</v>
      </c>
      <c r="I28">
        <f>VLOOKUP(B28,'Contestant Points'!$A$2:$D$32,4,FALSE)</f>
        <v>31</v>
      </c>
      <c r="J28" t="str">
        <f>VLOOKUP(B28,'Contestant Points'!$A$2:$E$32,5,FALSE)</f>
        <v>Business Owner</v>
      </c>
      <c r="K28" t="str">
        <f>VLOOKUP(B28,'Contestant Points'!$A$2:$F$32,6,FALSE)</f>
        <v>6'3"</v>
      </c>
      <c r="L28" t="str">
        <f>VLOOKUP(B28,'Contestant Points'!$A$2:$G$32,7,FALSE)</f>
        <v>Caucasian</v>
      </c>
    </row>
    <row r="29" spans="1:12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Points'!$A$2:$T$32,17,FALSE)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 s="3">
        <f t="shared" si="0"/>
        <v>160</v>
      </c>
      <c r="H29" t="str">
        <f>VLOOKUP(B29,'Contestant Points'!$A$2:$J$32,10,FALSE)</f>
        <v>7% of people have chosen this contestant</v>
      </c>
      <c r="I29">
        <f>VLOOKUP(B29,'Contestant Points'!$A$2:$D$32,4,FALSE)</f>
        <v>29</v>
      </c>
      <c r="J29" t="str">
        <f>VLOOKUP(B29,'Contestant Points'!$A$2:$E$32,5,FALSE)</f>
        <v>Personal Trainer</v>
      </c>
      <c r="K29" t="str">
        <f>VLOOKUP(B29,'Contestant Points'!$A$2:$F$32,6,FALSE)</f>
        <v>6'2"</v>
      </c>
      <c r="L29" t="str">
        <f>VLOOKUP(B29,'Contestant Points'!$A$2:$G$32,7,FALSE)</f>
        <v>African American</v>
      </c>
    </row>
    <row r="30" spans="1:12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Points'!$A$2:$T$32,17,FALSE)</f>
        <v>30</v>
      </c>
      <c r="E30">
        <f>VLOOKUP(B30,'Contestant Points'!$A$2:$R$32,18,FALSE)</f>
        <v>55</v>
      </c>
      <c r="F30">
        <f>VLOOKUP(B30,'Contestant Points'!$A$2:$S$32,19,FALSE)</f>
        <v>45</v>
      </c>
      <c r="G30" s="3">
        <f t="shared" si="0"/>
        <v>130</v>
      </c>
      <c r="H30" t="str">
        <f>VLOOKUP(B30,'Contestant Points'!$A$2:$J$32,10,FALSE)</f>
        <v>2% of people have chosen this contestant</v>
      </c>
      <c r="I30">
        <f>VLOOKUP(B30,'Contestant Points'!$A$2:$D$32,4,FALSE)</f>
        <v>26</v>
      </c>
      <c r="J30" t="str">
        <f>VLOOKUP(B30,'Contestant Points'!$A$2:$E$32,5,FALSE)</f>
        <v>Startup Recruiter</v>
      </c>
      <c r="K30" t="str">
        <f>VLOOKUP(B30,'Contestant Points'!$A$2:$F$32,6,FALSE)</f>
        <v>6'2"</v>
      </c>
      <c r="L30" t="str">
        <f>VLOOKUP(B30,'Contestant Points'!$A$2:$G$32,7,FALSE)</f>
        <v>Caucasian</v>
      </c>
    </row>
    <row r="31" spans="1:12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Points'!$A$2:$T$32,17,FALSE)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 s="3">
        <f t="shared" si="0"/>
        <v>120</v>
      </c>
      <c r="H31" t="str">
        <f>VLOOKUP(B31,'Contestant Points'!$A$2:$J$32,10,FALSE)</f>
        <v>11% of people have chosen this contestant</v>
      </c>
      <c r="I31">
        <f>VLOOKUP(B31,'Contestant Points'!$A$2:$D$32,4,FALSE)</f>
        <v>30</v>
      </c>
      <c r="J31" t="str">
        <f>VLOOKUP(B31,'Contestant Points'!$A$2:$E$32,5,FALSE)</f>
        <v>Executive Recruiter</v>
      </c>
      <c r="K31" t="str">
        <f>VLOOKUP(B31,'Contestant Points'!$A$2:$F$32,6,FALSE)</f>
        <v>6'4"</v>
      </c>
      <c r="L31" t="str">
        <f>VLOOKUP(B31,'Contestant Points'!$A$2:$G$32,7,FALSE)</f>
        <v>African American</v>
      </c>
    </row>
    <row r="32" spans="1:12" x14ac:dyDescent="0.3">
      <c r="A32" t="s">
        <v>23</v>
      </c>
      <c r="B32" t="s">
        <v>2</v>
      </c>
      <c r="C32" t="str">
        <f>VLOOKUP(B32,'Contestant Points'!$A$2:$B$32,2,FALSE)</f>
        <v>Still In</v>
      </c>
      <c r="D32">
        <f>VLOOKUP(B32,'Contestant Points'!$A$2:$T$32,17,FALSE)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 s="3">
        <f t="shared" si="0"/>
        <v>85</v>
      </c>
      <c r="H32" t="str">
        <f>VLOOKUP(B32,'Contestant Points'!$A$2:$J$32,10,FALSE)</f>
        <v>13% of people have chosen this contestant</v>
      </c>
      <c r="I32">
        <f>VLOOKUP(B32,'Contestant Points'!$A$2:$D$32,4,FALSE)</f>
        <v>31</v>
      </c>
      <c r="J32" t="str">
        <f>VLOOKUP(B32,'Contestant Points'!$A$2:$E$32,5,FALSE)</f>
        <v>Senior Inventory Analyst</v>
      </c>
      <c r="K32" t="str">
        <f>VLOOKUP(B32,'Contestant Points'!$A$2:$F$32,6,FALSE)</f>
        <v>5'11"</v>
      </c>
      <c r="L32" t="str">
        <f>VLOOKUP(B32,'Contestant Points'!$A$2:$G$32,7,FALSE)</f>
        <v>African American</v>
      </c>
    </row>
    <row r="33" spans="1:12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Points'!$A$2:$T$32,17,FALSE)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 s="3">
        <f t="shared" si="0"/>
        <v>120</v>
      </c>
      <c r="H33" t="str">
        <f>VLOOKUP(B33,'Contestant Points'!$A$2:$J$32,10,FALSE)</f>
        <v>11% of people have chosen this contestant</v>
      </c>
      <c r="I33">
        <f>VLOOKUP(B33,'Contestant Points'!$A$2:$D$32,4,FALSE)</f>
        <v>30</v>
      </c>
      <c r="J33" t="str">
        <f>VLOOKUP(B33,'Contestant Points'!$A$2:$E$32,5,FALSE)</f>
        <v>Executive Recruiter</v>
      </c>
      <c r="K33" t="str">
        <f>VLOOKUP(B33,'Contestant Points'!$A$2:$F$32,6,FALSE)</f>
        <v>6'4"</v>
      </c>
      <c r="L33" t="str">
        <f>VLOOKUP(B33,'Contestant Points'!$A$2:$G$32,7,FALSE)</f>
        <v>African American</v>
      </c>
    </row>
    <row r="34" spans="1:12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Points'!$A$2:$T$32,17,FALSE)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 s="3">
        <f t="shared" si="0"/>
        <v>145</v>
      </c>
      <c r="H34" t="str">
        <f>VLOOKUP(B34,'Contestant Points'!$A$2:$J$32,10,FALSE)</f>
        <v>9% of people have chosen this contestant</v>
      </c>
      <c r="I34">
        <f>VLOOKUP(B34,'Contestant Points'!$A$2:$D$32,4,FALSE)</f>
        <v>31</v>
      </c>
      <c r="J34" t="str">
        <f>VLOOKUP(B34,'Contestant Points'!$A$2:$E$32,5,FALSE)</f>
        <v>Business Owner</v>
      </c>
      <c r="K34" t="str">
        <f>VLOOKUP(B34,'Contestant Points'!$A$2:$F$32,6,FALSE)</f>
        <v>6'3"</v>
      </c>
      <c r="L34" t="str">
        <f>VLOOKUP(B34,'Contestant Points'!$A$2:$G$32,7,FALSE)</f>
        <v>Caucasian</v>
      </c>
    </row>
    <row r="35" spans="1:12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Points'!$A$2:$T$32,17,FALSE)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 s="3">
        <f t="shared" si="0"/>
        <v>40</v>
      </c>
      <c r="H35" t="str">
        <f>VLOOKUP(B35,'Contestant Points'!$A$2:$J$32,10,FALSE)</f>
        <v>2% of people have chosen this contestant</v>
      </c>
      <c r="I35">
        <f>VLOOKUP(B35,'Contestant Points'!$A$2:$D$32,4,FALSE)</f>
        <v>32</v>
      </c>
      <c r="J35" t="str">
        <f>VLOOKUP(B35,'Contestant Points'!$A$2:$E$32,5,FALSE)</f>
        <v>Sales Account Executive</v>
      </c>
      <c r="K35" t="str">
        <f>VLOOKUP(B35,'Contestant Points'!$A$2:$F$32,6,FALSE)</f>
        <v>5'9"</v>
      </c>
      <c r="L35" t="str">
        <f>VLOOKUP(B35,'Contestant Points'!$A$2:$G$32,7,FALSE)</f>
        <v>Caucasian</v>
      </c>
    </row>
    <row r="36" spans="1:12" x14ac:dyDescent="0.3">
      <c r="A36" t="s">
        <v>23</v>
      </c>
      <c r="B36" t="s">
        <v>25</v>
      </c>
      <c r="C36" t="str">
        <f>VLOOKUP(B36,'Contestant Points'!$A$2:$B$32,2,FALSE)</f>
        <v>Still In</v>
      </c>
      <c r="D36">
        <f>VLOOKUP(B36,'Contestant Points'!$A$2:$T$32,17,FALSE)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 s="3">
        <f t="shared" si="0"/>
        <v>140</v>
      </c>
      <c r="H36" t="str">
        <f>VLOOKUP(B36,'Contestant Points'!$A$2:$J$32,10,FALSE)</f>
        <v>2% of people have chosen this contestant</v>
      </c>
      <c r="I36">
        <f>VLOOKUP(B36,'Contestant Points'!$A$2:$D$32,4,FALSE)</f>
        <v>30</v>
      </c>
      <c r="J36" t="str">
        <f>VLOOKUP(B36,'Contestant Points'!$A$2:$E$32,5,FALSE)</f>
        <v>Singer/Songwriter</v>
      </c>
      <c r="K36" t="str">
        <f>VLOOKUP(B36,'Contestant Points'!$A$2:$F$32,6,FALSE)</f>
        <v>5'11"</v>
      </c>
      <c r="L36" t="str">
        <f>VLOOKUP(B36,'Contestant Points'!$A$2:$G$32,7,FALSE)</f>
        <v>Caucasian</v>
      </c>
    </row>
    <row r="37" spans="1:12" x14ac:dyDescent="0.3">
      <c r="A37" t="s">
        <v>26</v>
      </c>
      <c r="B37" t="s">
        <v>8</v>
      </c>
      <c r="C37" t="str">
        <f>VLOOKUP(B37,'Contestant Points'!$A$2:$B$32,2,FALSE)</f>
        <v>Still In</v>
      </c>
      <c r="D37">
        <f>VLOOKUP(B37,'Contestant Points'!$A$2:$T$32,17,FALSE)</f>
        <v>25</v>
      </c>
      <c r="E37">
        <f>VLOOKUP(B37,'Contestant Points'!$A$2:$R$32,18,FALSE)</f>
        <v>0</v>
      </c>
      <c r="F37">
        <f>VLOOKUP(B37,'Contestant Points'!$A$2:$S$32,19,FALSE)</f>
        <v>85</v>
      </c>
      <c r="G37" s="3">
        <f t="shared" si="0"/>
        <v>110</v>
      </c>
      <c r="H37" t="str">
        <f>VLOOKUP(B37,'Contestant Points'!$A$2:$J$32,10,FALSE)</f>
        <v>7% of people have chosen this contestant</v>
      </c>
      <c r="I37">
        <f>VLOOKUP(B37,'Contestant Points'!$A$2:$D$32,4,FALSE)</f>
        <v>26</v>
      </c>
      <c r="J37" t="str">
        <f>VLOOKUP(B37,'Contestant Points'!$A$2:$E$32,5,FALSE)</f>
        <v>Education Software Manager</v>
      </c>
      <c r="K37" t="str">
        <f>VLOOKUP(B37,'Contestant Points'!$A$2:$F$32,6,FALSE)</f>
        <v>6'3"</v>
      </c>
      <c r="L37" t="str">
        <f>VLOOKUP(B37,'Contestant Points'!$A$2:$G$32,7,FALSE)</f>
        <v>African American</v>
      </c>
    </row>
    <row r="38" spans="1:12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Points'!$A$2:$T$32,17,FALSE)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 s="3">
        <f t="shared" si="0"/>
        <v>120</v>
      </c>
      <c r="H38" t="str">
        <f>VLOOKUP(B38,'Contestant Points'!$A$2:$J$32,10,FALSE)</f>
        <v>11% of people have chosen this contestant</v>
      </c>
      <c r="I38">
        <f>VLOOKUP(B38,'Contestant Points'!$A$2:$D$32,4,FALSE)</f>
        <v>30</v>
      </c>
      <c r="J38" t="str">
        <f>VLOOKUP(B38,'Contestant Points'!$A$2:$E$32,5,FALSE)</f>
        <v>Executive Recruiter</v>
      </c>
      <c r="K38" t="str">
        <f>VLOOKUP(B38,'Contestant Points'!$A$2:$F$32,6,FALSE)</f>
        <v>6'4"</v>
      </c>
      <c r="L38" t="str">
        <f>VLOOKUP(B38,'Contestant Points'!$A$2:$G$32,7,FALSE)</f>
        <v>African American</v>
      </c>
    </row>
    <row r="39" spans="1:12" x14ac:dyDescent="0.3">
      <c r="A39" t="s">
        <v>26</v>
      </c>
      <c r="B39" t="s">
        <v>2</v>
      </c>
      <c r="C39" t="str">
        <f>VLOOKUP(B39,'Contestant Points'!$A$2:$B$32,2,FALSE)</f>
        <v>Still In</v>
      </c>
      <c r="D39">
        <f>VLOOKUP(B39,'Contestant Points'!$A$2:$T$32,17,FALSE)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 s="3">
        <f t="shared" si="0"/>
        <v>85</v>
      </c>
      <c r="H39" t="str">
        <f>VLOOKUP(B39,'Contestant Points'!$A$2:$J$32,10,FALSE)</f>
        <v>13% of people have chosen this contestant</v>
      </c>
      <c r="I39">
        <f>VLOOKUP(B39,'Contestant Points'!$A$2:$D$32,4,FALSE)</f>
        <v>31</v>
      </c>
      <c r="J39" t="str">
        <f>VLOOKUP(B39,'Contestant Points'!$A$2:$E$32,5,FALSE)</f>
        <v>Senior Inventory Analyst</v>
      </c>
      <c r="K39" t="str">
        <f>VLOOKUP(B39,'Contestant Points'!$A$2:$F$32,6,FALSE)</f>
        <v>5'11"</v>
      </c>
      <c r="L39" t="str">
        <f>VLOOKUP(B39,'Contestant Points'!$A$2:$G$32,7,FALSE)</f>
        <v>African American</v>
      </c>
    </row>
    <row r="40" spans="1:12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Points'!$A$2:$T$32,17,FALSE)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 s="3">
        <f t="shared" si="0"/>
        <v>5</v>
      </c>
      <c r="H40" t="str">
        <f>VLOOKUP(B40,'Contestant Points'!$A$2:$J$32,10,FALSE)</f>
        <v>2% of people have chosen this contestant</v>
      </c>
      <c r="I40">
        <f>VLOOKUP(B40,'Contestant Points'!$A$2:$D$32,4,FALSE)</f>
        <v>26</v>
      </c>
      <c r="J40" t="str">
        <f>VLOOKUP(B40,'Contestant Points'!$A$2:$E$32,5,FALSE)</f>
        <v>Marketing Consultant</v>
      </c>
      <c r="K40" t="str">
        <f>VLOOKUP(B40,'Contestant Points'!$A$2:$F$32,6,FALSE)</f>
        <v>5'11"</v>
      </c>
      <c r="L40" t="str">
        <f>VLOOKUP(B40,'Contestant Points'!$A$2:$G$32,7,FALSE)</f>
        <v>African American</v>
      </c>
    </row>
    <row r="41" spans="1:12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Points'!$A$2:$T$32,17,FALSE)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 s="3">
        <f t="shared" si="0"/>
        <v>5</v>
      </c>
      <c r="H41" t="str">
        <f>VLOOKUP(B41,'Contestant Points'!$A$2:$J$32,10,FALSE)</f>
        <v>4% of people have chosen this contestant</v>
      </c>
      <c r="I41">
        <f>VLOOKUP(B41,'Contestant Points'!$A$2:$D$32,4,FALSE)</f>
        <v>26</v>
      </c>
      <c r="J41" t="str">
        <f>VLOOKUP(B41,'Contestant Points'!$A$2:$E$32,5,FALSE)</f>
        <v>Former Professional Basketball Player</v>
      </c>
      <c r="K41" t="str">
        <f>VLOOKUP(B41,'Contestant Points'!$A$2:$F$32,6,FALSE)</f>
        <v>6'</v>
      </c>
      <c r="L41" t="str">
        <f>VLOOKUP(B41,'Contestant Points'!$A$2:$G$32,7,FALSE)</f>
        <v>African American</v>
      </c>
    </row>
    <row r="42" spans="1:12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Points'!$A$2:$T$32,17,FALSE)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 s="3">
        <f t="shared" si="0"/>
        <v>125</v>
      </c>
      <c r="H42" t="str">
        <f>VLOOKUP(B42,'Contestant Points'!$A$2:$J$32,10,FALSE)</f>
        <v>11% of people have chosen this contestant</v>
      </c>
      <c r="I42">
        <f>VLOOKUP(B42,'Contestant Points'!$A$2:$D$32,4,FALSE)</f>
        <v>37</v>
      </c>
      <c r="J42" t="str">
        <f>VLOOKUP(B42,'Contestant Points'!$A$2:$E$32,5,FALSE)</f>
        <v>Chiropractor</v>
      </c>
      <c r="K42" t="str">
        <f>VLOOKUP(B42,'Contestant Points'!$A$2:$F$32,6,FALSE)</f>
        <v>6'2"</v>
      </c>
      <c r="L42" t="str">
        <f>VLOOKUP(B42,'Contestant Points'!$A$2:$G$32,7,FALSE)</f>
        <v>Caucasian</v>
      </c>
    </row>
    <row r="43" spans="1:12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Points'!$A$2:$T$32,17,FALSE)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 s="3">
        <f t="shared" si="0"/>
        <v>160</v>
      </c>
      <c r="H43" t="str">
        <f>VLOOKUP(B43,'Contestant Points'!$A$2:$J$32,10,FALSE)</f>
        <v>7% of people have chosen this contestant</v>
      </c>
      <c r="I43">
        <f>VLOOKUP(B43,'Contestant Points'!$A$2:$D$32,4,FALSE)</f>
        <v>29</v>
      </c>
      <c r="J43" t="str">
        <f>VLOOKUP(B43,'Contestant Points'!$A$2:$E$32,5,FALSE)</f>
        <v>Personal Trainer</v>
      </c>
      <c r="K43" t="str">
        <f>VLOOKUP(B43,'Contestant Points'!$A$2:$F$32,6,FALSE)</f>
        <v>6'2"</v>
      </c>
      <c r="L43" t="str">
        <f>VLOOKUP(B43,'Contestant Points'!$A$2:$G$32,7,FALSE)</f>
        <v>African American</v>
      </c>
    </row>
    <row r="44" spans="1:12" x14ac:dyDescent="0.3">
      <c r="A44" t="s">
        <v>28</v>
      </c>
      <c r="B44" t="s">
        <v>29</v>
      </c>
      <c r="C44" t="str">
        <f>VLOOKUP(B44,'Contestant Points'!$A$2:$B$32,2,FALSE)</f>
        <v>Still In</v>
      </c>
      <c r="D44">
        <f>VLOOKUP(B44,'Contestant Points'!$A$2:$T$32,17,FALSE)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 s="3">
        <f t="shared" si="0"/>
        <v>105</v>
      </c>
      <c r="H44" t="str">
        <f>VLOOKUP(B44,'Contestant Points'!$A$2:$J$32,10,FALSE)</f>
        <v>2% of people have chosen this contestant</v>
      </c>
      <c r="I44">
        <f>VLOOKUP(B44,'Contestant Points'!$A$2:$D$32,4,FALSE)</f>
        <v>28</v>
      </c>
      <c r="J44" t="str">
        <f>VLOOKUP(B44,'Contestant Points'!$A$2:$E$32,5,FALSE)</f>
        <v>Prosecuting Attorney</v>
      </c>
      <c r="K44" t="str">
        <f>VLOOKUP(B44,'Contestant Points'!$A$2:$F$32,6,FALSE)</f>
        <v>6'3"</v>
      </c>
      <c r="L44" t="str">
        <f>VLOOKUP(B44,'Contestant Points'!$A$2:$G$32,7,FALSE)</f>
        <v>African American</v>
      </c>
    </row>
    <row r="45" spans="1:12" x14ac:dyDescent="0.3">
      <c r="A45" t="s">
        <v>28</v>
      </c>
      <c r="B45" t="s">
        <v>15</v>
      </c>
      <c r="C45" t="str">
        <f>VLOOKUP(B45,'Contestant Points'!$A$2:$B$32,2,FALSE)</f>
        <v>Still In</v>
      </c>
      <c r="D45">
        <f>VLOOKUP(B45,'Contestant Points'!$A$2:$T$32,17,FALSE)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 s="3">
        <f t="shared" si="0"/>
        <v>130</v>
      </c>
      <c r="H45" t="str">
        <f>VLOOKUP(B45,'Contestant Points'!$A$2:$J$32,10,FALSE)</f>
        <v>7% of people have chosen this contestant</v>
      </c>
      <c r="I45">
        <f>VLOOKUP(B45,'Contestant Points'!$A$2:$D$32,4,FALSE)</f>
        <v>35</v>
      </c>
      <c r="J45" t="str">
        <f>VLOOKUP(B45,'Contestant Points'!$A$2:$E$32,5,FALSE)</f>
        <v>Professional Wrestler</v>
      </c>
      <c r="K45" t="str">
        <f>VLOOKUP(B45,'Contestant Points'!$A$2:$F$32,6,FALSE)</f>
        <v>6'</v>
      </c>
      <c r="L45" t="str">
        <f>VLOOKUP(B45,'Contestant Points'!$A$2:$G$32,7,FALSE)</f>
        <v>African American</v>
      </c>
    </row>
    <row r="46" spans="1:12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Points'!$A$2:$T$32,17,FALSE)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 s="3">
        <f t="shared" si="0"/>
        <v>145</v>
      </c>
      <c r="H46" t="str">
        <f>VLOOKUP(B46,'Contestant Points'!$A$2:$J$32,10,FALSE)</f>
        <v>9% of people have chosen this contestant</v>
      </c>
      <c r="I46">
        <f>VLOOKUP(B46,'Contestant Points'!$A$2:$D$32,4,FALSE)</f>
        <v>31</v>
      </c>
      <c r="J46" t="str">
        <f>VLOOKUP(B46,'Contestant Points'!$A$2:$E$32,5,FALSE)</f>
        <v>Business Owner</v>
      </c>
      <c r="K46" t="str">
        <f>VLOOKUP(B46,'Contestant Points'!$A$2:$F$32,6,FALSE)</f>
        <v>6'3"</v>
      </c>
      <c r="L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7" max="7" width="10.88671875" bestFit="1" customWidth="1"/>
  </cols>
  <sheetData>
    <row r="1" spans="1:7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</row>
    <row r="2" spans="1:7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SUM(D2:F2)</f>
        <v>100</v>
      </c>
    </row>
    <row r="3" spans="1:7" x14ac:dyDescent="0.3">
      <c r="A3" t="s">
        <v>115</v>
      </c>
      <c r="B3" t="s">
        <v>2</v>
      </c>
      <c r="C3" t="str">
        <f>VLOOKUP(B3,'Contestant Points'!$A$2:$B$32,2,FALSE)</f>
        <v>Still In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 t="shared" ref="G3:G21" si="0">SUM(D3:F3)</f>
        <v>85</v>
      </c>
    </row>
    <row r="4" spans="1:7" x14ac:dyDescent="0.3">
      <c r="A4" t="s">
        <v>115</v>
      </c>
      <c r="B4" t="s">
        <v>8</v>
      </c>
      <c r="C4" t="str">
        <f>VLOOKUP(B4,'Contestant Points'!$A$2:$B$32,2,FALSE)</f>
        <v>Still In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85</v>
      </c>
      <c r="G4">
        <f t="shared" si="0"/>
        <v>110</v>
      </c>
    </row>
    <row r="5" spans="1:7" x14ac:dyDescent="0.3">
      <c r="A5" t="s">
        <v>115</v>
      </c>
      <c r="B5" t="s">
        <v>3</v>
      </c>
      <c r="C5" t="str">
        <f>VLOOKUP(B5,'Contestant Points'!$A$2:$B$32,2,FALSE)</f>
        <v>Still In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 t="shared" si="0"/>
        <v>120</v>
      </c>
    </row>
    <row r="6" spans="1:7" x14ac:dyDescent="0.3">
      <c r="A6" t="s">
        <v>19</v>
      </c>
      <c r="B6" t="s">
        <v>3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 t="shared" si="0"/>
        <v>120</v>
      </c>
    </row>
    <row r="7" spans="1:7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 t="shared" si="0"/>
        <v>125</v>
      </c>
    </row>
    <row r="8" spans="1:7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 t="shared" si="0"/>
        <v>120</v>
      </c>
    </row>
    <row r="9" spans="1:7" x14ac:dyDescent="0.3">
      <c r="A9" t="s">
        <v>19</v>
      </c>
      <c r="B9" t="s">
        <v>29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 t="shared" si="0"/>
        <v>105</v>
      </c>
    </row>
    <row r="10" spans="1:7" x14ac:dyDescent="0.3">
      <c r="A10" t="s">
        <v>116</v>
      </c>
      <c r="B10" t="s">
        <v>8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85</v>
      </c>
      <c r="G10">
        <f t="shared" si="0"/>
        <v>110</v>
      </c>
    </row>
    <row r="11" spans="1:7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 t="shared" si="0"/>
        <v>125</v>
      </c>
    </row>
    <row r="12" spans="1:7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 t="shared" si="0"/>
        <v>145</v>
      </c>
    </row>
    <row r="13" spans="1:7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 t="shared" si="0"/>
        <v>160</v>
      </c>
    </row>
    <row r="14" spans="1:7" x14ac:dyDescent="0.3">
      <c r="A14" t="s">
        <v>30</v>
      </c>
      <c r="B14" t="s">
        <v>3</v>
      </c>
      <c r="C14" t="str">
        <f>VLOOKUP(B14,'Contestant Points'!$A$2:$B$32,2,FALSE)</f>
        <v>Still In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 t="shared" si="0"/>
        <v>120</v>
      </c>
    </row>
    <row r="15" spans="1:7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 t="shared" si="0"/>
        <v>125</v>
      </c>
    </row>
    <row r="16" spans="1:7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 t="shared" si="0"/>
        <v>145</v>
      </c>
    </row>
    <row r="17" spans="1:7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 t="shared" si="0"/>
        <v>120</v>
      </c>
    </row>
    <row r="18" spans="1:7" x14ac:dyDescent="0.3">
      <c r="A18" t="s">
        <v>31</v>
      </c>
      <c r="B18" t="s">
        <v>29</v>
      </c>
      <c r="C18" t="str">
        <f>VLOOKUP(B18,'Contestant Points'!$A$2:$B$32,2,FALSE)</f>
        <v>Still In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 t="shared" si="0"/>
        <v>105</v>
      </c>
    </row>
    <row r="19" spans="1:7" x14ac:dyDescent="0.3">
      <c r="A19" t="s">
        <v>31</v>
      </c>
      <c r="B19" t="s">
        <v>11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85</v>
      </c>
      <c r="F19">
        <f>VLOOKUP(B19,'Contestant Points'!$A$2:$S$32,19,FALSE)</f>
        <v>0</v>
      </c>
      <c r="G19">
        <f t="shared" si="0"/>
        <v>120</v>
      </c>
    </row>
    <row r="20" spans="1:7" x14ac:dyDescent="0.3">
      <c r="A20" t="s">
        <v>31</v>
      </c>
      <c r="B20" t="s">
        <v>3</v>
      </c>
      <c r="C20" t="str">
        <f>VLOOKUP(B20,'Contestant Points'!$A$2:$B$32,2,FALSE)</f>
        <v>Still In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 t="shared" si="0"/>
        <v>120</v>
      </c>
    </row>
    <row r="21" spans="1:7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N3" sqref="N3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2" max="12" width="15" bestFit="1" customWidth="1"/>
  </cols>
  <sheetData>
    <row r="1" spans="1:12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110</v>
      </c>
    </row>
    <row r="2" spans="1:12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Points'!$A$2:$T$32,19,FALSE)</f>
        <v>0</v>
      </c>
      <c r="G2">
        <f>SUM(D2:F2)</f>
        <v>5</v>
      </c>
      <c r="H2" t="str">
        <f>VLOOKUP(B2,'Contestant Points'!$A$2:$J$32,10,FALSE)</f>
        <v>4% of people have chosen this contestant</v>
      </c>
      <c r="I2">
        <f>VLOOKUP(B2,'Contestant Points'!$A$2:$D$32,4,FALSE)</f>
        <v>26</v>
      </c>
      <c r="J2" t="str">
        <f>VLOOKUP(B2,'Contestant Points'!$A$2:$E$32,5,FALSE)</f>
        <v>Former Professional Basketball Player</v>
      </c>
      <c r="K2" t="str">
        <f>VLOOKUP(B2,'Contestant Points'!$A$2:$F$32,6,FALSE)</f>
        <v>6'</v>
      </c>
      <c r="L2" t="str">
        <f>VLOOKUP(B2,'Contestant Points'!$A$2:$G$32,7,FALSE)</f>
        <v>African American</v>
      </c>
    </row>
    <row r="3" spans="1:12" x14ac:dyDescent="0.3">
      <c r="A3" t="s">
        <v>34</v>
      </c>
      <c r="B3" t="s">
        <v>3</v>
      </c>
      <c r="C3" t="str">
        <f>VLOOKUP(B3,'Contestant Points'!$A$2:$B$32,2,FALSE)</f>
        <v>Still In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Points'!$A$2:$T$32,19,FALSE)</f>
        <v>70</v>
      </c>
      <c r="G3">
        <f t="shared" ref="G3:G56" si="0">SUM(D3:F3)</f>
        <v>120</v>
      </c>
      <c r="H3" t="str">
        <f>VLOOKUP(B3,'Contestant Points'!$A$2:$J$32,10,FALSE)</f>
        <v>2% of people have chosen this contestant</v>
      </c>
      <c r="I3">
        <f>VLOOKUP(B3,'Contestant Points'!$A$2:$D$32,4,FALSE)</f>
        <v>32</v>
      </c>
      <c r="J3" t="str">
        <f>VLOOKUP(B3,'Contestant Points'!$A$2:$E$32,5,FALSE)</f>
        <v>Attorney</v>
      </c>
      <c r="K3" t="str">
        <f>VLOOKUP(B3,'Contestant Points'!$A$2:$F$32,6,FALSE)</f>
        <v>5'11"</v>
      </c>
      <c r="L3" t="str">
        <f>VLOOKUP(B3,'Contestant Points'!$A$2:$G$32,7,FALSE)</f>
        <v>Caucasian</v>
      </c>
    </row>
    <row r="4" spans="1:12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Points'!$A$2:$T$32,19,FALSE)</f>
        <v>105</v>
      </c>
      <c r="G4">
        <f t="shared" si="0"/>
        <v>160</v>
      </c>
      <c r="H4" t="str">
        <f>VLOOKUP(B4,'Contestant Points'!$A$2:$J$32,10,FALSE)</f>
        <v>7% of people have chosen this contestant</v>
      </c>
      <c r="I4">
        <f>VLOOKUP(B4,'Contestant Points'!$A$2:$D$32,4,FALSE)</f>
        <v>29</v>
      </c>
      <c r="J4" t="str">
        <f>VLOOKUP(B4,'Contestant Points'!$A$2:$E$32,5,FALSE)</f>
        <v>Personal Trainer</v>
      </c>
      <c r="K4" t="str">
        <f>VLOOKUP(B4,'Contestant Points'!$A$2:$F$32,6,FALSE)</f>
        <v>6'2"</v>
      </c>
      <c r="L4" t="str">
        <f>VLOOKUP(B4,'Contestant Points'!$A$2:$G$32,7,FALSE)</f>
        <v>African American</v>
      </c>
    </row>
    <row r="5" spans="1:12" x14ac:dyDescent="0.3">
      <c r="A5" t="s">
        <v>34</v>
      </c>
      <c r="B5" t="s">
        <v>2</v>
      </c>
      <c r="C5" t="str">
        <f>VLOOKUP(B5,'Contestant Points'!$A$2:$B$32,2,FALSE)</f>
        <v>Still In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Points'!$A$2:$T$32,19,FALSE)</f>
        <v>45</v>
      </c>
      <c r="G5">
        <f t="shared" si="0"/>
        <v>85</v>
      </c>
      <c r="H5" t="str">
        <f>VLOOKUP(B5,'Contestant Points'!$A$2:$J$32,10,FALSE)</f>
        <v>13% of people have chosen this contestant</v>
      </c>
      <c r="I5">
        <f>VLOOKUP(B5,'Contestant Points'!$A$2:$D$32,4,FALSE)</f>
        <v>31</v>
      </c>
      <c r="J5" t="str">
        <f>VLOOKUP(B5,'Contestant Points'!$A$2:$E$32,5,FALSE)</f>
        <v>Senior Inventory Analyst</v>
      </c>
      <c r="K5" t="str">
        <f>VLOOKUP(B5,'Contestant Points'!$A$2:$F$32,6,FALSE)</f>
        <v>5'11"</v>
      </c>
      <c r="L5" t="str">
        <f>VLOOKUP(B5,'Contestant Points'!$A$2:$G$32,7,FALSE)</f>
        <v>African American</v>
      </c>
    </row>
    <row r="6" spans="1:12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Points'!$A$2:$T$32,19,FALSE)</f>
        <v>0</v>
      </c>
      <c r="G6">
        <f t="shared" si="0"/>
        <v>120</v>
      </c>
      <c r="H6" t="str">
        <f>VLOOKUP(B6,'Contestant Points'!$A$2:$J$32,10,FALSE)</f>
        <v>11% of people have chosen this contestant</v>
      </c>
      <c r="I6">
        <f>VLOOKUP(B6,'Contestant Points'!$A$2:$D$32,4,FALSE)</f>
        <v>30</v>
      </c>
      <c r="J6" t="str">
        <f>VLOOKUP(B6,'Contestant Points'!$A$2:$E$32,5,FALSE)</f>
        <v>Executive Recruiter</v>
      </c>
      <c r="K6" t="str">
        <f>VLOOKUP(B6,'Contestant Points'!$A$2:$F$32,6,FALSE)</f>
        <v>6'4"</v>
      </c>
      <c r="L6" t="str">
        <f>VLOOKUP(B6,'Contestant Points'!$A$2:$G$32,7,FALSE)</f>
        <v>African American</v>
      </c>
    </row>
    <row r="7" spans="1:12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Points'!$A$2:$T$32,19,FALSE)</f>
        <v>0</v>
      </c>
      <c r="G7">
        <f t="shared" si="0"/>
        <v>0</v>
      </c>
      <c r="H7" t="str">
        <f>VLOOKUP(B7,'Contestant Points'!$A$2:$J$32,10,FALSE)</f>
        <v>4% of people have chosen this contestant</v>
      </c>
      <c r="I7">
        <f>VLOOKUP(B7,'Contestant Points'!$A$2:$D$32,4,FALSE)</f>
        <v>29</v>
      </c>
      <c r="J7" t="str">
        <f>VLOOKUP(B7,'Contestant Points'!$A$2:$E$32,5,FALSE)</f>
        <v>Marine Veteran</v>
      </c>
      <c r="K7" t="str">
        <f>VLOOKUP(B7,'Contestant Points'!$A$2:$F$32,6,FALSE)</f>
        <v>6'</v>
      </c>
      <c r="L7" t="str">
        <f>VLOOKUP(B7,'Contestant Points'!$A$2:$G$32,7,FALSE)</f>
        <v>Asian</v>
      </c>
    </row>
    <row r="8" spans="1:12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Points'!$A$2:$T$32,19,FALSE)</f>
        <v>105</v>
      </c>
      <c r="G8">
        <f t="shared" si="0"/>
        <v>160</v>
      </c>
      <c r="H8" t="str">
        <f>VLOOKUP(B8,'Contestant Points'!$A$2:$J$32,10,FALSE)</f>
        <v>7% of people have chosen this contestant</v>
      </c>
      <c r="I8">
        <f>VLOOKUP(B8,'Contestant Points'!$A$2:$D$32,4,FALSE)</f>
        <v>29</v>
      </c>
      <c r="J8" t="str">
        <f>VLOOKUP(B8,'Contestant Points'!$A$2:$E$32,5,FALSE)</f>
        <v>Personal Trainer</v>
      </c>
      <c r="K8" t="str">
        <f>VLOOKUP(B8,'Contestant Points'!$A$2:$F$32,6,FALSE)</f>
        <v>6'2"</v>
      </c>
      <c r="L8" t="str">
        <f>VLOOKUP(B8,'Contestant Points'!$A$2:$G$32,7,FALSE)</f>
        <v>African American</v>
      </c>
    </row>
    <row r="9" spans="1:12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Points'!$A$2:$T$32,19,FALSE)</f>
        <v>0</v>
      </c>
      <c r="G9">
        <f t="shared" si="0"/>
        <v>5</v>
      </c>
      <c r="H9" t="str">
        <f>VLOOKUP(B9,'Contestant Points'!$A$2:$J$32,10,FALSE)</f>
        <v>4% of people have chosen this contestant</v>
      </c>
      <c r="I9">
        <f>VLOOKUP(B9,'Contestant Points'!$A$2:$D$32,4,FALSE)</f>
        <v>26</v>
      </c>
      <c r="J9" t="str">
        <f>VLOOKUP(B9,'Contestant Points'!$A$2:$E$32,5,FALSE)</f>
        <v>Former Professional Basketball Player</v>
      </c>
      <c r="K9" t="str">
        <f>VLOOKUP(B9,'Contestant Points'!$A$2:$F$32,6,FALSE)</f>
        <v>6'</v>
      </c>
      <c r="L9" t="str">
        <f>VLOOKUP(B9,'Contestant Points'!$A$2:$G$32,7,FALSE)</f>
        <v>African American</v>
      </c>
    </row>
    <row r="10" spans="1:12" x14ac:dyDescent="0.3">
      <c r="A10" t="s">
        <v>35</v>
      </c>
      <c r="B10" t="s">
        <v>9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Points'!$A$2:$T$32,19,FALSE)</f>
        <v>65</v>
      </c>
      <c r="G10">
        <f t="shared" si="0"/>
        <v>100</v>
      </c>
      <c r="H10" t="str">
        <f>VLOOKUP(B10,'Contestant Points'!$A$2:$J$32,10,FALSE)</f>
        <v>4% of people have chosen this contestant</v>
      </c>
      <c r="I10">
        <f>VLOOKUP(B10,'Contestant Points'!$A$2:$D$32,4,FALSE)</f>
        <v>28</v>
      </c>
      <c r="J10" t="str">
        <f>VLOOKUP(B10,'Contestant Points'!$A$2:$E$32,5,FALSE)</f>
        <v>Sales Manager</v>
      </c>
      <c r="K10" t="str">
        <f>VLOOKUP(B10,'Contestant Points'!$A$2:$F$32,6,FALSE)</f>
        <v>6'3"</v>
      </c>
      <c r="L10" t="str">
        <f>VLOOKUP(B10,'Contestant Points'!$A$2:$G$32,7,FALSE)</f>
        <v>African American</v>
      </c>
    </row>
    <row r="11" spans="1:12" x14ac:dyDescent="0.3">
      <c r="A11" t="s">
        <v>35</v>
      </c>
      <c r="B11" t="s">
        <v>15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Points'!$A$2:$T$32,19,FALSE)</f>
        <v>80</v>
      </c>
      <c r="G11">
        <f t="shared" si="0"/>
        <v>130</v>
      </c>
      <c r="H11" t="str">
        <f>VLOOKUP(B11,'Contestant Points'!$A$2:$J$32,10,FALSE)</f>
        <v>7% of people have chosen this contestant</v>
      </c>
      <c r="I11">
        <f>VLOOKUP(B11,'Contestant Points'!$A$2:$D$32,4,FALSE)</f>
        <v>35</v>
      </c>
      <c r="J11" t="str">
        <f>VLOOKUP(B11,'Contestant Points'!$A$2:$E$32,5,FALSE)</f>
        <v>Professional Wrestler</v>
      </c>
      <c r="K11" t="str">
        <f>VLOOKUP(B11,'Contestant Points'!$A$2:$F$32,6,FALSE)</f>
        <v>6'</v>
      </c>
      <c r="L11" t="str">
        <f>VLOOKUP(B11,'Contestant Points'!$A$2:$G$32,7,FALSE)</f>
        <v>African American</v>
      </c>
    </row>
    <row r="12" spans="1:12" x14ac:dyDescent="0.3">
      <c r="A12" t="s">
        <v>36</v>
      </c>
      <c r="B12" t="s">
        <v>8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Points'!$A$2:$T$32,19,FALSE)</f>
        <v>85</v>
      </c>
      <c r="G12">
        <f t="shared" si="0"/>
        <v>110</v>
      </c>
      <c r="H12" t="str">
        <f>VLOOKUP(B12,'Contestant Points'!$A$2:$J$32,10,FALSE)</f>
        <v>7% of people have chosen this contestant</v>
      </c>
      <c r="I12">
        <f>VLOOKUP(B12,'Contestant Points'!$A$2:$D$32,4,FALSE)</f>
        <v>26</v>
      </c>
      <c r="J12" t="str">
        <f>VLOOKUP(B12,'Contestant Points'!$A$2:$E$32,5,FALSE)</f>
        <v>Education Software Manager</v>
      </c>
      <c r="K12" t="str">
        <f>VLOOKUP(B12,'Contestant Points'!$A$2:$F$32,6,FALSE)</f>
        <v>6'3"</v>
      </c>
      <c r="L12" t="str">
        <f>VLOOKUP(B12,'Contestant Points'!$A$2:$G$32,7,FALSE)</f>
        <v>African American</v>
      </c>
    </row>
    <row r="13" spans="1:12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Points'!$A$2:$T$32,19,FALSE)</f>
        <v>45</v>
      </c>
      <c r="G13">
        <f t="shared" si="0"/>
        <v>130</v>
      </c>
      <c r="H13" t="str">
        <f>VLOOKUP(B13,'Contestant Points'!$A$2:$J$32,10,FALSE)</f>
        <v>2% of people have chosen this contestant</v>
      </c>
      <c r="I13">
        <f>VLOOKUP(B13,'Contestant Points'!$A$2:$D$32,4,FALSE)</f>
        <v>26</v>
      </c>
      <c r="J13" t="str">
        <f>VLOOKUP(B13,'Contestant Points'!$A$2:$E$32,5,FALSE)</f>
        <v>Startup Recruiter</v>
      </c>
      <c r="K13" t="str">
        <f>VLOOKUP(B13,'Contestant Points'!$A$2:$F$32,6,FALSE)</f>
        <v>6'2"</v>
      </c>
      <c r="L13" t="str">
        <f>VLOOKUP(B13,'Contestant Points'!$A$2:$G$32,7,FALSE)</f>
        <v>Caucasian</v>
      </c>
    </row>
    <row r="14" spans="1:12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Points'!$A$2:$T$32,19,FALSE)</f>
        <v>0</v>
      </c>
      <c r="G14">
        <f t="shared" si="0"/>
        <v>0</v>
      </c>
      <c r="H14" t="str">
        <f>VLOOKUP(B14,'Contestant Points'!$A$2:$J$32,10,FALSE)</f>
        <v>4% of people have chosen this contestant</v>
      </c>
      <c r="I14">
        <f>VLOOKUP(B14,'Contestant Points'!$A$2:$D$32,4,FALSE)</f>
        <v>29</v>
      </c>
      <c r="J14" t="str">
        <f>VLOOKUP(B14,'Contestant Points'!$A$2:$E$32,5,FALSE)</f>
        <v>Marine Veteran</v>
      </c>
      <c r="K14" t="str">
        <f>VLOOKUP(B14,'Contestant Points'!$A$2:$F$32,6,FALSE)</f>
        <v>6'</v>
      </c>
      <c r="L14" t="str">
        <f>VLOOKUP(B14,'Contestant Points'!$A$2:$G$32,7,FALSE)</f>
        <v>Asian</v>
      </c>
    </row>
    <row r="15" spans="1:12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Points'!$A$2:$T$32,19,FALSE)</f>
        <v>0</v>
      </c>
      <c r="G15">
        <f t="shared" si="0"/>
        <v>120</v>
      </c>
      <c r="H15" t="str">
        <f>VLOOKUP(B15,'Contestant Points'!$A$2:$J$32,10,FALSE)</f>
        <v>11% of people have chosen this contestant</v>
      </c>
      <c r="I15">
        <f>VLOOKUP(B15,'Contestant Points'!$A$2:$D$32,4,FALSE)</f>
        <v>30</v>
      </c>
      <c r="J15" t="str">
        <f>VLOOKUP(B15,'Contestant Points'!$A$2:$E$32,5,FALSE)</f>
        <v>Executive Recruiter</v>
      </c>
      <c r="K15" t="str">
        <f>VLOOKUP(B15,'Contestant Points'!$A$2:$F$32,6,FALSE)</f>
        <v>6'4"</v>
      </c>
      <c r="L15" t="str">
        <f>VLOOKUP(B15,'Contestant Points'!$A$2:$G$32,7,FALSE)</f>
        <v>African American</v>
      </c>
    </row>
    <row r="16" spans="1:12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Points'!$A$2:$T$32,19,FALSE)</f>
        <v>70</v>
      </c>
      <c r="G16">
        <f t="shared" si="0"/>
        <v>105</v>
      </c>
      <c r="H16" t="str">
        <f>VLOOKUP(B16,'Contestant Points'!$A$2:$J$32,10,FALSE)</f>
        <v>0% of people have chosen this contestant</v>
      </c>
      <c r="I16">
        <f>VLOOKUP(B16,'Contestant Points'!$A$2:$D$32,4,FALSE)</f>
        <v>27</v>
      </c>
      <c r="J16" t="str">
        <f>VLOOKUP(B16,'Contestant Points'!$A$2:$E$32,5,FALSE)</f>
        <v>Real Estate Agent</v>
      </c>
      <c r="K16" t="str">
        <f>VLOOKUP(B16,'Contestant Points'!$A$2:$F$32,6,FALSE)</f>
        <v>6'2"</v>
      </c>
      <c r="L16" t="str">
        <f>VLOOKUP(B16,'Contestant Points'!$A$2:$G$32,7,FALSE)</f>
        <v>Caucasian</v>
      </c>
    </row>
    <row r="17" spans="1:12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Points'!$A$2:$T$32,19,FALSE)</f>
        <v>65</v>
      </c>
      <c r="G17">
        <f t="shared" si="0"/>
        <v>125</v>
      </c>
      <c r="H17" t="str">
        <f>VLOOKUP(B17,'Contestant Points'!$A$2:$J$32,10,FALSE)</f>
        <v>11% of people have chosen this contestant</v>
      </c>
      <c r="I17">
        <f>VLOOKUP(B17,'Contestant Points'!$A$2:$D$32,4,FALSE)</f>
        <v>37</v>
      </c>
      <c r="J17" t="str">
        <f>VLOOKUP(B17,'Contestant Points'!$A$2:$E$32,5,FALSE)</f>
        <v>Chiropractor</v>
      </c>
      <c r="K17" t="str">
        <f>VLOOKUP(B17,'Contestant Points'!$A$2:$F$32,6,FALSE)</f>
        <v>6'2"</v>
      </c>
      <c r="L17" t="str">
        <f>VLOOKUP(B17,'Contestant Points'!$A$2:$G$32,7,FALSE)</f>
        <v>Caucasian</v>
      </c>
    </row>
    <row r="18" spans="1:12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Points'!$A$2:$T$32,19,FALSE)</f>
        <v>0</v>
      </c>
      <c r="G18">
        <f t="shared" si="0"/>
        <v>0</v>
      </c>
      <c r="H18" t="str">
        <f>VLOOKUP(B18,'Contestant Points'!$A$2:$J$32,10,FALSE)</f>
        <v>2% of people have chosen this contestant</v>
      </c>
      <c r="I18">
        <f>VLOOKUP(B18,'Contestant Points'!$A$2:$D$32,4,FALSE)</f>
        <v>35</v>
      </c>
      <c r="J18" t="str">
        <f>VLOOKUP(B18,'Contestant Points'!$A$2:$E$32,5,FALSE)</f>
        <v>ER Physician</v>
      </c>
      <c r="K18" t="str">
        <f>VLOOKUP(B18,'Contestant Points'!$A$2:$F$32,6,FALSE)</f>
        <v>5'10"</v>
      </c>
      <c r="L18" t="str">
        <f>VLOOKUP(B18,'Contestant Points'!$A$2:$G$32,7,FALSE)</f>
        <v>Caucasian</v>
      </c>
    </row>
    <row r="19" spans="1:12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Points'!$A$2:$T$32,19,FALSE)</f>
        <v>40</v>
      </c>
      <c r="G19">
        <f t="shared" si="0"/>
        <v>75</v>
      </c>
      <c r="H19" t="str">
        <f>VLOOKUP(B19,'Contestant Points'!$A$2:$J$32,10,FALSE)</f>
        <v>2% of people have chosen this contestant</v>
      </c>
      <c r="I19">
        <f>VLOOKUP(B19,'Contestant Points'!$A$2:$D$32,4,FALSE)</f>
        <v>32</v>
      </c>
      <c r="J19" t="str">
        <f>VLOOKUP(B19,'Contestant Points'!$A$2:$E$32,5,FALSE)</f>
        <v>Construction Sales Rep</v>
      </c>
      <c r="K19" t="str">
        <f>VLOOKUP(B19,'Contestant Points'!$A$2:$F$32,6,FALSE)</f>
        <v>6'3"</v>
      </c>
      <c r="L19" t="str">
        <f>VLOOKUP(B19,'Contestant Points'!$A$2:$G$32,7,FALSE)</f>
        <v>Caucasian</v>
      </c>
    </row>
    <row r="20" spans="1:12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Points'!$A$2:$T$32,19,FALSE)</f>
        <v>0</v>
      </c>
      <c r="G20">
        <f t="shared" si="0"/>
        <v>5</v>
      </c>
      <c r="H20" t="str">
        <f>VLOOKUP(B20,'Contestant Points'!$A$2:$J$32,10,FALSE)</f>
        <v>0% of people have chosen this contestant</v>
      </c>
      <c r="I20">
        <f>VLOOKUP(B20,'Contestant Points'!$A$2:$D$32,4,FALSE)</f>
        <v>30</v>
      </c>
      <c r="J20" t="str">
        <f>VLOOKUP(B20,'Contestant Points'!$A$2:$E$32,5,FALSE)</f>
        <v>Law Student</v>
      </c>
      <c r="K20" t="str">
        <f>VLOOKUP(B20,'Contestant Points'!$A$2:$F$32,6,FALSE)</f>
        <v>6'2"</v>
      </c>
      <c r="L20" t="str">
        <f>VLOOKUP(B20,'Contestant Points'!$A$2:$G$32,7,FALSE)</f>
        <v>Caucasian</v>
      </c>
    </row>
    <row r="21" spans="1:12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Points'!$A$2:$T$32,19,FALSE)</f>
        <v>0</v>
      </c>
      <c r="G21">
        <f t="shared" si="0"/>
        <v>0</v>
      </c>
      <c r="H21" t="str">
        <f>VLOOKUP(B21,'Contestant Points'!$A$2:$J$32,10,FALSE)</f>
        <v>4% of people have chosen this contestant</v>
      </c>
      <c r="I21">
        <f>VLOOKUP(B21,'Contestant Points'!$A$2:$D$32,4,FALSE)</f>
        <v>29</v>
      </c>
      <c r="J21" t="str">
        <f>VLOOKUP(B21,'Contestant Points'!$A$2:$E$32,5,FALSE)</f>
        <v>Marine Veteran</v>
      </c>
      <c r="K21" t="str">
        <f>VLOOKUP(B21,'Contestant Points'!$A$2:$F$32,6,FALSE)</f>
        <v>6'</v>
      </c>
      <c r="L21" t="str">
        <f>VLOOKUP(B21,'Contestant Points'!$A$2:$G$32,7,FALSE)</f>
        <v>Asian</v>
      </c>
    </row>
    <row r="22" spans="1:12" x14ac:dyDescent="0.3">
      <c r="A22" t="s">
        <v>39</v>
      </c>
      <c r="B22" t="s">
        <v>8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Points'!$A$2:$T$32,19,FALSE)</f>
        <v>85</v>
      </c>
      <c r="G22">
        <f t="shared" si="0"/>
        <v>110</v>
      </c>
      <c r="H22" t="str">
        <f>VLOOKUP(B22,'Contestant Points'!$A$2:$J$32,10,FALSE)</f>
        <v>7% of people have chosen this contestant</v>
      </c>
      <c r="I22">
        <f>VLOOKUP(B22,'Contestant Points'!$A$2:$D$32,4,FALSE)</f>
        <v>26</v>
      </c>
      <c r="J22" t="str">
        <f>VLOOKUP(B22,'Contestant Points'!$A$2:$E$32,5,FALSE)</f>
        <v>Education Software Manager</v>
      </c>
      <c r="K22" t="str">
        <f>VLOOKUP(B22,'Contestant Points'!$A$2:$F$32,6,FALSE)</f>
        <v>6'3"</v>
      </c>
      <c r="L22" t="str">
        <f>VLOOKUP(B22,'Contestant Points'!$A$2:$G$32,7,FALSE)</f>
        <v>African American</v>
      </c>
    </row>
    <row r="23" spans="1:12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Points'!$A$2:$T$32,19,FALSE)</f>
        <v>0</v>
      </c>
      <c r="G23">
        <f t="shared" si="0"/>
        <v>120</v>
      </c>
      <c r="H23" t="str">
        <f>VLOOKUP(B23,'Contestant Points'!$A$2:$J$32,10,FALSE)</f>
        <v>11% of people have chosen this contestant</v>
      </c>
      <c r="I23">
        <f>VLOOKUP(B23,'Contestant Points'!$A$2:$D$32,4,FALSE)</f>
        <v>30</v>
      </c>
      <c r="J23" t="str">
        <f>VLOOKUP(B23,'Contestant Points'!$A$2:$E$32,5,FALSE)</f>
        <v>Executive Recruiter</v>
      </c>
      <c r="K23" t="str">
        <f>VLOOKUP(B23,'Contestant Points'!$A$2:$F$32,6,FALSE)</f>
        <v>6'4"</v>
      </c>
      <c r="L23" t="str">
        <f>VLOOKUP(B23,'Contestant Points'!$A$2:$G$32,7,FALSE)</f>
        <v>African American</v>
      </c>
    </row>
    <row r="24" spans="1:12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Points'!$A$2:$T$32,19,FALSE)</f>
        <v>65</v>
      </c>
      <c r="G24">
        <f t="shared" si="0"/>
        <v>100</v>
      </c>
      <c r="H24" t="str">
        <f>VLOOKUP(B24,'Contestant Points'!$A$2:$J$32,10,FALSE)</f>
        <v>0% of people have chosen this contestant</v>
      </c>
      <c r="I24">
        <f>VLOOKUP(B24,'Contestant Points'!$A$2:$D$32,4,FALSE)</f>
        <v>27</v>
      </c>
      <c r="J24" t="str">
        <f>VLOOKUP(B24,'Contestant Points'!$A$2:$E$32,5,FALSE)</f>
        <v>Executive Assistant</v>
      </c>
      <c r="K24" t="str">
        <f>VLOOKUP(B24,'Contestant Points'!$A$2:$F$32,6,FALSE)</f>
        <v>6'</v>
      </c>
      <c r="L24" t="str">
        <f>VLOOKUP(B24,'Contestant Points'!$A$2:$G$32,7,FALSE)</f>
        <v>African American</v>
      </c>
    </row>
    <row r="25" spans="1:12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Points'!$A$2:$T$32,19,FALSE)</f>
        <v>0</v>
      </c>
      <c r="G25">
        <f t="shared" si="0"/>
        <v>0</v>
      </c>
      <c r="H25" t="str">
        <f>VLOOKUP(B25,'Contestant Points'!$A$2:$J$32,10,FALSE)</f>
        <v>2% of people have chosen this contestant</v>
      </c>
      <c r="I25">
        <f>VLOOKUP(B25,'Contestant Points'!$A$2:$D$32,4,FALSE)</f>
        <v>35</v>
      </c>
      <c r="J25" t="str">
        <f>VLOOKUP(B25,'Contestant Points'!$A$2:$E$32,5,FALSE)</f>
        <v>ER Physician</v>
      </c>
      <c r="K25" t="str">
        <f>VLOOKUP(B25,'Contestant Points'!$A$2:$F$32,6,FALSE)</f>
        <v>5'10"</v>
      </c>
      <c r="L25" t="str">
        <f>VLOOKUP(B25,'Contestant Points'!$A$2:$G$32,7,FALSE)</f>
        <v>Caucasian</v>
      </c>
    </row>
    <row r="26" spans="1:12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Points'!$A$2:$T$32,19,FALSE)</f>
        <v>0</v>
      </c>
      <c r="G26">
        <f t="shared" si="0"/>
        <v>5</v>
      </c>
      <c r="H26" t="str">
        <f>VLOOKUP(B26,'Contestant Points'!$A$2:$J$32,10,FALSE)</f>
        <v>0% of people have chosen this contestant</v>
      </c>
      <c r="I26">
        <f>VLOOKUP(B26,'Contestant Points'!$A$2:$D$32,4,FALSE)</f>
        <v>30</v>
      </c>
      <c r="J26" t="str">
        <f>VLOOKUP(B26,'Contestant Points'!$A$2:$E$32,5,FALSE)</f>
        <v>Law Student</v>
      </c>
      <c r="K26" t="str">
        <f>VLOOKUP(B26,'Contestant Points'!$A$2:$F$32,6,FALSE)</f>
        <v>6'2"</v>
      </c>
      <c r="L26" t="str">
        <f>VLOOKUP(B26,'Contestant Points'!$A$2:$G$32,7,FALSE)</f>
        <v>Caucasian</v>
      </c>
    </row>
    <row r="27" spans="1:12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Points'!$A$2:$T$32,19,FALSE)</f>
        <v>0</v>
      </c>
      <c r="G27">
        <f t="shared" si="0"/>
        <v>0</v>
      </c>
      <c r="H27" t="str">
        <f>VLOOKUP(B27,'Contestant Points'!$A$2:$J$32,10,FALSE)</f>
        <v>4% of people have chosen this contestant</v>
      </c>
      <c r="I27">
        <f>VLOOKUP(B27,'Contestant Points'!$A$2:$D$32,4,FALSE)</f>
        <v>29</v>
      </c>
      <c r="J27" t="str">
        <f>VLOOKUP(B27,'Contestant Points'!$A$2:$E$32,5,FALSE)</f>
        <v>Marine Veteran</v>
      </c>
      <c r="K27" t="str">
        <f>VLOOKUP(B27,'Contestant Points'!$A$2:$F$32,6,FALSE)</f>
        <v>6'</v>
      </c>
      <c r="L27" t="str">
        <f>VLOOKUP(B27,'Contestant Points'!$A$2:$G$32,7,FALSE)</f>
        <v>Asian</v>
      </c>
    </row>
    <row r="28" spans="1:12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Points'!$A$2:$T$32,19,FALSE)</f>
        <v>65</v>
      </c>
      <c r="G28">
        <f t="shared" si="0"/>
        <v>125</v>
      </c>
      <c r="H28" t="str">
        <f>VLOOKUP(B28,'Contestant Points'!$A$2:$J$32,10,FALSE)</f>
        <v>11% of people have chosen this contestant</v>
      </c>
      <c r="I28">
        <f>VLOOKUP(B28,'Contestant Points'!$A$2:$D$32,4,FALSE)</f>
        <v>37</v>
      </c>
      <c r="J28" t="str">
        <f>VLOOKUP(B28,'Contestant Points'!$A$2:$E$32,5,FALSE)</f>
        <v>Chiropractor</v>
      </c>
      <c r="K28" t="str">
        <f>VLOOKUP(B28,'Contestant Points'!$A$2:$F$32,6,FALSE)</f>
        <v>6'2"</v>
      </c>
      <c r="L28" t="str">
        <f>VLOOKUP(B28,'Contestant Points'!$A$2:$G$32,7,FALSE)</f>
        <v>Caucasian</v>
      </c>
    </row>
    <row r="29" spans="1:12" x14ac:dyDescent="0.3">
      <c r="A29" t="s">
        <v>41</v>
      </c>
      <c r="B29" t="s">
        <v>42</v>
      </c>
      <c r="C29" t="str">
        <f>VLOOKUP(B29,'Contestant Points'!$A$2:$B$32,2,FALSE)</f>
        <v>Still In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Points'!$A$2:$T$32,19,FALSE)</f>
        <v>75</v>
      </c>
      <c r="G29">
        <f t="shared" si="0"/>
        <v>105</v>
      </c>
      <c r="H29" t="str">
        <f>VLOOKUP(B29,'Contestant Points'!$A$2:$J$32,10,FALSE)</f>
        <v>0% of people have chosen this contestant</v>
      </c>
      <c r="I29">
        <f>VLOOKUP(B29,'Contestant Points'!$A$2:$D$32,4,FALSE)</f>
        <v>30</v>
      </c>
      <c r="J29" t="str">
        <f>VLOOKUP(B29,'Contestant Points'!$A$2:$E$32,5,FALSE)</f>
        <v>Firefighter</v>
      </c>
      <c r="K29" t="str">
        <f>VLOOKUP(B29,'Contestant Points'!$A$2:$F$32,6,FALSE)</f>
        <v>6'2"</v>
      </c>
      <c r="L29" t="str">
        <f>VLOOKUP(B29,'Contestant Points'!$A$2:$G$32,7,FALSE)</f>
        <v>Caucasian</v>
      </c>
    </row>
    <row r="30" spans="1:12" x14ac:dyDescent="0.3">
      <c r="A30" t="s">
        <v>41</v>
      </c>
      <c r="B30" t="s">
        <v>3</v>
      </c>
      <c r="C30" t="str">
        <f>VLOOKUP(B30,'Contestant Points'!$A$2:$B$32,2,FALSE)</f>
        <v>Still In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Points'!$A$2:$T$32,19,FALSE)</f>
        <v>70</v>
      </c>
      <c r="G30">
        <f t="shared" si="0"/>
        <v>120</v>
      </c>
      <c r="H30" t="str">
        <f>VLOOKUP(B30,'Contestant Points'!$A$2:$J$32,10,FALSE)</f>
        <v>2% of people have chosen this contestant</v>
      </c>
      <c r="I30">
        <f>VLOOKUP(B30,'Contestant Points'!$A$2:$D$32,4,FALSE)</f>
        <v>32</v>
      </c>
      <c r="J30" t="str">
        <f>VLOOKUP(B30,'Contestant Points'!$A$2:$E$32,5,FALSE)</f>
        <v>Attorney</v>
      </c>
      <c r="K30" t="str">
        <f>VLOOKUP(B30,'Contestant Points'!$A$2:$F$32,6,FALSE)</f>
        <v>5'11"</v>
      </c>
      <c r="L30" t="str">
        <f>VLOOKUP(B30,'Contestant Points'!$A$2:$G$32,7,FALSE)</f>
        <v>Caucasian</v>
      </c>
    </row>
    <row r="31" spans="1:12" x14ac:dyDescent="0.3">
      <c r="A31" t="s">
        <v>41</v>
      </c>
      <c r="B31" t="s">
        <v>9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Points'!$A$2:$T$32,19,FALSE)</f>
        <v>65</v>
      </c>
      <c r="G31">
        <f t="shared" si="0"/>
        <v>100</v>
      </c>
      <c r="H31" t="str">
        <f>VLOOKUP(B31,'Contestant Points'!$A$2:$J$32,10,FALSE)</f>
        <v>4% of people have chosen this contestant</v>
      </c>
      <c r="I31">
        <f>VLOOKUP(B31,'Contestant Points'!$A$2:$D$32,4,FALSE)</f>
        <v>28</v>
      </c>
      <c r="J31" t="str">
        <f>VLOOKUP(B31,'Contestant Points'!$A$2:$E$32,5,FALSE)</f>
        <v>Sales Manager</v>
      </c>
      <c r="K31" t="str">
        <f>VLOOKUP(B31,'Contestant Points'!$A$2:$F$32,6,FALSE)</f>
        <v>6'3"</v>
      </c>
      <c r="L31" t="str">
        <f>VLOOKUP(B31,'Contestant Points'!$A$2:$G$32,7,FALSE)</f>
        <v>African American</v>
      </c>
    </row>
    <row r="32" spans="1:12" x14ac:dyDescent="0.3">
      <c r="A32" t="s">
        <v>43</v>
      </c>
      <c r="B32" t="s">
        <v>29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Points'!$A$2:$T$32,19,FALSE)</f>
        <v>15</v>
      </c>
      <c r="G32">
        <f t="shared" si="0"/>
        <v>105</v>
      </c>
      <c r="H32" t="str">
        <f>VLOOKUP(B32,'Contestant Points'!$A$2:$J$32,10,FALSE)</f>
        <v>2% of people have chosen this contestant</v>
      </c>
      <c r="I32">
        <f>VLOOKUP(B32,'Contestant Points'!$A$2:$D$32,4,FALSE)</f>
        <v>28</v>
      </c>
      <c r="J32" t="str">
        <f>VLOOKUP(B32,'Contestant Points'!$A$2:$E$32,5,FALSE)</f>
        <v>Prosecuting Attorney</v>
      </c>
      <c r="K32" t="str">
        <f>VLOOKUP(B32,'Contestant Points'!$A$2:$F$32,6,FALSE)</f>
        <v>6'3"</v>
      </c>
      <c r="L32" t="str">
        <f>VLOOKUP(B32,'Contestant Points'!$A$2:$G$32,7,FALSE)</f>
        <v>African American</v>
      </c>
    </row>
    <row r="33" spans="1:12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Points'!$A$2:$T$32,19,FALSE)</f>
        <v>40</v>
      </c>
      <c r="G33">
        <f t="shared" si="0"/>
        <v>75</v>
      </c>
      <c r="H33" t="str">
        <f>VLOOKUP(B33,'Contestant Points'!$A$2:$J$32,10,FALSE)</f>
        <v>2% of people have chosen this contestant</v>
      </c>
      <c r="I33">
        <f>VLOOKUP(B33,'Contestant Points'!$A$2:$D$32,4,FALSE)</f>
        <v>32</v>
      </c>
      <c r="J33" t="str">
        <f>VLOOKUP(B33,'Contestant Points'!$A$2:$E$32,5,FALSE)</f>
        <v>Construction Sales Rep</v>
      </c>
      <c r="K33" t="str">
        <f>VLOOKUP(B33,'Contestant Points'!$A$2:$F$32,6,FALSE)</f>
        <v>6'3"</v>
      </c>
      <c r="L33" t="str">
        <f>VLOOKUP(B33,'Contestant Points'!$A$2:$G$32,7,FALSE)</f>
        <v>Caucasian</v>
      </c>
    </row>
    <row r="34" spans="1:12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Points'!$A$2:$T$32,19,FALSE)</f>
        <v>0</v>
      </c>
      <c r="G34">
        <f t="shared" si="0"/>
        <v>0</v>
      </c>
      <c r="H34" t="str">
        <f>VLOOKUP(B34,'Contestant Points'!$A$2:$J$32,10,FALSE)</f>
        <v>4% of people have chosen this contestant</v>
      </c>
      <c r="I34">
        <f>VLOOKUP(B34,'Contestant Points'!$A$2:$D$32,4,FALSE)</f>
        <v>29</v>
      </c>
      <c r="J34" t="str">
        <f>VLOOKUP(B34,'Contestant Points'!$A$2:$E$32,5,FALSE)</f>
        <v>Marine Veteran</v>
      </c>
      <c r="K34" t="str">
        <f>VLOOKUP(B34,'Contestant Points'!$A$2:$F$32,6,FALSE)</f>
        <v>6'</v>
      </c>
      <c r="L34" t="str">
        <f>VLOOKUP(B34,'Contestant Points'!$A$2:$G$32,7,FALSE)</f>
        <v>Asian</v>
      </c>
    </row>
    <row r="35" spans="1:12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Points'!$A$2:$T$32,19,FALSE)</f>
        <v>0</v>
      </c>
      <c r="G35">
        <f t="shared" si="0"/>
        <v>120</v>
      </c>
      <c r="H35" t="str">
        <f>VLOOKUP(B35,'Contestant Points'!$A$2:$J$32,10,FALSE)</f>
        <v>11% of people have chosen this contestant</v>
      </c>
      <c r="I35">
        <f>VLOOKUP(B35,'Contestant Points'!$A$2:$D$32,4,FALSE)</f>
        <v>30</v>
      </c>
      <c r="J35" t="str">
        <f>VLOOKUP(B35,'Contestant Points'!$A$2:$E$32,5,FALSE)</f>
        <v>Executive Recruiter</v>
      </c>
      <c r="K35" t="str">
        <f>VLOOKUP(B35,'Contestant Points'!$A$2:$F$32,6,FALSE)</f>
        <v>6'4"</v>
      </c>
      <c r="L35" t="str">
        <f>VLOOKUP(B35,'Contestant Points'!$A$2:$G$32,7,FALSE)</f>
        <v>African American</v>
      </c>
    </row>
    <row r="36" spans="1:12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Points'!$A$2:$T$32,19,FALSE)</f>
        <v>0</v>
      </c>
      <c r="G36">
        <f t="shared" si="0"/>
        <v>0</v>
      </c>
      <c r="H36" t="str">
        <f>VLOOKUP(B36,'Contestant Points'!$A$2:$J$32,10,FALSE)</f>
        <v>2% of people have chosen this contestant</v>
      </c>
      <c r="I36">
        <f>VLOOKUP(B36,'Contestant Points'!$A$2:$D$32,4,FALSE)</f>
        <v>35</v>
      </c>
      <c r="J36" t="str">
        <f>VLOOKUP(B36,'Contestant Points'!$A$2:$E$32,5,FALSE)</f>
        <v>ER Physician</v>
      </c>
      <c r="K36" t="str">
        <f>VLOOKUP(B36,'Contestant Points'!$A$2:$F$32,6,FALSE)</f>
        <v>5'10"</v>
      </c>
      <c r="L36" t="str">
        <f>VLOOKUP(B36,'Contestant Points'!$A$2:$G$32,7,FALSE)</f>
        <v>Caucasian</v>
      </c>
    </row>
    <row r="37" spans="1:12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Points'!$A$2:$T$32,19,FALSE)</f>
        <v>0</v>
      </c>
      <c r="G37">
        <f t="shared" si="0"/>
        <v>5</v>
      </c>
      <c r="H37" t="str">
        <f>VLOOKUP(B37,'Contestant Points'!$A$2:$J$32,10,FALSE)</f>
        <v>4% of people have chosen this contestant</v>
      </c>
      <c r="I37">
        <f>VLOOKUP(B37,'Contestant Points'!$A$2:$D$32,4,FALSE)</f>
        <v>26</v>
      </c>
      <c r="J37" t="str">
        <f>VLOOKUP(B37,'Contestant Points'!$A$2:$E$32,5,FALSE)</f>
        <v>Former Professional Basketball Player</v>
      </c>
      <c r="K37" t="str">
        <f>VLOOKUP(B37,'Contestant Points'!$A$2:$F$32,6,FALSE)</f>
        <v>6'</v>
      </c>
      <c r="L37" t="str">
        <f>VLOOKUP(B37,'Contestant Points'!$A$2:$G$32,7,FALSE)</f>
        <v>African American</v>
      </c>
    </row>
    <row r="38" spans="1:12" x14ac:dyDescent="0.3">
      <c r="A38" t="s">
        <v>44</v>
      </c>
      <c r="B38" t="s">
        <v>2</v>
      </c>
      <c r="C38" t="str">
        <f>VLOOKUP(B38,'Contestant Points'!$A$2:$B$32,2,FALSE)</f>
        <v>Still In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Points'!$A$2:$T$32,19,FALSE)</f>
        <v>45</v>
      </c>
      <c r="G38">
        <f t="shared" si="0"/>
        <v>85</v>
      </c>
      <c r="H38" t="str">
        <f>VLOOKUP(B38,'Contestant Points'!$A$2:$J$32,10,FALSE)</f>
        <v>13% of people have chosen this contestant</v>
      </c>
      <c r="I38">
        <f>VLOOKUP(B38,'Contestant Points'!$A$2:$D$32,4,FALSE)</f>
        <v>31</v>
      </c>
      <c r="J38" t="str">
        <f>VLOOKUP(B38,'Contestant Points'!$A$2:$E$32,5,FALSE)</f>
        <v>Senior Inventory Analyst</v>
      </c>
      <c r="K38" t="str">
        <f>VLOOKUP(B38,'Contestant Points'!$A$2:$F$32,6,FALSE)</f>
        <v>5'11"</v>
      </c>
      <c r="L38" t="str">
        <f>VLOOKUP(B38,'Contestant Points'!$A$2:$G$32,7,FALSE)</f>
        <v>African American</v>
      </c>
    </row>
    <row r="39" spans="1:12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Points'!$A$2:$T$32,19,FALSE)</f>
        <v>40</v>
      </c>
      <c r="G39">
        <f t="shared" si="0"/>
        <v>145</v>
      </c>
      <c r="H39" t="str">
        <f>VLOOKUP(B39,'Contestant Points'!$A$2:$J$32,10,FALSE)</f>
        <v>9% of people have chosen this contestant</v>
      </c>
      <c r="I39">
        <f>VLOOKUP(B39,'Contestant Points'!$A$2:$D$32,4,FALSE)</f>
        <v>31</v>
      </c>
      <c r="J39" t="str">
        <f>VLOOKUP(B39,'Contestant Points'!$A$2:$E$32,5,FALSE)</f>
        <v>Business Owner</v>
      </c>
      <c r="K39" t="str">
        <f>VLOOKUP(B39,'Contestant Points'!$A$2:$F$32,6,FALSE)</f>
        <v>6'3"</v>
      </c>
      <c r="L39" t="str">
        <f>VLOOKUP(B39,'Contestant Points'!$A$2:$G$32,7,FALSE)</f>
        <v>Caucasian</v>
      </c>
    </row>
    <row r="40" spans="1:12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Points'!$A$2:$T$32,19,FALSE)</f>
        <v>65</v>
      </c>
      <c r="G40">
        <f t="shared" si="0"/>
        <v>125</v>
      </c>
      <c r="H40" t="str">
        <f>VLOOKUP(B40,'Contestant Points'!$A$2:$J$32,10,FALSE)</f>
        <v>11% of people have chosen this contestant</v>
      </c>
      <c r="I40">
        <f>VLOOKUP(B40,'Contestant Points'!$A$2:$D$32,4,FALSE)</f>
        <v>37</v>
      </c>
      <c r="J40" t="str">
        <f>VLOOKUP(B40,'Contestant Points'!$A$2:$E$32,5,FALSE)</f>
        <v>Chiropractor</v>
      </c>
      <c r="K40" t="str">
        <f>VLOOKUP(B40,'Contestant Points'!$A$2:$F$32,6,FALSE)</f>
        <v>6'2"</v>
      </c>
      <c r="L40" t="str">
        <f>VLOOKUP(B40,'Contestant Points'!$A$2:$G$32,7,FALSE)</f>
        <v>Caucasian</v>
      </c>
    </row>
    <row r="41" spans="1:12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Points'!$A$2:$T$32,19,FALSE)</f>
        <v>0</v>
      </c>
      <c r="G41">
        <f t="shared" si="0"/>
        <v>120</v>
      </c>
      <c r="H41" t="str">
        <f>VLOOKUP(B41,'Contestant Points'!$A$2:$J$32,10,FALSE)</f>
        <v>11% of people have chosen this contestant</v>
      </c>
      <c r="I41">
        <f>VLOOKUP(B41,'Contestant Points'!$A$2:$D$32,4,FALSE)</f>
        <v>30</v>
      </c>
      <c r="J41" t="str">
        <f>VLOOKUP(B41,'Contestant Points'!$A$2:$E$32,5,FALSE)</f>
        <v>Executive Recruiter</v>
      </c>
      <c r="K41" t="str">
        <f>VLOOKUP(B41,'Contestant Points'!$A$2:$F$32,6,FALSE)</f>
        <v>6'4"</v>
      </c>
      <c r="L41" t="str">
        <f>VLOOKUP(B41,'Contestant Points'!$A$2:$G$32,7,FALSE)</f>
        <v>African American</v>
      </c>
    </row>
    <row r="42" spans="1:12" x14ac:dyDescent="0.3">
      <c r="A42" t="s">
        <v>30</v>
      </c>
      <c r="B42" t="s">
        <v>3</v>
      </c>
      <c r="C42" t="str">
        <f>VLOOKUP(B42,'Contestant Points'!$A$2:$B$32,2,FALSE)</f>
        <v>Still In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Points'!$A$2:$T$32,19,FALSE)</f>
        <v>70</v>
      </c>
      <c r="G42">
        <f t="shared" si="0"/>
        <v>120</v>
      </c>
      <c r="H42" t="str">
        <f>VLOOKUP(B42,'Contestant Points'!$A$2:$J$32,10,FALSE)</f>
        <v>2% of people have chosen this contestant</v>
      </c>
      <c r="I42">
        <f>VLOOKUP(B42,'Contestant Points'!$A$2:$D$32,4,FALSE)</f>
        <v>32</v>
      </c>
      <c r="J42" t="str">
        <f>VLOOKUP(B42,'Contestant Points'!$A$2:$E$32,5,FALSE)</f>
        <v>Attorney</v>
      </c>
      <c r="K42" t="str">
        <f>VLOOKUP(B42,'Contestant Points'!$A$2:$F$32,6,FALSE)</f>
        <v>5'11"</v>
      </c>
      <c r="L42" t="str">
        <f>VLOOKUP(B42,'Contestant Points'!$A$2:$G$32,7,FALSE)</f>
        <v>Caucasian</v>
      </c>
    </row>
    <row r="43" spans="1:12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Points'!$A$2:$T$32,19,FALSE)</f>
        <v>0</v>
      </c>
      <c r="G43">
        <f t="shared" si="0"/>
        <v>120</v>
      </c>
      <c r="H43" t="str">
        <f>VLOOKUP(B43,'Contestant Points'!$A$2:$J$32,10,FALSE)</f>
        <v>11% of people have chosen this contestant</v>
      </c>
      <c r="I43">
        <f>VLOOKUP(B43,'Contestant Points'!$A$2:$D$32,4,FALSE)</f>
        <v>30</v>
      </c>
      <c r="J43" t="str">
        <f>VLOOKUP(B43,'Contestant Points'!$A$2:$E$32,5,FALSE)</f>
        <v>Executive Recruiter</v>
      </c>
      <c r="K43" t="str">
        <f>VLOOKUP(B43,'Contestant Points'!$A$2:$F$32,6,FALSE)</f>
        <v>6'4"</v>
      </c>
      <c r="L43" t="str">
        <f>VLOOKUP(B43,'Contestant Points'!$A$2:$G$32,7,FALSE)</f>
        <v>African American</v>
      </c>
    </row>
    <row r="44" spans="1:12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Points'!$A$2:$T$32,19,FALSE)</f>
        <v>0</v>
      </c>
      <c r="G44">
        <f t="shared" si="0"/>
        <v>0</v>
      </c>
      <c r="H44" t="str">
        <f>VLOOKUP(B44,'Contestant Points'!$A$2:$J$32,10,FALSE)</f>
        <v>4% of people have chosen this contestant</v>
      </c>
      <c r="I44">
        <f>VLOOKUP(B44,'Contestant Points'!$A$2:$D$32,4,FALSE)</f>
        <v>29</v>
      </c>
      <c r="J44" t="str">
        <f>VLOOKUP(B44,'Contestant Points'!$A$2:$E$32,5,FALSE)</f>
        <v>Marine Veteran</v>
      </c>
      <c r="K44" t="str">
        <f>VLOOKUP(B44,'Contestant Points'!$A$2:$F$32,6,FALSE)</f>
        <v>6'</v>
      </c>
      <c r="L44" t="str">
        <f>VLOOKUP(B44,'Contestant Points'!$A$2:$G$32,7,FALSE)</f>
        <v>Asian</v>
      </c>
    </row>
    <row r="45" spans="1:12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Points'!$A$2:$T$32,19,FALSE)</f>
        <v>65</v>
      </c>
      <c r="G45">
        <f t="shared" si="0"/>
        <v>125</v>
      </c>
      <c r="H45" t="str">
        <f>VLOOKUP(B45,'Contestant Points'!$A$2:$J$32,10,FALSE)</f>
        <v>11% of people have chosen this contestant</v>
      </c>
      <c r="I45">
        <f>VLOOKUP(B45,'Contestant Points'!$A$2:$D$32,4,FALSE)</f>
        <v>37</v>
      </c>
      <c r="J45" t="str">
        <f>VLOOKUP(B45,'Contestant Points'!$A$2:$E$32,5,FALSE)</f>
        <v>Chiropractor</v>
      </c>
      <c r="K45" t="str">
        <f>VLOOKUP(B45,'Contestant Points'!$A$2:$F$32,6,FALSE)</f>
        <v>6'2"</v>
      </c>
      <c r="L45" t="str">
        <f>VLOOKUP(B45,'Contestant Points'!$A$2:$G$32,7,FALSE)</f>
        <v>Caucasian</v>
      </c>
    </row>
    <row r="46" spans="1:12" x14ac:dyDescent="0.3">
      <c r="A46" t="s">
        <v>30</v>
      </c>
      <c r="B46" t="s">
        <v>29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Points'!$A$2:$T$32,19,FALSE)</f>
        <v>15</v>
      </c>
      <c r="G46">
        <f t="shared" si="0"/>
        <v>105</v>
      </c>
      <c r="H46" t="str">
        <f>VLOOKUP(B46,'Contestant Points'!$A$2:$J$32,10,FALSE)</f>
        <v>2% of people have chosen this contestant</v>
      </c>
      <c r="I46">
        <f>VLOOKUP(B46,'Contestant Points'!$A$2:$D$32,4,FALSE)</f>
        <v>28</v>
      </c>
      <c r="J46" t="str">
        <f>VLOOKUP(B46,'Contestant Points'!$A$2:$E$32,5,FALSE)</f>
        <v>Prosecuting Attorney</v>
      </c>
      <c r="K46" t="str">
        <f>VLOOKUP(B46,'Contestant Points'!$A$2:$F$32,6,FALSE)</f>
        <v>6'3"</v>
      </c>
      <c r="L46" t="str">
        <f>VLOOKUP(B46,'Contestant Points'!$A$2:$G$32,7,FALSE)</f>
        <v>African American</v>
      </c>
    </row>
    <row r="47" spans="1:12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Points'!$A$2:$T$32,19,FALSE)</f>
        <v>45</v>
      </c>
      <c r="G47">
        <f t="shared" si="0"/>
        <v>130</v>
      </c>
      <c r="H47" t="str">
        <f>VLOOKUP(B47,'Contestant Points'!$A$2:$J$32,10,FALSE)</f>
        <v>2% of people have chosen this contestant</v>
      </c>
      <c r="I47">
        <f>VLOOKUP(B47,'Contestant Points'!$A$2:$D$32,4,FALSE)</f>
        <v>26</v>
      </c>
      <c r="J47" t="str">
        <f>VLOOKUP(B47,'Contestant Points'!$A$2:$E$32,5,FALSE)</f>
        <v>Startup Recruiter</v>
      </c>
      <c r="K47" t="str">
        <f>VLOOKUP(B47,'Contestant Points'!$A$2:$F$32,6,FALSE)</f>
        <v>6'2"</v>
      </c>
      <c r="L47" t="str">
        <f>VLOOKUP(B47,'Contestant Points'!$A$2:$G$32,7,FALSE)</f>
        <v>Caucasian</v>
      </c>
    </row>
    <row r="48" spans="1:12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Points'!$A$2:$T$32,19,FALSE)</f>
        <v>0</v>
      </c>
      <c r="G48">
        <f t="shared" si="0"/>
        <v>120</v>
      </c>
      <c r="H48" t="str">
        <f>VLOOKUP(B48,'Contestant Points'!$A$2:$J$32,10,FALSE)</f>
        <v>11% of people have chosen this contestant</v>
      </c>
      <c r="I48">
        <f>VLOOKUP(B48,'Contestant Points'!$A$2:$D$32,4,FALSE)</f>
        <v>30</v>
      </c>
      <c r="J48" t="str">
        <f>VLOOKUP(B48,'Contestant Points'!$A$2:$E$32,5,FALSE)</f>
        <v>Executive Recruiter</v>
      </c>
      <c r="K48" t="str">
        <f>VLOOKUP(B48,'Contestant Points'!$A$2:$F$32,6,FALSE)</f>
        <v>6'4"</v>
      </c>
      <c r="L48" t="str">
        <f>VLOOKUP(B48,'Contestant Points'!$A$2:$G$32,7,FALSE)</f>
        <v>African American</v>
      </c>
    </row>
    <row r="49" spans="1:12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Points'!$A$2:$T$32,19,FALSE)</f>
        <v>0</v>
      </c>
      <c r="G49">
        <f t="shared" si="0"/>
        <v>5</v>
      </c>
      <c r="H49" t="str">
        <f>VLOOKUP(B49,'Contestant Points'!$A$2:$J$32,10,FALSE)</f>
        <v>0% of people have chosen this contestant</v>
      </c>
      <c r="I49">
        <f>VLOOKUP(B49,'Contestant Points'!$A$2:$D$32,4,FALSE)</f>
        <v>30</v>
      </c>
      <c r="J49" t="str">
        <f>VLOOKUP(B49,'Contestant Points'!$A$2:$E$32,5,FALSE)</f>
        <v>Law Student</v>
      </c>
      <c r="K49" t="str">
        <f>VLOOKUP(B49,'Contestant Points'!$A$2:$F$32,6,FALSE)</f>
        <v>6'2"</v>
      </c>
      <c r="L49" t="str">
        <f>VLOOKUP(B49,'Contestant Points'!$A$2:$G$32,7,FALSE)</f>
        <v>Caucasian</v>
      </c>
    </row>
    <row r="50" spans="1:12" x14ac:dyDescent="0.3">
      <c r="A50" t="s">
        <v>45</v>
      </c>
      <c r="B50" t="s">
        <v>13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Points'!$A$2:$T$32,19,FALSE)</f>
        <v>100</v>
      </c>
      <c r="G50">
        <f t="shared" si="0"/>
        <v>150</v>
      </c>
      <c r="H50" t="str">
        <f>VLOOKUP(B50,'Contestant Points'!$A$2:$J$32,10,FALSE)</f>
        <v>2% of people have chosen this contestant</v>
      </c>
      <c r="I50">
        <f>VLOOKUP(B50,'Contestant Points'!$A$2:$D$32,4,FALSE)</f>
        <v>28</v>
      </c>
      <c r="J50" t="str">
        <f>VLOOKUP(B50,'Contestant Points'!$A$2:$E$32,5,FALSE)</f>
        <v>Information Systems Supervisor</v>
      </c>
      <c r="K50" t="str">
        <f>VLOOKUP(B50,'Contestant Points'!$A$2:$F$32,6,FALSE)</f>
        <v>6'2"</v>
      </c>
      <c r="L50" t="str">
        <f>VLOOKUP(B50,'Contestant Points'!$A$2:$G$32,7,FALSE)</f>
        <v>Caucasian</v>
      </c>
    </row>
    <row r="51" spans="1:12" x14ac:dyDescent="0.3">
      <c r="A51" t="s">
        <v>45</v>
      </c>
      <c r="B51" t="s">
        <v>9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Points'!$A$2:$T$32,19,FALSE)</f>
        <v>65</v>
      </c>
      <c r="G51">
        <f t="shared" si="0"/>
        <v>100</v>
      </c>
      <c r="H51" t="str">
        <f>VLOOKUP(B51,'Contestant Points'!$A$2:$J$32,10,FALSE)</f>
        <v>4% of people have chosen this contestant</v>
      </c>
      <c r="I51">
        <f>VLOOKUP(B51,'Contestant Points'!$A$2:$D$32,4,FALSE)</f>
        <v>28</v>
      </c>
      <c r="J51" t="str">
        <f>VLOOKUP(B51,'Contestant Points'!$A$2:$E$32,5,FALSE)</f>
        <v>Sales Manager</v>
      </c>
      <c r="K51" t="str">
        <f>VLOOKUP(B51,'Contestant Points'!$A$2:$F$32,6,FALSE)</f>
        <v>6'3"</v>
      </c>
      <c r="L51" t="str">
        <f>VLOOKUP(B51,'Contestant Points'!$A$2:$G$32,7,FALSE)</f>
        <v>African American</v>
      </c>
    </row>
    <row r="52" spans="1:12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Points'!$A$2:$T$32,19,FALSE)</f>
        <v>15</v>
      </c>
      <c r="G52">
        <f t="shared" si="0"/>
        <v>105</v>
      </c>
      <c r="H52" t="str">
        <f>VLOOKUP(B52,'Contestant Points'!$A$2:$J$32,10,FALSE)</f>
        <v>0% of people have chosen this contestant</v>
      </c>
      <c r="I52">
        <f>VLOOKUP(B52,'Contestant Points'!$A$2:$D$32,4,FALSE)</f>
        <v>31</v>
      </c>
      <c r="J52" t="str">
        <f>VLOOKUP(B52,'Contestant Points'!$A$2:$E$32,5,FALSE)</f>
        <v>Aspiring Drummer</v>
      </c>
      <c r="K52" t="str">
        <f>VLOOKUP(B52,'Contestant Points'!$A$2:$F$32,6,FALSE)</f>
        <v>6'</v>
      </c>
      <c r="L52" t="str">
        <f>VLOOKUP(B52,'Contestant Points'!$A$2:$G$32,7,FALSE)</f>
        <v>Caucasian</v>
      </c>
    </row>
    <row r="53" spans="1:12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Points'!$A$2:$T$32,19,FALSE)</f>
        <v>65</v>
      </c>
      <c r="G53">
        <f t="shared" si="0"/>
        <v>125</v>
      </c>
      <c r="H53" t="str">
        <f>VLOOKUP(B53,'Contestant Points'!$A$2:$J$32,10,FALSE)</f>
        <v>11% of people have chosen this contestant</v>
      </c>
      <c r="I53">
        <f>VLOOKUP(B53,'Contestant Points'!$A$2:$D$32,4,FALSE)</f>
        <v>37</v>
      </c>
      <c r="J53" t="str">
        <f>VLOOKUP(B53,'Contestant Points'!$A$2:$E$32,5,FALSE)</f>
        <v>Chiropractor</v>
      </c>
      <c r="K53" t="str">
        <f>VLOOKUP(B53,'Contestant Points'!$A$2:$F$32,6,FALSE)</f>
        <v>6'2"</v>
      </c>
      <c r="L53" t="str">
        <f>VLOOKUP(B53,'Contestant Points'!$A$2:$G$32,7,FALSE)</f>
        <v>Caucasian</v>
      </c>
    </row>
    <row r="54" spans="1:12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Points'!$A$2:$T$32,19,FALSE)</f>
        <v>0</v>
      </c>
      <c r="G54">
        <f t="shared" si="0"/>
        <v>120</v>
      </c>
      <c r="H54" t="str">
        <f>VLOOKUP(B54,'Contestant Points'!$A$2:$J$32,10,FALSE)</f>
        <v>11% of people have chosen this contestant</v>
      </c>
      <c r="I54">
        <f>VLOOKUP(B54,'Contestant Points'!$A$2:$D$32,4,FALSE)</f>
        <v>30</v>
      </c>
      <c r="J54" t="str">
        <f>VLOOKUP(B54,'Contestant Points'!$A$2:$E$32,5,FALSE)</f>
        <v>Executive Recruiter</v>
      </c>
      <c r="K54" t="str">
        <f>VLOOKUP(B54,'Contestant Points'!$A$2:$F$32,6,FALSE)</f>
        <v>6'4"</v>
      </c>
      <c r="L54" t="str">
        <f>VLOOKUP(B54,'Contestant Points'!$A$2:$G$32,7,FALSE)</f>
        <v>African American</v>
      </c>
    </row>
    <row r="55" spans="1:12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Points'!$A$2:$T$32,19,FALSE)</f>
        <v>0</v>
      </c>
      <c r="G55">
        <f t="shared" si="0"/>
        <v>5</v>
      </c>
      <c r="H55" t="str">
        <f>VLOOKUP(B55,'Contestant Points'!$A$2:$J$32,10,FALSE)</f>
        <v>2% of people have chosen this contestant</v>
      </c>
      <c r="I55">
        <f>VLOOKUP(B55,'Contestant Points'!$A$2:$D$32,4,FALSE)</f>
        <v>26</v>
      </c>
      <c r="J55" t="str">
        <f>VLOOKUP(B55,'Contestant Points'!$A$2:$E$32,5,FALSE)</f>
        <v>Marketing Consultant</v>
      </c>
      <c r="K55" t="str">
        <f>VLOOKUP(B55,'Contestant Points'!$A$2:$F$32,6,FALSE)</f>
        <v>5'11"</v>
      </c>
      <c r="L55" t="str">
        <f>VLOOKUP(B55,'Contestant Points'!$A$2:$G$32,7,FALSE)</f>
        <v>African American</v>
      </c>
    </row>
    <row r="56" spans="1:12" x14ac:dyDescent="0.3">
      <c r="A56" t="s">
        <v>114</v>
      </c>
      <c r="B56" t="s">
        <v>29</v>
      </c>
      <c r="C56" t="str">
        <f>VLOOKUP(B56,'Contestant Points'!$A$2:$B$32,2,FALSE)</f>
        <v>Still In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Points'!$A$2:$T$32,19,FALSE)</f>
        <v>15</v>
      </c>
      <c r="G56">
        <f t="shared" si="0"/>
        <v>105</v>
      </c>
      <c r="H56" t="str">
        <f>VLOOKUP(B56,'Contestant Points'!$A$2:$J$32,10,FALSE)</f>
        <v>2% of people have chosen this contestant</v>
      </c>
      <c r="I56">
        <f>VLOOKUP(B56,'Contestant Points'!$A$2:$D$32,4,FALSE)</f>
        <v>28</v>
      </c>
      <c r="J56" t="str">
        <f>VLOOKUP(B56,'Contestant Points'!$A$2:$E$32,5,FALSE)</f>
        <v>Prosecuting Attorney</v>
      </c>
      <c r="K56" t="str">
        <f>VLOOKUP(B56,'Contestant Points'!$A$2:$F$32,6,FALSE)</f>
        <v>6'3"</v>
      </c>
      <c r="L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2017-06-06T13:27:16Z</dcterms:modified>
</cp:coreProperties>
</file>