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Points'!$A$1:$T$32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L2" i="2"/>
  <c r="K2" i="2"/>
  <c r="J2" i="2"/>
  <c r="I2" i="2"/>
  <c r="H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G18" i="2" s="1"/>
  <c r="C19" i="2"/>
  <c r="D19" i="2"/>
  <c r="G19" i="2" s="1"/>
  <c r="C20" i="2"/>
  <c r="D20" i="2"/>
  <c r="G20" i="2" s="1"/>
  <c r="C21" i="2"/>
  <c r="D21" i="2"/>
  <c r="G21" i="2" s="1"/>
  <c r="C17" i="2"/>
  <c r="D17" i="2"/>
  <c r="G17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H52" i="3" l="1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D52" i="3"/>
  <c r="G52" i="3" s="1"/>
  <c r="D53" i="3"/>
  <c r="G53" i="3" s="1"/>
  <c r="D54" i="3"/>
  <c r="G54" i="3" s="1"/>
  <c r="D55" i="3"/>
  <c r="G55" i="3" s="1"/>
  <c r="D56" i="3"/>
  <c r="G56" i="3" s="1"/>
  <c r="C52" i="3"/>
  <c r="C53" i="3"/>
  <c r="C54" i="3"/>
  <c r="C55" i="3"/>
  <c r="C56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D2" i="1"/>
  <c r="G2" i="1" s="1"/>
  <c r="H2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G47" i="3" s="1"/>
  <c r="D48" i="3"/>
  <c r="G48" i="3" s="1"/>
  <c r="D49" i="3"/>
  <c r="G49" i="3" s="1"/>
  <c r="D50" i="3"/>
  <c r="G50" i="3" s="1"/>
  <c r="D51" i="3"/>
  <c r="G51" i="3" s="1"/>
  <c r="D2" i="3"/>
  <c r="G2" i="3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2" i="2"/>
  <c r="G2" i="2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K2" i="3"/>
  <c r="J2" i="3"/>
  <c r="I2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2" i="1"/>
  <c r="J2" i="1"/>
  <c r="I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<sst xmlns="http://schemas.openxmlformats.org/spreadsheetml/2006/main" count="482" uniqueCount="120">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</sst>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E1" workbookViewId="0">
      <selection activeCell="K4" sqref="K4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0" max="20" width="10.88671875" bestFit="1" customWidth="1"/>
  </cols>
  <sheetData>
    <row r="1" spans="1:20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33</v>
      </c>
    </row>
    <row r="2" spans="1:20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f t="shared" ref="T2:T32" si="0">SUM(Q2:S2)</f>
        <v>105</v>
      </c>
    </row>
    <row r="3" spans="1:20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1">H3/SUM($H$2:$H$32)</f>
        <v>2.2222222222222223E-2</v>
      </c>
      <c r="J3" s="2" t="str">
        <f t="shared" ref="J3:J32" si="2">CONCATENATE(ROUND(I3*100,0),"% of people have chosen this contestant")</f>
        <v>2% of people have chosen this contestant</v>
      </c>
      <c r="K3">
        <v>0</v>
      </c>
      <c r="L3" s="2">
        <f t="shared" ref="L3:L32" si="3">K3/SUM($K$2:$K$32)</f>
        <v>0</v>
      </c>
      <c r="M3" s="2" t="str">
        <f t="shared" ref="M3:M32" si="4">CONCATENATE(ROUND(L3*100,0),"% of people have chosen this contestant")</f>
        <v>0% of people have chosen this contestant</v>
      </c>
      <c r="N3">
        <v>1</v>
      </c>
      <c r="O3" s="2">
        <f t="shared" ref="O3:O32" si="5">N3/SUM($N$2:$N$32)</f>
        <v>0.02</v>
      </c>
      <c r="P3" s="2" t="str">
        <f t="shared" ref="P3:P32" si="6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f t="shared" si="0"/>
        <v>150</v>
      </c>
    </row>
    <row r="4" spans="1:20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1"/>
        <v>6.6666666666666666E-2</v>
      </c>
      <c r="J4" s="2" t="str">
        <f t="shared" si="2"/>
        <v>7% of people have chosen this contestant</v>
      </c>
      <c r="K4">
        <v>2</v>
      </c>
      <c r="L4" s="2">
        <f t="shared" si="3"/>
        <v>0.1</v>
      </c>
      <c r="M4" s="2" t="str">
        <f t="shared" si="4"/>
        <v>10% of people have chosen this contestant</v>
      </c>
      <c r="N4">
        <v>2</v>
      </c>
      <c r="O4" s="2">
        <f t="shared" si="5"/>
        <v>0.04</v>
      </c>
      <c r="P4" s="2" t="str">
        <f t="shared" si="6"/>
        <v>4% of people have chosen this contestant</v>
      </c>
      <c r="Q4">
        <v>25</v>
      </c>
      <c r="R4">
        <v>0</v>
      </c>
      <c r="S4">
        <v>110</v>
      </c>
      <c r="T4">
        <f t="shared" si="0"/>
        <v>135</v>
      </c>
    </row>
    <row r="5" spans="1:20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1"/>
        <v>0</v>
      </c>
      <c r="J5" s="2" t="str">
        <f t="shared" si="2"/>
        <v>0% of people have chosen this contestant</v>
      </c>
      <c r="K5">
        <v>0</v>
      </c>
      <c r="L5" s="2">
        <f t="shared" si="3"/>
        <v>0</v>
      </c>
      <c r="M5" s="2" t="str">
        <f t="shared" si="4"/>
        <v>0% of people have chosen this contestant</v>
      </c>
      <c r="N5">
        <v>0</v>
      </c>
      <c r="O5" s="2">
        <f t="shared" si="5"/>
        <v>0</v>
      </c>
      <c r="P5" s="2" t="str">
        <f t="shared" si="6"/>
        <v>0% of people have chosen this contestant</v>
      </c>
      <c r="Q5">
        <v>45</v>
      </c>
      <c r="R5">
        <v>45</v>
      </c>
      <c r="S5">
        <v>15</v>
      </c>
      <c r="T5">
        <f t="shared" si="0"/>
        <v>105</v>
      </c>
    </row>
    <row r="6" spans="1:20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1"/>
        <v>4.4444444444444446E-2</v>
      </c>
      <c r="J6" s="2" t="str">
        <f t="shared" si="2"/>
        <v>4% of people have chosen this contestant</v>
      </c>
      <c r="K6">
        <v>0</v>
      </c>
      <c r="L6" s="2">
        <f t="shared" si="3"/>
        <v>0</v>
      </c>
      <c r="M6" s="2" t="str">
        <f t="shared" si="4"/>
        <v>0% of people have chosen this contestant</v>
      </c>
      <c r="N6">
        <v>6</v>
      </c>
      <c r="O6" s="2">
        <f t="shared" si="5"/>
        <v>0.12</v>
      </c>
      <c r="P6" s="2" t="str">
        <f t="shared" si="6"/>
        <v>12% of people have chosen this contestant</v>
      </c>
      <c r="Q6">
        <v>0</v>
      </c>
      <c r="R6">
        <v>0</v>
      </c>
      <c r="S6">
        <v>0</v>
      </c>
      <c r="T6">
        <f t="shared" si="0"/>
        <v>0</v>
      </c>
    </row>
    <row r="7" spans="1:20" x14ac:dyDescent="0.3">
      <c r="A7" t="s">
        <v>49</v>
      </c>
      <c r="B7" t="s">
        <v>56</v>
      </c>
      <c r="C7" t="s">
        <v>56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1"/>
        <v>0</v>
      </c>
      <c r="J7" s="2" t="str">
        <f t="shared" si="2"/>
        <v>0% of people have chosen this contestant</v>
      </c>
      <c r="K7">
        <v>0</v>
      </c>
      <c r="L7" s="2">
        <f t="shared" si="3"/>
        <v>0</v>
      </c>
      <c r="M7" s="2" t="str">
        <f t="shared" si="4"/>
        <v>0% of people have chosen this contestant</v>
      </c>
      <c r="N7">
        <v>0</v>
      </c>
      <c r="O7" s="2">
        <f t="shared" si="5"/>
        <v>0</v>
      </c>
      <c r="P7" s="2" t="str">
        <f t="shared" si="6"/>
        <v>0% of people have chosen this contestant</v>
      </c>
      <c r="Q7">
        <v>25</v>
      </c>
      <c r="R7">
        <v>0</v>
      </c>
      <c r="S7">
        <v>75</v>
      </c>
      <c r="T7">
        <f t="shared" si="0"/>
        <v>100</v>
      </c>
    </row>
    <row r="8" spans="1:20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1"/>
        <v>0.1111111111111111</v>
      </c>
      <c r="J8" s="2" t="str">
        <f t="shared" si="2"/>
        <v>11% of people have chosen this contestant</v>
      </c>
      <c r="K8">
        <v>3</v>
      </c>
      <c r="L8" s="2">
        <f t="shared" si="3"/>
        <v>0.15</v>
      </c>
      <c r="M8" s="2" t="str">
        <f t="shared" si="4"/>
        <v>15% of people have chosen this contestant</v>
      </c>
      <c r="N8">
        <v>4</v>
      </c>
      <c r="O8" s="2">
        <f t="shared" si="5"/>
        <v>0.08</v>
      </c>
      <c r="P8" s="2" t="str">
        <f t="shared" si="6"/>
        <v>8% of people have chosen this contestant</v>
      </c>
      <c r="Q8">
        <v>50</v>
      </c>
      <c r="R8">
        <v>10</v>
      </c>
      <c r="S8">
        <v>65</v>
      </c>
      <c r="T8">
        <f t="shared" si="0"/>
        <v>125</v>
      </c>
    </row>
    <row r="9" spans="1:20" x14ac:dyDescent="0.3">
      <c r="A9" t="s">
        <v>42</v>
      </c>
      <c r="B9" t="s">
        <v>56</v>
      </c>
      <c r="C9" t="s">
        <v>56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1"/>
        <v>0</v>
      </c>
      <c r="J9" s="2" t="str">
        <f t="shared" si="2"/>
        <v>0% of people have chosen this contestant</v>
      </c>
      <c r="K9">
        <v>0</v>
      </c>
      <c r="L9" s="2">
        <f t="shared" si="3"/>
        <v>0</v>
      </c>
      <c r="M9" s="2" t="str">
        <f t="shared" si="4"/>
        <v>0% of people have chosen this contestant</v>
      </c>
      <c r="N9">
        <v>1</v>
      </c>
      <c r="O9" s="2">
        <f t="shared" si="5"/>
        <v>0.02</v>
      </c>
      <c r="P9" s="2" t="str">
        <f t="shared" si="6"/>
        <v>2% of people have chosen this contestant</v>
      </c>
      <c r="Q9">
        <v>30</v>
      </c>
      <c r="R9">
        <v>0</v>
      </c>
      <c r="S9">
        <v>75</v>
      </c>
      <c r="T9">
        <f t="shared" si="0"/>
        <v>105</v>
      </c>
    </row>
    <row r="10" spans="1:20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1"/>
        <v>2.2222222222222223E-2</v>
      </c>
      <c r="J10" s="2" t="str">
        <f t="shared" si="2"/>
        <v>2% of people have chosen this contestant</v>
      </c>
      <c r="K10">
        <v>0</v>
      </c>
      <c r="L10" s="2">
        <f t="shared" si="3"/>
        <v>0</v>
      </c>
      <c r="M10" s="2" t="str">
        <f t="shared" si="4"/>
        <v>0% of people have chosen this contestant</v>
      </c>
      <c r="N10">
        <v>2</v>
      </c>
      <c r="O10" s="2">
        <f t="shared" si="5"/>
        <v>0.04</v>
      </c>
      <c r="P10" s="2" t="str">
        <f t="shared" si="6"/>
        <v>4% of people have chosen this contestant</v>
      </c>
      <c r="Q10">
        <v>30</v>
      </c>
      <c r="R10">
        <v>55</v>
      </c>
      <c r="S10">
        <v>55</v>
      </c>
      <c r="T10">
        <f t="shared" si="0"/>
        <v>140</v>
      </c>
    </row>
    <row r="11" spans="1:20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1"/>
        <v>0.1111111111111111</v>
      </c>
      <c r="J11" s="2" t="str">
        <f t="shared" si="2"/>
        <v>11% of people have chosen this contestant</v>
      </c>
      <c r="K11">
        <v>3</v>
      </c>
      <c r="L11" s="2">
        <f t="shared" si="3"/>
        <v>0.15</v>
      </c>
      <c r="M11" s="2" t="str">
        <f t="shared" si="4"/>
        <v>15% of people have chosen this contestant</v>
      </c>
      <c r="N11">
        <v>7</v>
      </c>
      <c r="O11" s="2">
        <f t="shared" si="5"/>
        <v>0.14000000000000001</v>
      </c>
      <c r="P11" s="2" t="str">
        <f t="shared" si="6"/>
        <v>14% of people have chosen this contestant</v>
      </c>
      <c r="Q11">
        <v>35</v>
      </c>
      <c r="R11">
        <v>85</v>
      </c>
      <c r="S11">
        <v>0</v>
      </c>
      <c r="T11">
        <f t="shared" si="0"/>
        <v>120</v>
      </c>
    </row>
    <row r="12" spans="1:20" x14ac:dyDescent="0.3">
      <c r="A12" t="s">
        <v>2</v>
      </c>
      <c r="B12" t="s">
        <v>56</v>
      </c>
      <c r="C12" t="s">
        <v>56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1"/>
        <v>0.13333333333333333</v>
      </c>
      <c r="J12" s="2" t="str">
        <f t="shared" si="2"/>
        <v>13% of people have chosen this contestant</v>
      </c>
      <c r="K12">
        <v>1</v>
      </c>
      <c r="L12" s="2">
        <f t="shared" si="3"/>
        <v>0.05</v>
      </c>
      <c r="M12" s="2" t="str">
        <f t="shared" si="4"/>
        <v>5% of people have chosen this contestant</v>
      </c>
      <c r="N12">
        <v>2</v>
      </c>
      <c r="O12" s="2">
        <f t="shared" si="5"/>
        <v>0.04</v>
      </c>
      <c r="P12" s="2" t="str">
        <f t="shared" si="6"/>
        <v>4% of people have chosen this contestant</v>
      </c>
      <c r="Q12">
        <v>30</v>
      </c>
      <c r="R12">
        <v>10</v>
      </c>
      <c r="S12">
        <v>45</v>
      </c>
      <c r="T12">
        <f t="shared" si="0"/>
        <v>85</v>
      </c>
    </row>
    <row r="13" spans="1:20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1"/>
        <v>6.6666666666666666E-2</v>
      </c>
      <c r="J13" s="2" t="str">
        <f t="shared" si="2"/>
        <v>7% of people have chosen this contestant</v>
      </c>
      <c r="K13">
        <v>1</v>
      </c>
      <c r="L13" s="2">
        <f t="shared" si="3"/>
        <v>0.05</v>
      </c>
      <c r="M13" s="2" t="str">
        <f t="shared" si="4"/>
        <v>5% of people have chosen this contestant</v>
      </c>
      <c r="N13">
        <v>2</v>
      </c>
      <c r="O13" s="2">
        <f t="shared" si="5"/>
        <v>0.04</v>
      </c>
      <c r="P13" s="2" t="str">
        <f t="shared" si="6"/>
        <v>4% of people have chosen this contestant</v>
      </c>
      <c r="Q13">
        <v>30</v>
      </c>
      <c r="R13">
        <v>25</v>
      </c>
      <c r="S13">
        <v>105</v>
      </c>
      <c r="T13">
        <f t="shared" si="0"/>
        <v>160</v>
      </c>
    </row>
    <row r="14" spans="1:20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1"/>
        <v>0</v>
      </c>
      <c r="J14" s="2" t="str">
        <f t="shared" si="2"/>
        <v>0% of people have chosen this contestant</v>
      </c>
      <c r="K14">
        <v>1</v>
      </c>
      <c r="L14" s="2">
        <f t="shared" si="3"/>
        <v>0.05</v>
      </c>
      <c r="M14" s="2" t="str">
        <f t="shared" si="4"/>
        <v>5% of people have chosen this contestant</v>
      </c>
      <c r="N14">
        <v>1</v>
      </c>
      <c r="O14" s="2">
        <f t="shared" si="5"/>
        <v>0.02</v>
      </c>
      <c r="P14" s="2" t="str">
        <f t="shared" si="6"/>
        <v>2% of people have chosen this contestant</v>
      </c>
      <c r="Q14">
        <v>25</v>
      </c>
      <c r="R14">
        <v>10</v>
      </c>
      <c r="S14">
        <v>65</v>
      </c>
      <c r="T14">
        <f t="shared" si="0"/>
        <v>100</v>
      </c>
    </row>
    <row r="15" spans="1:20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1"/>
        <v>0</v>
      </c>
      <c r="J15" s="2" t="str">
        <f t="shared" si="2"/>
        <v>0% of people have chosen this contestant</v>
      </c>
      <c r="K15">
        <v>0</v>
      </c>
      <c r="L15" s="2">
        <f t="shared" si="3"/>
        <v>0</v>
      </c>
      <c r="M15" s="2" t="str">
        <f t="shared" si="4"/>
        <v>0% of people have chosen this contestant</v>
      </c>
      <c r="N15">
        <v>0</v>
      </c>
      <c r="O15" s="2">
        <f t="shared" si="5"/>
        <v>0</v>
      </c>
      <c r="P15" s="2" t="str">
        <f t="shared" si="6"/>
        <v>0% of people have chosen this contestant</v>
      </c>
      <c r="Q15">
        <v>0</v>
      </c>
      <c r="R15">
        <v>0</v>
      </c>
      <c r="S15">
        <v>0</v>
      </c>
      <c r="T15">
        <f t="shared" si="0"/>
        <v>0</v>
      </c>
    </row>
    <row r="16" spans="1:20" x14ac:dyDescent="0.3">
      <c r="A16" t="s">
        <v>51</v>
      </c>
      <c r="B16" t="s">
        <v>56</v>
      </c>
      <c r="C16" t="s">
        <v>56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1"/>
        <v>0</v>
      </c>
      <c r="J16" s="2" t="str">
        <f t="shared" si="2"/>
        <v>0% of people have chosen this contestant</v>
      </c>
      <c r="K16">
        <v>0</v>
      </c>
      <c r="L16" s="2">
        <f t="shared" si="3"/>
        <v>0</v>
      </c>
      <c r="M16" s="2" t="str">
        <f t="shared" si="4"/>
        <v>0% of people have chosen this contestant</v>
      </c>
      <c r="N16">
        <v>0</v>
      </c>
      <c r="O16" s="2">
        <f t="shared" si="5"/>
        <v>0</v>
      </c>
      <c r="P16" s="2" t="str">
        <f t="shared" si="6"/>
        <v>0% of people have chosen this contestant</v>
      </c>
      <c r="Q16">
        <v>30</v>
      </c>
      <c r="R16">
        <v>15</v>
      </c>
      <c r="S16">
        <v>60</v>
      </c>
      <c r="T16">
        <f t="shared" si="0"/>
        <v>105</v>
      </c>
    </row>
    <row r="17" spans="1:20" x14ac:dyDescent="0.3">
      <c r="A17" t="s">
        <v>3</v>
      </c>
      <c r="B17" t="s">
        <v>56</v>
      </c>
      <c r="C17" t="s">
        <v>56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1"/>
        <v>2.2222222222222223E-2</v>
      </c>
      <c r="J17" s="2" t="str">
        <f t="shared" si="2"/>
        <v>2% of people have chosen this contestant</v>
      </c>
      <c r="K17">
        <v>4</v>
      </c>
      <c r="L17" s="2">
        <f t="shared" si="3"/>
        <v>0.2</v>
      </c>
      <c r="M17" s="2" t="str">
        <f t="shared" si="4"/>
        <v>20% of people have chosen this contestant</v>
      </c>
      <c r="N17">
        <v>3</v>
      </c>
      <c r="O17" s="2">
        <f t="shared" si="5"/>
        <v>0.06</v>
      </c>
      <c r="P17" s="2" t="str">
        <f t="shared" si="6"/>
        <v>6% of people have chosen this contestant</v>
      </c>
      <c r="Q17">
        <v>35</v>
      </c>
      <c r="R17">
        <v>15</v>
      </c>
      <c r="S17">
        <v>70</v>
      </c>
      <c r="T17">
        <f t="shared" si="0"/>
        <v>120</v>
      </c>
    </row>
    <row r="18" spans="1:20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1"/>
        <v>2.2222222222222223E-2</v>
      </c>
      <c r="J18" s="2" t="str">
        <f t="shared" si="2"/>
        <v>2% of people have chosen this contestant</v>
      </c>
      <c r="K18">
        <v>0</v>
      </c>
      <c r="L18" s="2">
        <f t="shared" si="3"/>
        <v>0</v>
      </c>
      <c r="M18" s="2" t="str">
        <f t="shared" si="4"/>
        <v>0% of people have chosen this contestant</v>
      </c>
      <c r="N18">
        <v>0</v>
      </c>
      <c r="O18" s="2">
        <f t="shared" si="5"/>
        <v>0</v>
      </c>
      <c r="P18" s="2" t="str">
        <f t="shared" si="6"/>
        <v>0% of people have chosen this contestant</v>
      </c>
      <c r="Q18">
        <v>30</v>
      </c>
      <c r="R18">
        <v>10</v>
      </c>
      <c r="S18">
        <v>0</v>
      </c>
      <c r="T18">
        <f t="shared" si="0"/>
        <v>40</v>
      </c>
    </row>
    <row r="19" spans="1:20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1"/>
        <v>2.2222222222222223E-2</v>
      </c>
      <c r="J19" s="2" t="str">
        <f t="shared" si="2"/>
        <v>2% of people have chosen this contestant</v>
      </c>
      <c r="K19">
        <v>0</v>
      </c>
      <c r="L19" s="2">
        <f t="shared" si="3"/>
        <v>0</v>
      </c>
      <c r="M19" s="2" t="str">
        <f t="shared" si="4"/>
        <v>0% of people have chosen this contestant</v>
      </c>
      <c r="N19">
        <v>3</v>
      </c>
      <c r="O19" s="2">
        <f t="shared" si="5"/>
        <v>0.06</v>
      </c>
      <c r="P19" s="2" t="str">
        <f t="shared" si="6"/>
        <v>6% of people have chosen this contestant</v>
      </c>
      <c r="Q19">
        <v>0</v>
      </c>
      <c r="R19">
        <v>0</v>
      </c>
      <c r="S19">
        <v>0</v>
      </c>
      <c r="T19">
        <f t="shared" si="0"/>
        <v>0</v>
      </c>
    </row>
    <row r="20" spans="1:20" x14ac:dyDescent="0.3">
      <c r="A20" t="s">
        <v>52</v>
      </c>
      <c r="B20" t="s">
        <v>56</v>
      </c>
      <c r="C20" t="s">
        <v>56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1"/>
        <v>0</v>
      </c>
      <c r="J20" s="2" t="str">
        <f t="shared" si="2"/>
        <v>0% of people have chosen this contestant</v>
      </c>
      <c r="K20">
        <v>0</v>
      </c>
      <c r="L20" s="2">
        <f t="shared" si="3"/>
        <v>0</v>
      </c>
      <c r="M20" s="2" t="str">
        <f t="shared" si="4"/>
        <v>0% of people have chosen this contestant</v>
      </c>
      <c r="N20">
        <v>0</v>
      </c>
      <c r="O20" s="2">
        <f t="shared" si="5"/>
        <v>0</v>
      </c>
      <c r="P20" s="2" t="str">
        <f t="shared" si="6"/>
        <v>0% of people have chosen this contestant</v>
      </c>
      <c r="Q20">
        <v>30</v>
      </c>
      <c r="R20">
        <v>10</v>
      </c>
      <c r="S20">
        <v>55</v>
      </c>
      <c r="T20">
        <f t="shared" si="0"/>
        <v>95</v>
      </c>
    </row>
    <row r="21" spans="1:20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1"/>
        <v>2.2222222222222223E-2</v>
      </c>
      <c r="J21" s="2" t="str">
        <f t="shared" si="2"/>
        <v>2% of people have chosen this contestant</v>
      </c>
      <c r="K21">
        <v>2</v>
      </c>
      <c r="L21" s="2">
        <f t="shared" si="3"/>
        <v>0.1</v>
      </c>
      <c r="M21" s="2" t="str">
        <f t="shared" si="4"/>
        <v>10% of people have chosen this contestant</v>
      </c>
      <c r="N21">
        <v>2</v>
      </c>
      <c r="O21" s="2">
        <f t="shared" si="5"/>
        <v>0.04</v>
      </c>
      <c r="P21" s="2" t="str">
        <f t="shared" si="6"/>
        <v>4% of people have chosen this contestant</v>
      </c>
      <c r="Q21">
        <v>35</v>
      </c>
      <c r="R21">
        <v>55</v>
      </c>
      <c r="S21">
        <v>15</v>
      </c>
      <c r="T21">
        <f t="shared" si="0"/>
        <v>105</v>
      </c>
    </row>
    <row r="22" spans="1:20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1"/>
        <v>6.6666666666666666E-2</v>
      </c>
      <c r="J22" s="2" t="str">
        <f t="shared" si="2"/>
        <v>7% of people have chosen this contestant</v>
      </c>
      <c r="K22">
        <v>1</v>
      </c>
      <c r="L22" s="2">
        <f t="shared" si="3"/>
        <v>0.05</v>
      </c>
      <c r="M22" s="2" t="str">
        <f t="shared" si="4"/>
        <v>5% of people have chosen this contestant</v>
      </c>
      <c r="N22">
        <v>1</v>
      </c>
      <c r="O22" s="2">
        <f t="shared" si="5"/>
        <v>0.02</v>
      </c>
      <c r="P22" s="2" t="str">
        <f t="shared" si="6"/>
        <v>2% of people have chosen this contestant</v>
      </c>
      <c r="Q22">
        <v>35</v>
      </c>
      <c r="R22">
        <v>15</v>
      </c>
      <c r="S22">
        <v>80</v>
      </c>
      <c r="T22">
        <f t="shared" si="0"/>
        <v>130</v>
      </c>
    </row>
    <row r="23" spans="1:20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1"/>
        <v>2.2222222222222223E-2</v>
      </c>
      <c r="J23" s="2" t="str">
        <f t="shared" si="2"/>
        <v>2% of people have chosen this contestant</v>
      </c>
      <c r="K23">
        <v>0</v>
      </c>
      <c r="L23" s="2">
        <f t="shared" si="3"/>
        <v>0</v>
      </c>
      <c r="M23" s="2" t="str">
        <f t="shared" si="4"/>
        <v>0% of people have chosen this contestant</v>
      </c>
      <c r="N23">
        <v>0</v>
      </c>
      <c r="O23" s="2">
        <f t="shared" si="5"/>
        <v>0</v>
      </c>
      <c r="P23" s="2" t="str">
        <f t="shared" si="6"/>
        <v>0% of people have chosen this contestant</v>
      </c>
      <c r="Q23">
        <v>5</v>
      </c>
      <c r="R23">
        <v>0</v>
      </c>
      <c r="S23">
        <v>0</v>
      </c>
      <c r="T23">
        <f t="shared" si="0"/>
        <v>5</v>
      </c>
    </row>
    <row r="24" spans="1:20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1"/>
        <v>2.2222222222222223E-2</v>
      </c>
      <c r="J24" s="2" t="str">
        <f t="shared" si="2"/>
        <v>2% of people have chosen this contestant</v>
      </c>
      <c r="K24">
        <v>0</v>
      </c>
      <c r="L24" s="2">
        <f t="shared" si="3"/>
        <v>0</v>
      </c>
      <c r="M24" s="2" t="str">
        <f t="shared" si="4"/>
        <v>0% of people have chosen this contestant</v>
      </c>
      <c r="N24">
        <v>0</v>
      </c>
      <c r="O24" s="2">
        <f t="shared" si="5"/>
        <v>0</v>
      </c>
      <c r="P24" s="2" t="str">
        <f t="shared" si="6"/>
        <v>0% of people have chosen this contestant</v>
      </c>
      <c r="Q24">
        <v>40</v>
      </c>
      <c r="R24">
        <v>10</v>
      </c>
      <c r="S24">
        <v>90</v>
      </c>
      <c r="T24">
        <f t="shared" si="0"/>
        <v>140</v>
      </c>
    </row>
    <row r="25" spans="1:20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1"/>
        <v>0</v>
      </c>
      <c r="J25" s="2" t="str">
        <f t="shared" si="2"/>
        <v>0% of people have chosen this contestant</v>
      </c>
      <c r="K25">
        <v>0</v>
      </c>
      <c r="L25" s="2">
        <f t="shared" si="3"/>
        <v>0</v>
      </c>
      <c r="M25" s="2" t="str">
        <f t="shared" si="4"/>
        <v>0% of people have chosen this contestant</v>
      </c>
      <c r="N25">
        <v>0</v>
      </c>
      <c r="O25" s="2">
        <f t="shared" si="5"/>
        <v>0</v>
      </c>
      <c r="P25" s="2" t="str">
        <f t="shared" si="6"/>
        <v>0% of people have chosen this contestant</v>
      </c>
      <c r="Q25">
        <v>55</v>
      </c>
      <c r="R25">
        <v>45</v>
      </c>
      <c r="S25">
        <v>35</v>
      </c>
      <c r="T25">
        <f t="shared" si="0"/>
        <v>135</v>
      </c>
    </row>
    <row r="26" spans="1:20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1"/>
        <v>2.2222222222222223E-2</v>
      </c>
      <c r="J26" s="2" t="str">
        <f t="shared" si="2"/>
        <v>2% of people have chosen this contestant</v>
      </c>
      <c r="K26">
        <v>0</v>
      </c>
      <c r="L26" s="2">
        <f t="shared" si="3"/>
        <v>0</v>
      </c>
      <c r="M26" s="2" t="str">
        <f t="shared" si="4"/>
        <v>0% of people have chosen this contestant</v>
      </c>
      <c r="N26">
        <v>2</v>
      </c>
      <c r="O26" s="2">
        <f t="shared" si="5"/>
        <v>0.04</v>
      </c>
      <c r="P26" s="2" t="str">
        <f t="shared" si="6"/>
        <v>4% of people have chosen this contestant</v>
      </c>
      <c r="Q26">
        <v>25</v>
      </c>
      <c r="R26">
        <v>10</v>
      </c>
      <c r="S26">
        <v>40</v>
      </c>
      <c r="T26">
        <f t="shared" si="0"/>
        <v>75</v>
      </c>
    </row>
    <row r="27" spans="1:20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1"/>
        <v>4.4444444444444446E-2</v>
      </c>
      <c r="J27" s="2" t="str">
        <f t="shared" si="2"/>
        <v>4% of people have chosen this contestant</v>
      </c>
      <c r="K27">
        <v>0</v>
      </c>
      <c r="L27" s="2">
        <f t="shared" si="3"/>
        <v>0</v>
      </c>
      <c r="M27" s="2" t="str">
        <f t="shared" si="4"/>
        <v>0% of people have chosen this contestant</v>
      </c>
      <c r="N27">
        <v>3</v>
      </c>
      <c r="O27" s="2">
        <f t="shared" si="5"/>
        <v>0.06</v>
      </c>
      <c r="P27" s="2" t="str">
        <f t="shared" si="6"/>
        <v>6% of people have chosen this contestant</v>
      </c>
      <c r="Q27">
        <v>5</v>
      </c>
      <c r="R27">
        <v>0</v>
      </c>
      <c r="S27">
        <v>0</v>
      </c>
      <c r="T27">
        <f t="shared" si="0"/>
        <v>5</v>
      </c>
    </row>
    <row r="28" spans="1:20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1"/>
        <v>0</v>
      </c>
      <c r="J28" s="2" t="str">
        <f t="shared" si="2"/>
        <v>0% of people have chosen this contestant</v>
      </c>
      <c r="K28">
        <v>0</v>
      </c>
      <c r="L28" s="2">
        <f t="shared" si="3"/>
        <v>0</v>
      </c>
      <c r="M28" s="2" t="str">
        <f t="shared" si="4"/>
        <v>0% of people have chosen this contestant</v>
      </c>
      <c r="N28">
        <v>0</v>
      </c>
      <c r="O28" s="2">
        <f t="shared" si="5"/>
        <v>0</v>
      </c>
      <c r="P28" s="2" t="str">
        <f t="shared" si="6"/>
        <v>0% of people have chosen this contestant</v>
      </c>
      <c r="Q28">
        <v>25</v>
      </c>
      <c r="R28">
        <v>0</v>
      </c>
      <c r="S28">
        <v>0</v>
      </c>
      <c r="T28">
        <f t="shared" si="0"/>
        <v>25</v>
      </c>
    </row>
    <row r="29" spans="1:20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1"/>
        <v>2.2222222222222223E-2</v>
      </c>
      <c r="J29" s="2" t="str">
        <f t="shared" si="2"/>
        <v>2% of people have chosen this contestant</v>
      </c>
      <c r="K29">
        <v>0</v>
      </c>
      <c r="L29" s="2">
        <f t="shared" si="3"/>
        <v>0</v>
      </c>
      <c r="M29" s="2" t="str">
        <f t="shared" si="4"/>
        <v>0% of people have chosen this contestant</v>
      </c>
      <c r="N29">
        <v>0</v>
      </c>
      <c r="O29" s="2">
        <f t="shared" si="5"/>
        <v>0</v>
      </c>
      <c r="P29" s="2" t="str">
        <f t="shared" si="6"/>
        <v>0% of people have chosen this contestant</v>
      </c>
      <c r="Q29">
        <v>20</v>
      </c>
      <c r="R29">
        <v>0</v>
      </c>
      <c r="S29">
        <v>0</v>
      </c>
      <c r="T29">
        <f t="shared" si="0"/>
        <v>20</v>
      </c>
    </row>
    <row r="30" spans="1:20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1"/>
        <v>8.8888888888888892E-2</v>
      </c>
      <c r="J30" s="2" t="str">
        <f t="shared" si="2"/>
        <v>9% of people have chosen this contestant</v>
      </c>
      <c r="K30">
        <v>2</v>
      </c>
      <c r="L30" s="2">
        <f t="shared" si="3"/>
        <v>0.1</v>
      </c>
      <c r="M30" s="2" t="str">
        <f t="shared" si="4"/>
        <v>10% of people have chosen this contestant</v>
      </c>
      <c r="N30">
        <v>1</v>
      </c>
      <c r="O30" s="2">
        <f t="shared" si="5"/>
        <v>0.02</v>
      </c>
      <c r="P30" s="2" t="str">
        <f t="shared" si="6"/>
        <v>2% of people have chosen this contestant</v>
      </c>
      <c r="Q30">
        <v>30</v>
      </c>
      <c r="R30">
        <v>75</v>
      </c>
      <c r="S30">
        <v>40</v>
      </c>
      <c r="T30">
        <f t="shared" si="0"/>
        <v>145</v>
      </c>
    </row>
    <row r="31" spans="1:20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1"/>
        <v>0</v>
      </c>
      <c r="J31" s="2" t="str">
        <f t="shared" si="2"/>
        <v>0% of people have chosen this contestant</v>
      </c>
      <c r="K31">
        <v>0</v>
      </c>
      <c r="L31" s="2">
        <f t="shared" si="3"/>
        <v>0</v>
      </c>
      <c r="M31" s="2" t="str">
        <f t="shared" si="4"/>
        <v>0% of people have chosen this contestant</v>
      </c>
      <c r="N31">
        <v>3</v>
      </c>
      <c r="O31" s="2">
        <f t="shared" si="5"/>
        <v>0.06</v>
      </c>
      <c r="P31" s="2" t="str">
        <f t="shared" si="6"/>
        <v>6% of people have chosen this contestant</v>
      </c>
      <c r="Q31">
        <v>5</v>
      </c>
      <c r="R31">
        <v>0</v>
      </c>
      <c r="S31">
        <v>0</v>
      </c>
      <c r="T31">
        <f t="shared" si="0"/>
        <v>5</v>
      </c>
    </row>
    <row r="32" spans="1:20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1"/>
        <v>4.4444444444444446E-2</v>
      </c>
      <c r="J32" s="2" t="str">
        <f t="shared" si="2"/>
        <v>4% of people have chosen this contestant</v>
      </c>
      <c r="K32">
        <v>0</v>
      </c>
      <c r="L32" s="2">
        <f t="shared" si="3"/>
        <v>0</v>
      </c>
      <c r="M32" s="2" t="str">
        <f t="shared" si="4"/>
        <v>0% of people have chosen this contestant</v>
      </c>
      <c r="N32">
        <v>3</v>
      </c>
      <c r="O32" s="2">
        <f t="shared" si="5"/>
        <v>0.06</v>
      </c>
      <c r="P32" s="2" t="str">
        <f t="shared" si="6"/>
        <v>6% of people have chosen this contestant</v>
      </c>
      <c r="Q32">
        <v>25</v>
      </c>
      <c r="R32">
        <v>10</v>
      </c>
      <c r="S32">
        <v>65</v>
      </c>
      <c r="T32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I5" sqref="I5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7" max="7" width="10.88671875" bestFit="1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118</v>
      </c>
      <c r="B2" t="s">
        <v>2</v>
      </c>
      <c r="C2" t="str">
        <f>VLOOKUP(B2,'Contestant Points'!$A$2:$B$32,2,FALSE)</f>
        <v>Still In</v>
      </c>
      <c r="D2">
        <f>VLOOKUP(B2,'Contestant Points'!$A$2:$T$32,17,FALSE)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 s="3">
        <f>SUM(D2:F2)</f>
        <v>85</v>
      </c>
      <c r="H2" t="str">
        <f>VLOOKUP(B2,'Contestant Points'!$A$2:$J$32,10,FALSE)</f>
        <v>13% of people have chosen this contestant</v>
      </c>
      <c r="I2">
        <f>VLOOKUP(B2,'Contestant Points'!$A$2:$D$32,4,FALSE)</f>
        <v>31</v>
      </c>
      <c r="J2" t="str">
        <f>VLOOKUP(B2,'Contestant Points'!$A$2:$E$32,5,FALSE)</f>
        <v>Senior Inventory Analyst</v>
      </c>
      <c r="K2" t="str">
        <f>VLOOKUP(B2,'Contestant Points'!$A$2:$F$32,6,FALSE)</f>
        <v>5'11"</v>
      </c>
      <c r="L2" t="str">
        <f>VLOOKUP(B2,'Contestant Points'!$A$2:$G$32,7,FALSE)</f>
        <v>African American</v>
      </c>
    </row>
    <row r="3" spans="1:12" x14ac:dyDescent="0.3">
      <c r="A3" t="s">
        <v>118</v>
      </c>
      <c r="B3" t="s">
        <v>3</v>
      </c>
      <c r="C3" t="str">
        <f>VLOOKUP(B3,'Contestant Points'!$A$2:$B$32,2,FALSE)</f>
        <v>Still In</v>
      </c>
      <c r="D3">
        <f>VLOOKUP(B3,'Contestant Points'!$A$2:$T$32,17,FALSE)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 s="3">
        <f t="shared" ref="G3:G4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Points'!$A$2:$T$32,17,FALSE)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 s="3">
        <f t="shared" si="0"/>
        <v>0</v>
      </c>
      <c r="H4" t="str">
        <f>VLOOKUP(B4,'Contestant Points'!$A$2:$J$32,10,FALSE)</f>
        <v>2% of people have chosen this contestant</v>
      </c>
      <c r="I4">
        <f>VLOOKUP(B4,'Contestant Points'!$A$2:$D$32,4,FALSE)</f>
        <v>35</v>
      </c>
      <c r="J4" t="str">
        <f>VLOOKUP(B4,'Contestant Points'!$A$2:$E$32,5,FALSE)</f>
        <v>ER Physician</v>
      </c>
      <c r="K4" t="str">
        <f>VLOOKUP(B4,'Contestant Points'!$A$2:$F$32,6,FALSE)</f>
        <v>5'10"</v>
      </c>
      <c r="L4" t="str">
        <f>VLOOKUP(B4,'Contestant Points'!$A$2:$G$32,7,FALSE)</f>
        <v>Caucasian</v>
      </c>
    </row>
    <row r="5" spans="1:12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Points'!$A$2:$T$32,17,FALSE)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 s="3">
        <f t="shared" si="0"/>
        <v>20</v>
      </c>
      <c r="H5" t="str">
        <f>VLOOKUP(B5,'Contestant Points'!$A$2:$J$32,10,FALSE)</f>
        <v>2% of people have chosen this contestant</v>
      </c>
      <c r="I5">
        <f>VLOOKUP(B5,'Contestant Points'!$A$2:$D$32,4,FALSE)</f>
        <v>26</v>
      </c>
      <c r="J5" t="str">
        <f>VLOOKUP(B5,'Contestant Points'!$A$2:$E$32,5,FALSE)</f>
        <v>Product Manager</v>
      </c>
      <c r="K5" t="str">
        <f>VLOOKUP(B5,'Contestant Points'!$A$2:$F$32,6,FALSE)</f>
        <v>6'</v>
      </c>
      <c r="L5" t="str">
        <f>VLOOKUP(B5,'Contestant Points'!$A$2:$G$32,7,FALSE)</f>
        <v>Asian</v>
      </c>
    </row>
    <row r="6" spans="1:12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Points'!$A$2:$T$32,17,FALSE)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 s="3">
        <f t="shared" si="0"/>
        <v>125</v>
      </c>
      <c r="H6" t="str">
        <f>VLOOKUP(B6,'Contestant Points'!$A$2:$J$32,10,FALSE)</f>
        <v>11% of people have chosen this contestant</v>
      </c>
      <c r="I6">
        <f>VLOOKUP(B6,'Contestant Points'!$A$2:$D$32,4,FALSE)</f>
        <v>37</v>
      </c>
      <c r="J6" t="str">
        <f>VLOOKUP(B6,'Contestant Points'!$A$2:$E$32,5,FALSE)</f>
        <v>Chiropractor</v>
      </c>
      <c r="K6" t="str">
        <f>VLOOKUP(B6,'Contestant Points'!$A$2:$F$32,6,FALSE)</f>
        <v>6'2"</v>
      </c>
      <c r="L6" t="str">
        <f>VLOOKUP(B6,'Contestant Points'!$A$2:$G$32,7,FALSE)</f>
        <v>Caucasian</v>
      </c>
    </row>
    <row r="7" spans="1:12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Points'!$A$2:$T$32,17,FALSE)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 s="3">
        <f t="shared" si="0"/>
        <v>135</v>
      </c>
      <c r="H7" t="str">
        <f>VLOOKUP(B7,'Contestant Points'!$A$2:$J$32,10,FALSE)</f>
        <v>7% of people have chosen this contestant</v>
      </c>
      <c r="I7">
        <f>VLOOKUP(B7,'Contestant Points'!$A$2:$D$32,4,FALSE)</f>
        <v>26</v>
      </c>
      <c r="J7" t="str">
        <f>VLOOKUP(B7,'Contestant Points'!$A$2:$E$32,5,FALSE)</f>
        <v>Education Software Manager</v>
      </c>
      <c r="K7" t="str">
        <f>VLOOKUP(B7,'Contestant Points'!$A$2:$F$32,6,FALSE)</f>
        <v>6'3"</v>
      </c>
      <c r="L7" t="str">
        <f>VLOOKUP(B7,'Contestant Points'!$A$2:$G$32,7,FALSE)</f>
        <v>African American</v>
      </c>
    </row>
    <row r="8" spans="1:12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Points'!$A$2:$T$32,17,FALSE)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 s="3">
        <f t="shared" si="0"/>
        <v>100</v>
      </c>
      <c r="H8" t="str">
        <f>VLOOKUP(B8,'Contestant Points'!$A$2:$J$32,10,FALSE)</f>
        <v>4% of people have chosen this contestant</v>
      </c>
      <c r="I8">
        <f>VLOOKUP(B8,'Contestant Points'!$A$2:$D$32,4,FALSE)</f>
        <v>28</v>
      </c>
      <c r="J8" t="str">
        <f>VLOOKUP(B8,'Contestant Points'!$A$2:$E$32,5,FALSE)</f>
        <v>Sales Manager</v>
      </c>
      <c r="K8" t="str">
        <f>VLOOKUP(B8,'Contestant Points'!$A$2:$F$32,6,FALSE)</f>
        <v>6'3"</v>
      </c>
      <c r="L8" t="str">
        <f>VLOOKUP(B8,'Contestant Points'!$A$2:$G$32,7,FALSE)</f>
        <v>African American</v>
      </c>
    </row>
    <row r="9" spans="1:12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Points'!$A$2:$T$32,17,FALSE)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 s="3">
        <f t="shared" si="0"/>
        <v>160</v>
      </c>
      <c r="H9" t="str">
        <f>VLOOKUP(B9,'Contestant Points'!$A$2:$J$32,10,FALSE)</f>
        <v>7% of people have chosen this contestant</v>
      </c>
      <c r="I9">
        <f>VLOOKUP(B9,'Contestant Points'!$A$2:$D$32,4,FALSE)</f>
        <v>29</v>
      </c>
      <c r="J9" t="str">
        <f>VLOOKUP(B9,'Contestant Points'!$A$2:$E$32,5,FALSE)</f>
        <v>Personal Trainer</v>
      </c>
      <c r="K9" t="str">
        <f>VLOOKUP(B9,'Contestant Points'!$A$2:$F$32,6,FALSE)</f>
        <v>6'2"</v>
      </c>
      <c r="L9" t="str">
        <f>VLOOKUP(B9,'Contestant Points'!$A$2:$G$32,7,FALSE)</f>
        <v>African American</v>
      </c>
    </row>
    <row r="10" spans="1:12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Points'!$A$2:$T$32,17,FALSE)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 s="3">
        <f t="shared" si="0"/>
        <v>120</v>
      </c>
      <c r="H10" t="str">
        <f>VLOOKUP(B10,'Contestant Points'!$A$2:$J$32,10,FALSE)</f>
        <v>11% of people have chosen this contestant</v>
      </c>
      <c r="I10">
        <f>VLOOKUP(B10,'Contestant Points'!$A$2:$D$32,4,FALSE)</f>
        <v>30</v>
      </c>
      <c r="J10" t="str">
        <f>VLOOKUP(B10,'Contestant Points'!$A$2:$E$32,5,FALSE)</f>
        <v>Executive Recruiter</v>
      </c>
      <c r="K10" t="str">
        <f>VLOOKUP(B10,'Contestant Points'!$A$2:$F$32,6,FALSE)</f>
        <v>6'4"</v>
      </c>
      <c r="L10" t="str">
        <f>VLOOKUP(B10,'Contestant Points'!$A$2:$G$32,7,FALSE)</f>
        <v>African American</v>
      </c>
    </row>
    <row r="11" spans="1:12" x14ac:dyDescent="0.3">
      <c r="A11" t="s">
        <v>7</v>
      </c>
      <c r="B11" t="s">
        <v>2</v>
      </c>
      <c r="C11" t="str">
        <f>VLOOKUP(B11,'Contestant Points'!$A$2:$B$32,2,FALSE)</f>
        <v>Still In</v>
      </c>
      <c r="D11">
        <f>VLOOKUP(B11,'Contestant Points'!$A$2:$T$32,17,FALSE)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 s="3">
        <f t="shared" si="0"/>
        <v>85</v>
      </c>
      <c r="H11" t="str">
        <f>VLOOKUP(B11,'Contestant Points'!$A$2:$J$32,10,FALSE)</f>
        <v>13% of people have chosen this contestant</v>
      </c>
      <c r="I11">
        <f>VLOOKUP(B11,'Contestant Points'!$A$2:$D$32,4,FALSE)</f>
        <v>31</v>
      </c>
      <c r="J11" t="str">
        <f>VLOOKUP(B11,'Contestant Points'!$A$2:$E$32,5,FALSE)</f>
        <v>Senior Inventory Analyst</v>
      </c>
      <c r="K11" t="str">
        <f>VLOOKUP(B11,'Contestant Points'!$A$2:$F$32,6,FALSE)</f>
        <v>5'11"</v>
      </c>
      <c r="L11" t="str">
        <f>VLOOKUP(B11,'Contestant Points'!$A$2:$G$32,7,FALSE)</f>
        <v>African American</v>
      </c>
    </row>
    <row r="12" spans="1:12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Points'!$A$2:$T$32,17,FALSE)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 s="3">
        <f t="shared" si="0"/>
        <v>150</v>
      </c>
      <c r="H12" t="str">
        <f>VLOOKUP(B12,'Contestant Points'!$A$2:$J$32,10,FALSE)</f>
        <v>2% of people have chosen this contestant</v>
      </c>
      <c r="I12">
        <f>VLOOKUP(B12,'Contestant Points'!$A$2:$D$32,4,FALSE)</f>
        <v>28</v>
      </c>
      <c r="J12" t="str">
        <f>VLOOKUP(B12,'Contestant Points'!$A$2:$E$32,5,FALSE)</f>
        <v>Information Systems Supervisor</v>
      </c>
      <c r="K12" t="str">
        <f>VLOOKUP(B12,'Contestant Points'!$A$2:$F$32,6,FALSE)</f>
        <v>6'2"</v>
      </c>
      <c r="L12" t="str">
        <f>VLOOKUP(B12,'Contestant Points'!$A$2:$G$32,7,FALSE)</f>
        <v>Caucasian</v>
      </c>
    </row>
    <row r="13" spans="1:12" x14ac:dyDescent="0.3">
      <c r="A13" t="s">
        <v>12</v>
      </c>
      <c r="B13" t="s">
        <v>2</v>
      </c>
      <c r="C13" t="str">
        <f>VLOOKUP(B13,'Contestant Points'!$A$2:$B$32,2,FALSE)</f>
        <v>Still In</v>
      </c>
      <c r="D13">
        <f>VLOOKUP(B13,'Contestant Points'!$A$2:$T$32,17,FALSE)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 s="3">
        <f t="shared" si="0"/>
        <v>85</v>
      </c>
      <c r="H13" t="str">
        <f>VLOOKUP(B13,'Contestant Points'!$A$2:$J$32,10,FALSE)</f>
        <v>13% of people have chosen this contestant</v>
      </c>
      <c r="I13">
        <f>VLOOKUP(B13,'Contestant Points'!$A$2:$D$32,4,FALSE)</f>
        <v>31</v>
      </c>
      <c r="J13" t="str">
        <f>VLOOKUP(B13,'Contestant Points'!$A$2:$E$32,5,FALSE)</f>
        <v>Senior Inventory Analyst</v>
      </c>
      <c r="K13" t="str">
        <f>VLOOKUP(B13,'Contestant Points'!$A$2:$F$32,6,FALSE)</f>
        <v>5'11"</v>
      </c>
      <c r="L13" t="str">
        <f>VLOOKUP(B13,'Contestant Points'!$A$2:$G$32,7,FALSE)</f>
        <v>African American</v>
      </c>
    </row>
    <row r="14" spans="1:12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Points'!$A$2:$T$32,17,FALSE)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 s="3">
        <f t="shared" si="0"/>
        <v>145</v>
      </c>
      <c r="H14" t="str">
        <f>VLOOKUP(B14,'Contestant Points'!$A$2:$J$32,10,FALSE)</f>
        <v>9% of people have chosen this contestant</v>
      </c>
      <c r="I14">
        <f>VLOOKUP(B14,'Contestant Points'!$A$2:$D$32,4,FALSE)</f>
        <v>31</v>
      </c>
      <c r="J14" t="str">
        <f>VLOOKUP(B14,'Contestant Points'!$A$2:$E$32,5,FALSE)</f>
        <v>Business Owner</v>
      </c>
      <c r="K14" t="str">
        <f>VLOOKUP(B14,'Contestant Points'!$A$2:$F$32,6,FALSE)</f>
        <v>6'3"</v>
      </c>
      <c r="L14" t="str">
        <f>VLOOKUP(B14,'Contestant Points'!$A$2:$G$32,7,FALSE)</f>
        <v>Caucasian</v>
      </c>
    </row>
    <row r="15" spans="1:12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Points'!$A$2:$T$32,17,FALSE)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 s="3">
        <f t="shared" si="0"/>
        <v>125</v>
      </c>
      <c r="H15" t="str">
        <f>VLOOKUP(B15,'Contestant Points'!$A$2:$J$32,10,FALSE)</f>
        <v>11% of people have chosen this contestant</v>
      </c>
      <c r="I15">
        <f>VLOOKUP(B15,'Contestant Points'!$A$2:$D$32,4,FALSE)</f>
        <v>37</v>
      </c>
      <c r="J15" t="str">
        <f>VLOOKUP(B15,'Contestant Points'!$A$2:$E$32,5,FALSE)</f>
        <v>Chiropractor</v>
      </c>
      <c r="K15" t="str">
        <f>VLOOKUP(B15,'Contestant Points'!$A$2:$F$32,6,FALSE)</f>
        <v>6'2"</v>
      </c>
      <c r="L15" t="str">
        <f>VLOOKUP(B15,'Contestant Points'!$A$2:$G$32,7,FALSE)</f>
        <v>Caucasian</v>
      </c>
    </row>
    <row r="16" spans="1:12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Points'!$A$2:$T$32,17,FALSE)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 s="3">
        <f t="shared" si="0"/>
        <v>130</v>
      </c>
      <c r="H16" t="str">
        <f>VLOOKUP(B16,'Contestant Points'!$A$2:$J$32,10,FALSE)</f>
        <v>7% of people have chosen this contestant</v>
      </c>
      <c r="I16">
        <f>VLOOKUP(B16,'Contestant Points'!$A$2:$D$32,4,FALSE)</f>
        <v>35</v>
      </c>
      <c r="J16" t="str">
        <f>VLOOKUP(B16,'Contestant Points'!$A$2:$E$32,5,FALSE)</f>
        <v>Professional Wrestler</v>
      </c>
      <c r="K16" t="str">
        <f>VLOOKUP(B16,'Contestant Points'!$A$2:$F$32,6,FALSE)</f>
        <v>6'</v>
      </c>
      <c r="L16" t="str">
        <f>VLOOKUP(B16,'Contestant Points'!$A$2:$G$32,7,FALSE)</f>
        <v>African American</v>
      </c>
    </row>
    <row r="17" spans="1:12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Points'!$A$2:$T$32,17,FALSE)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 s="3">
        <f t="shared" si="0"/>
        <v>0</v>
      </c>
      <c r="H17" t="str">
        <f>VLOOKUP(B17,'Contestant Points'!$A$2:$J$32,10,FALSE)</f>
        <v>4% of people have chosen this contestant</v>
      </c>
      <c r="I17">
        <f>VLOOKUP(B17,'Contestant Points'!$A$2:$D$32,4,FALSE)</f>
        <v>29</v>
      </c>
      <c r="J17" t="str">
        <f>VLOOKUP(B17,'Contestant Points'!$A$2:$E$32,5,FALSE)</f>
        <v>Marine Veteran</v>
      </c>
      <c r="K17" t="str">
        <f>VLOOKUP(B17,'Contestant Points'!$A$2:$F$32,6,FALSE)</f>
        <v>6'</v>
      </c>
      <c r="L17" t="str">
        <f>VLOOKUP(B17,'Contestant Points'!$A$2:$G$32,7,FALSE)</f>
        <v>Asian</v>
      </c>
    </row>
    <row r="18" spans="1:12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Points'!$A$2:$T$32,17,FALSE)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 s="3">
        <f t="shared" si="0"/>
        <v>130</v>
      </c>
      <c r="H18" t="str">
        <f>VLOOKUP(B18,'Contestant Points'!$A$2:$J$32,10,FALSE)</f>
        <v>7% of people have chosen this contestant</v>
      </c>
      <c r="I18">
        <f>VLOOKUP(B18,'Contestant Points'!$A$2:$D$32,4,FALSE)</f>
        <v>35</v>
      </c>
      <c r="J18" t="str">
        <f>VLOOKUP(B18,'Contestant Points'!$A$2:$E$32,5,FALSE)</f>
        <v>Professional Wrestler</v>
      </c>
      <c r="K18" t="str">
        <f>VLOOKUP(B18,'Contestant Points'!$A$2:$F$32,6,FALSE)</f>
        <v>6'</v>
      </c>
      <c r="L18" t="str">
        <f>VLOOKUP(B18,'Contestant Points'!$A$2:$G$32,7,FALSE)</f>
        <v>African American</v>
      </c>
    </row>
    <row r="19" spans="1:12" x14ac:dyDescent="0.3">
      <c r="A19" t="s">
        <v>16</v>
      </c>
      <c r="B19" t="s">
        <v>2</v>
      </c>
      <c r="C19" t="str">
        <f>VLOOKUP(B19,'Contestant Points'!$A$2:$B$32,2,FALSE)</f>
        <v>Still In</v>
      </c>
      <c r="D19">
        <f>VLOOKUP(B19,'Contestant Points'!$A$2:$T$32,17,FALSE)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 s="3">
        <f t="shared" si="0"/>
        <v>85</v>
      </c>
      <c r="H19" t="str">
        <f>VLOOKUP(B19,'Contestant Points'!$A$2:$J$32,10,FALSE)</f>
        <v>13% of people have chosen this contestant</v>
      </c>
      <c r="I19">
        <f>VLOOKUP(B19,'Contestant Points'!$A$2:$D$32,4,FALSE)</f>
        <v>31</v>
      </c>
      <c r="J19" t="str">
        <f>VLOOKUP(B19,'Contestant Points'!$A$2:$E$32,5,FALSE)</f>
        <v>Senior Inventory Analyst</v>
      </c>
      <c r="K19" t="str">
        <f>VLOOKUP(B19,'Contestant Points'!$A$2:$F$32,6,FALSE)</f>
        <v>5'11"</v>
      </c>
      <c r="L19" t="str">
        <f>VLOOKUP(B19,'Contestant Points'!$A$2:$G$32,7,FALSE)</f>
        <v>African American</v>
      </c>
    </row>
    <row r="20" spans="1:12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Points'!$A$2:$T$32,17,FALSE)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 s="3">
        <f t="shared" si="0"/>
        <v>135</v>
      </c>
      <c r="H20" t="str">
        <f>VLOOKUP(B20,'Contestant Points'!$A$2:$J$32,10,FALSE)</f>
        <v>7% of people have chosen this contestant</v>
      </c>
      <c r="I20">
        <f>VLOOKUP(B20,'Contestant Points'!$A$2:$D$32,4,FALSE)</f>
        <v>26</v>
      </c>
      <c r="J20" t="str">
        <f>VLOOKUP(B20,'Contestant Points'!$A$2:$E$32,5,FALSE)</f>
        <v>Education Software Manager</v>
      </c>
      <c r="K20" t="str">
        <f>VLOOKUP(B20,'Contestant Points'!$A$2:$F$32,6,FALSE)</f>
        <v>6'3"</v>
      </c>
      <c r="L20" t="str">
        <f>VLOOKUP(B20,'Contestant Points'!$A$2:$G$32,7,FALSE)</f>
        <v>African American</v>
      </c>
    </row>
    <row r="21" spans="1:12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Points'!$A$2:$T$32,17,FALSE)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 s="3">
        <f t="shared" si="0"/>
        <v>75</v>
      </c>
      <c r="H21" t="str">
        <f>VLOOKUP(B21,'Contestant Points'!$A$2:$J$32,10,FALSE)</f>
        <v>2% of people have chosen this contestant</v>
      </c>
      <c r="I21">
        <f>VLOOKUP(B21,'Contestant Points'!$A$2:$D$32,4,FALSE)</f>
        <v>32</v>
      </c>
      <c r="J21" t="str">
        <f>VLOOKUP(B21,'Contestant Points'!$A$2:$E$32,5,FALSE)</f>
        <v>Construction Sales Rep</v>
      </c>
      <c r="K21" t="str">
        <f>VLOOKUP(B21,'Contestant Points'!$A$2:$F$32,6,FALSE)</f>
        <v>6'3"</v>
      </c>
      <c r="L21" t="str">
        <f>VLOOKUP(B21,'Contestant Points'!$A$2:$G$32,7,FALSE)</f>
        <v>Caucasian</v>
      </c>
    </row>
    <row r="22" spans="1:12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Points'!$A$2:$T$32,17,FALSE)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 s="3">
        <f t="shared" si="0"/>
        <v>0</v>
      </c>
      <c r="H22" t="str">
        <f>VLOOKUP(B22,'Contestant Points'!$A$2:$J$32,10,FALSE)</f>
        <v>4% of people have chosen this contestant</v>
      </c>
      <c r="I22">
        <f>VLOOKUP(B22,'Contestant Points'!$A$2:$D$32,4,FALSE)</f>
        <v>29</v>
      </c>
      <c r="J22" t="str">
        <f>VLOOKUP(B22,'Contestant Points'!$A$2:$E$32,5,FALSE)</f>
        <v>Marine Veteran</v>
      </c>
      <c r="K22" t="str">
        <f>VLOOKUP(B22,'Contestant Points'!$A$2:$F$32,6,FALSE)</f>
        <v>6'</v>
      </c>
      <c r="L22" t="str">
        <f>VLOOKUP(B22,'Contestant Points'!$A$2:$G$32,7,FALSE)</f>
        <v>Asian</v>
      </c>
    </row>
    <row r="23" spans="1:12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Points'!$A$2:$T$32,17,FALSE)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 s="3">
        <f t="shared" si="0"/>
        <v>125</v>
      </c>
      <c r="H23" t="str">
        <f>VLOOKUP(B23,'Contestant Points'!$A$2:$J$32,10,FALSE)</f>
        <v>11% of people have chosen this contestant</v>
      </c>
      <c r="I23">
        <f>VLOOKUP(B23,'Contestant Points'!$A$2:$D$32,4,FALSE)</f>
        <v>37</v>
      </c>
      <c r="J23" t="str">
        <f>VLOOKUP(B23,'Contestant Points'!$A$2:$E$32,5,FALSE)</f>
        <v>Chiropractor</v>
      </c>
      <c r="K23" t="str">
        <f>VLOOKUP(B23,'Contestant Points'!$A$2:$F$32,6,FALSE)</f>
        <v>6'2"</v>
      </c>
      <c r="L23" t="str">
        <f>VLOOKUP(B23,'Contestant Points'!$A$2:$G$32,7,FALSE)</f>
        <v>Caucasian</v>
      </c>
    </row>
    <row r="24" spans="1:12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Points'!$A$2:$T$32,17,FALSE)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 s="3">
        <f t="shared" si="0"/>
        <v>120</v>
      </c>
      <c r="H24" t="str">
        <f>VLOOKUP(B24,'Contestant Points'!$A$2:$J$32,10,FALSE)</f>
        <v>11% of people have chosen this contestant</v>
      </c>
      <c r="I24">
        <f>VLOOKUP(B24,'Contestant Points'!$A$2:$D$32,4,FALSE)</f>
        <v>30</v>
      </c>
      <c r="J24" t="str">
        <f>VLOOKUP(B24,'Contestant Points'!$A$2:$E$32,5,FALSE)</f>
        <v>Executive Recruiter</v>
      </c>
      <c r="K24" t="str">
        <f>VLOOKUP(B24,'Contestant Points'!$A$2:$F$32,6,FALSE)</f>
        <v>6'4"</v>
      </c>
      <c r="L24" t="str">
        <f>VLOOKUP(B24,'Contestant Points'!$A$2:$G$32,7,FALSE)</f>
        <v>African American</v>
      </c>
    </row>
    <row r="25" spans="1:12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Points'!$A$2:$T$32,17,FALSE)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 s="3">
        <f t="shared" si="0"/>
        <v>100</v>
      </c>
      <c r="H25" t="str">
        <f>VLOOKUP(B25,'Contestant Points'!$A$2:$J$32,10,FALSE)</f>
        <v>4% of people have chosen this contestant</v>
      </c>
      <c r="I25">
        <f>VLOOKUP(B25,'Contestant Points'!$A$2:$D$32,4,FALSE)</f>
        <v>28</v>
      </c>
      <c r="J25" t="str">
        <f>VLOOKUP(B25,'Contestant Points'!$A$2:$E$32,5,FALSE)</f>
        <v>Sales Manager</v>
      </c>
      <c r="K25" t="str">
        <f>VLOOKUP(B25,'Contestant Points'!$A$2:$F$32,6,FALSE)</f>
        <v>6'3"</v>
      </c>
      <c r="L25" t="str">
        <f>VLOOKUP(B25,'Contestant Points'!$A$2:$G$32,7,FALSE)</f>
        <v>African American</v>
      </c>
    </row>
    <row r="26" spans="1:12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Points'!$A$2:$T$32,17,FALSE)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 s="3">
        <f t="shared" si="0"/>
        <v>5</v>
      </c>
      <c r="H26" t="str">
        <f>VLOOKUP(B26,'Contestant Points'!$A$2:$J$32,10,FALSE)</f>
        <v>4% of people have chosen this contestant</v>
      </c>
      <c r="I26">
        <f>VLOOKUP(B26,'Contestant Points'!$A$2:$D$32,4,FALSE)</f>
        <v>26</v>
      </c>
      <c r="J26" t="str">
        <f>VLOOKUP(B26,'Contestant Points'!$A$2:$E$32,5,FALSE)</f>
        <v>Former Professional Basketball Player</v>
      </c>
      <c r="K26" t="str">
        <f>VLOOKUP(B26,'Contestant Points'!$A$2:$F$32,6,FALSE)</f>
        <v>6'</v>
      </c>
      <c r="L26" t="str">
        <f>VLOOKUP(B26,'Contestant Points'!$A$2:$G$32,7,FALSE)</f>
        <v>African American</v>
      </c>
    </row>
    <row r="27" spans="1:12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Points'!$A$2:$T$32,17,FALSE)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 s="3">
        <f t="shared" si="0"/>
        <v>125</v>
      </c>
      <c r="H27" t="str">
        <f>VLOOKUP(B27,'Contestant Points'!$A$2:$J$32,10,FALSE)</f>
        <v>11% of people have chosen this contestant</v>
      </c>
      <c r="I27">
        <f>VLOOKUP(B27,'Contestant Points'!$A$2:$D$32,4,FALSE)</f>
        <v>37</v>
      </c>
      <c r="J27" t="str">
        <f>VLOOKUP(B27,'Contestant Points'!$A$2:$E$32,5,FALSE)</f>
        <v>Chiropractor</v>
      </c>
      <c r="K27" t="str">
        <f>VLOOKUP(B27,'Contestant Points'!$A$2:$F$32,6,FALSE)</f>
        <v>6'2"</v>
      </c>
      <c r="L27" t="str">
        <f>VLOOKUP(B27,'Contestant Points'!$A$2:$G$32,7,FALSE)</f>
        <v>Caucasian</v>
      </c>
    </row>
    <row r="28" spans="1:12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Points'!$A$2:$T$32,17,FALSE)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 s="3">
        <f t="shared" si="0"/>
        <v>145</v>
      </c>
      <c r="H28" t="str">
        <f>VLOOKUP(B28,'Contestant Points'!$A$2:$J$32,10,FALSE)</f>
        <v>9% of people have chosen this contestant</v>
      </c>
      <c r="I28">
        <f>VLOOKUP(B28,'Contestant Points'!$A$2:$D$32,4,FALSE)</f>
        <v>31</v>
      </c>
      <c r="J28" t="str">
        <f>VLOOKUP(B28,'Contestant Points'!$A$2:$E$32,5,FALSE)</f>
        <v>Business Owner</v>
      </c>
      <c r="K28" t="str">
        <f>VLOOKUP(B28,'Contestant Points'!$A$2:$F$32,6,FALSE)</f>
        <v>6'3"</v>
      </c>
      <c r="L28" t="str">
        <f>VLOOKUP(B28,'Contestant Points'!$A$2:$G$32,7,FALSE)</f>
        <v>Caucasian</v>
      </c>
    </row>
    <row r="29" spans="1:12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Points'!$A$2:$T$32,17,FALSE)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 s="3">
        <f t="shared" si="0"/>
        <v>160</v>
      </c>
      <c r="H29" t="str">
        <f>VLOOKUP(B29,'Contestant Points'!$A$2:$J$32,10,FALSE)</f>
        <v>7% of people have chosen this contestant</v>
      </c>
      <c r="I29">
        <f>VLOOKUP(B29,'Contestant Points'!$A$2:$D$32,4,FALSE)</f>
        <v>29</v>
      </c>
      <c r="J29" t="str">
        <f>VLOOKUP(B29,'Contestant Points'!$A$2:$E$32,5,FALSE)</f>
        <v>Personal Trainer</v>
      </c>
      <c r="K29" t="str">
        <f>VLOOKUP(B29,'Contestant Points'!$A$2:$F$32,6,FALSE)</f>
        <v>6'2"</v>
      </c>
      <c r="L29" t="str">
        <f>VLOOKUP(B29,'Contestant Points'!$A$2:$G$32,7,FALSE)</f>
        <v>African American</v>
      </c>
    </row>
    <row r="30" spans="1:12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Points'!$A$2:$T$32,17,FALSE)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 s="3">
        <f t="shared" si="0"/>
        <v>140</v>
      </c>
      <c r="H30" t="str">
        <f>VLOOKUP(B30,'Contestant Points'!$A$2:$J$32,10,FALSE)</f>
        <v>2% of people have chosen this contestant</v>
      </c>
      <c r="I30">
        <f>VLOOKUP(B30,'Contestant Points'!$A$2:$D$32,4,FALSE)</f>
        <v>26</v>
      </c>
      <c r="J30" t="str">
        <f>VLOOKUP(B30,'Contestant Points'!$A$2:$E$32,5,FALSE)</f>
        <v>Startup Recruiter</v>
      </c>
      <c r="K30" t="str">
        <f>VLOOKUP(B30,'Contestant Points'!$A$2:$F$32,6,FALSE)</f>
        <v>6'2"</v>
      </c>
      <c r="L30" t="str">
        <f>VLOOKUP(B30,'Contestant Points'!$A$2:$G$32,7,FALSE)</f>
        <v>Caucasian</v>
      </c>
    </row>
    <row r="31" spans="1:12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Points'!$A$2:$T$32,17,FALSE)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 s="3">
        <f t="shared" si="0"/>
        <v>120</v>
      </c>
      <c r="H31" t="str">
        <f>VLOOKUP(B31,'Contestant Points'!$A$2:$J$32,10,FALSE)</f>
        <v>11% of people have chosen this contestant</v>
      </c>
      <c r="I31">
        <f>VLOOKUP(B31,'Contestant Points'!$A$2:$D$32,4,FALSE)</f>
        <v>30</v>
      </c>
      <c r="J31" t="str">
        <f>VLOOKUP(B31,'Contestant Points'!$A$2:$E$32,5,FALSE)</f>
        <v>Executive Recruiter</v>
      </c>
      <c r="K31" t="str">
        <f>VLOOKUP(B31,'Contestant Points'!$A$2:$F$32,6,FALSE)</f>
        <v>6'4"</v>
      </c>
      <c r="L31" t="str">
        <f>VLOOKUP(B31,'Contestant Points'!$A$2:$G$32,7,FALSE)</f>
        <v>African American</v>
      </c>
    </row>
    <row r="32" spans="1:12" x14ac:dyDescent="0.3">
      <c r="A32" t="s">
        <v>23</v>
      </c>
      <c r="B32" t="s">
        <v>2</v>
      </c>
      <c r="C32" t="str">
        <f>VLOOKUP(B32,'Contestant Points'!$A$2:$B$32,2,FALSE)</f>
        <v>Still In</v>
      </c>
      <c r="D32">
        <f>VLOOKUP(B32,'Contestant Points'!$A$2:$T$32,17,FALSE)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 s="3">
        <f t="shared" si="0"/>
        <v>85</v>
      </c>
      <c r="H32" t="str">
        <f>VLOOKUP(B32,'Contestant Points'!$A$2:$J$32,10,FALSE)</f>
        <v>13% of people have chosen this contestant</v>
      </c>
      <c r="I32">
        <f>VLOOKUP(B32,'Contestant Points'!$A$2:$D$32,4,FALSE)</f>
        <v>31</v>
      </c>
      <c r="J32" t="str">
        <f>VLOOKUP(B32,'Contestant Points'!$A$2:$E$32,5,FALSE)</f>
        <v>Senior Inventory Analyst</v>
      </c>
      <c r="K32" t="str">
        <f>VLOOKUP(B32,'Contestant Points'!$A$2:$F$32,6,FALSE)</f>
        <v>5'11"</v>
      </c>
      <c r="L32" t="str">
        <f>VLOOKUP(B32,'Contestant Points'!$A$2:$G$32,7,FALSE)</f>
        <v>African American</v>
      </c>
    </row>
    <row r="33" spans="1:12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Points'!$A$2:$T$32,17,FALSE)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 s="3">
        <f t="shared" si="0"/>
        <v>120</v>
      </c>
      <c r="H33" t="str">
        <f>VLOOKUP(B33,'Contestant Points'!$A$2:$J$32,10,FALSE)</f>
        <v>11% of people have chosen this contestant</v>
      </c>
      <c r="I33">
        <f>VLOOKUP(B33,'Contestant Points'!$A$2:$D$32,4,FALSE)</f>
        <v>30</v>
      </c>
      <c r="J33" t="str">
        <f>VLOOKUP(B33,'Contestant Points'!$A$2:$E$32,5,FALSE)</f>
        <v>Executive Recruiter</v>
      </c>
      <c r="K33" t="str">
        <f>VLOOKUP(B33,'Contestant Points'!$A$2:$F$32,6,FALSE)</f>
        <v>6'4"</v>
      </c>
      <c r="L33" t="str">
        <f>VLOOKUP(B33,'Contestant Points'!$A$2:$G$32,7,FALSE)</f>
        <v>African American</v>
      </c>
    </row>
    <row r="34" spans="1:12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Points'!$A$2:$T$32,17,FALSE)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 s="3">
        <f t="shared" si="0"/>
        <v>145</v>
      </c>
      <c r="H34" t="str">
        <f>VLOOKUP(B34,'Contestant Points'!$A$2:$J$32,10,FALSE)</f>
        <v>9% of people have chosen this contestant</v>
      </c>
      <c r="I34">
        <f>VLOOKUP(B34,'Contestant Points'!$A$2:$D$32,4,FALSE)</f>
        <v>31</v>
      </c>
      <c r="J34" t="str">
        <f>VLOOKUP(B34,'Contestant Points'!$A$2:$E$32,5,FALSE)</f>
        <v>Business Owner</v>
      </c>
      <c r="K34" t="str">
        <f>VLOOKUP(B34,'Contestant Points'!$A$2:$F$32,6,FALSE)</f>
        <v>6'3"</v>
      </c>
      <c r="L34" t="str">
        <f>VLOOKUP(B34,'Contestant Points'!$A$2:$G$32,7,FALSE)</f>
        <v>Caucasian</v>
      </c>
    </row>
    <row r="35" spans="1:12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Points'!$A$2:$T$32,17,FALSE)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 s="3">
        <f t="shared" si="0"/>
        <v>40</v>
      </c>
      <c r="H35" t="str">
        <f>VLOOKUP(B35,'Contestant Points'!$A$2:$J$32,10,FALSE)</f>
        <v>2% of people have chosen this contestant</v>
      </c>
      <c r="I35">
        <f>VLOOKUP(B35,'Contestant Points'!$A$2:$D$32,4,FALSE)</f>
        <v>32</v>
      </c>
      <c r="J35" t="str">
        <f>VLOOKUP(B35,'Contestant Points'!$A$2:$E$32,5,FALSE)</f>
        <v>Sales Account Executive</v>
      </c>
      <c r="K35" t="str">
        <f>VLOOKUP(B35,'Contestant Points'!$A$2:$F$32,6,FALSE)</f>
        <v>5'9"</v>
      </c>
      <c r="L35" t="str">
        <f>VLOOKUP(B35,'Contestant Points'!$A$2:$G$32,7,FALSE)</f>
        <v>Caucasian</v>
      </c>
    </row>
    <row r="36" spans="1:12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Points'!$A$2:$T$32,17,FALSE)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 s="3">
        <f t="shared" si="0"/>
        <v>140</v>
      </c>
      <c r="H36" t="str">
        <f>VLOOKUP(B36,'Contestant Points'!$A$2:$J$32,10,FALSE)</f>
        <v>2% of people have chosen this contestant</v>
      </c>
      <c r="I36">
        <f>VLOOKUP(B36,'Contestant Points'!$A$2:$D$32,4,FALSE)</f>
        <v>30</v>
      </c>
      <c r="J36" t="str">
        <f>VLOOKUP(B36,'Contestant Points'!$A$2:$E$32,5,FALSE)</f>
        <v>Singer/Songwriter</v>
      </c>
      <c r="K36" t="str">
        <f>VLOOKUP(B36,'Contestant Points'!$A$2:$F$32,6,FALSE)</f>
        <v>5'11"</v>
      </c>
      <c r="L36" t="str">
        <f>VLOOKUP(B36,'Contestant Points'!$A$2:$G$32,7,FALSE)</f>
        <v>Caucasian</v>
      </c>
    </row>
    <row r="37" spans="1:12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Points'!$A$2:$T$32,17,FALSE)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 s="3">
        <f t="shared" si="0"/>
        <v>135</v>
      </c>
      <c r="H37" t="str">
        <f>VLOOKUP(B37,'Contestant Points'!$A$2:$J$32,10,FALSE)</f>
        <v>7% of people have chosen this contestant</v>
      </c>
      <c r="I37">
        <f>VLOOKUP(B37,'Contestant Points'!$A$2:$D$32,4,FALSE)</f>
        <v>26</v>
      </c>
      <c r="J37" t="str">
        <f>VLOOKUP(B37,'Contestant Points'!$A$2:$E$32,5,FALSE)</f>
        <v>Education Software Manager</v>
      </c>
      <c r="K37" t="str">
        <f>VLOOKUP(B37,'Contestant Points'!$A$2:$F$32,6,FALSE)</f>
        <v>6'3"</v>
      </c>
      <c r="L37" t="str">
        <f>VLOOKUP(B37,'Contestant Points'!$A$2:$G$32,7,FALSE)</f>
        <v>African American</v>
      </c>
    </row>
    <row r="38" spans="1:12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Points'!$A$2:$T$32,17,FALSE)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 s="3">
        <f t="shared" si="0"/>
        <v>120</v>
      </c>
      <c r="H38" t="str">
        <f>VLOOKUP(B38,'Contestant Points'!$A$2:$J$32,10,FALSE)</f>
        <v>11% of people have chosen this contestant</v>
      </c>
      <c r="I38">
        <f>VLOOKUP(B38,'Contestant Points'!$A$2:$D$32,4,FALSE)</f>
        <v>30</v>
      </c>
      <c r="J38" t="str">
        <f>VLOOKUP(B38,'Contestant Points'!$A$2:$E$32,5,FALSE)</f>
        <v>Executive Recruiter</v>
      </c>
      <c r="K38" t="str">
        <f>VLOOKUP(B38,'Contestant Points'!$A$2:$F$32,6,FALSE)</f>
        <v>6'4"</v>
      </c>
      <c r="L38" t="str">
        <f>VLOOKUP(B38,'Contestant Points'!$A$2:$G$32,7,FALSE)</f>
        <v>African American</v>
      </c>
    </row>
    <row r="39" spans="1:12" x14ac:dyDescent="0.3">
      <c r="A39" t="s">
        <v>26</v>
      </c>
      <c r="B39" t="s">
        <v>2</v>
      </c>
      <c r="C39" t="str">
        <f>VLOOKUP(B39,'Contestant Points'!$A$2:$B$32,2,FALSE)</f>
        <v>Still In</v>
      </c>
      <c r="D39">
        <f>VLOOKUP(B39,'Contestant Points'!$A$2:$T$32,17,FALSE)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 s="3">
        <f t="shared" si="0"/>
        <v>85</v>
      </c>
      <c r="H39" t="str">
        <f>VLOOKUP(B39,'Contestant Points'!$A$2:$J$32,10,FALSE)</f>
        <v>13% of people have chosen this contestant</v>
      </c>
      <c r="I39">
        <f>VLOOKUP(B39,'Contestant Points'!$A$2:$D$32,4,FALSE)</f>
        <v>31</v>
      </c>
      <c r="J39" t="str">
        <f>VLOOKUP(B39,'Contestant Points'!$A$2:$E$32,5,FALSE)</f>
        <v>Senior Inventory Analyst</v>
      </c>
      <c r="K39" t="str">
        <f>VLOOKUP(B39,'Contestant Points'!$A$2:$F$32,6,FALSE)</f>
        <v>5'11"</v>
      </c>
      <c r="L39" t="str">
        <f>VLOOKUP(B39,'Contestant Points'!$A$2:$G$32,7,FALSE)</f>
        <v>African American</v>
      </c>
    </row>
    <row r="40" spans="1:12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Points'!$A$2:$T$32,17,FALSE)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 s="3">
        <f t="shared" si="0"/>
        <v>5</v>
      </c>
      <c r="H40" t="str">
        <f>VLOOKUP(B40,'Contestant Points'!$A$2:$J$32,10,FALSE)</f>
        <v>2% of people have chosen this contestant</v>
      </c>
      <c r="I40">
        <f>VLOOKUP(B40,'Contestant Points'!$A$2:$D$32,4,FALSE)</f>
        <v>26</v>
      </c>
      <c r="J40" t="str">
        <f>VLOOKUP(B40,'Contestant Points'!$A$2:$E$32,5,FALSE)</f>
        <v>Marketing Consultant</v>
      </c>
      <c r="K40" t="str">
        <f>VLOOKUP(B40,'Contestant Points'!$A$2:$F$32,6,FALSE)</f>
        <v>5'11"</v>
      </c>
      <c r="L40" t="str">
        <f>VLOOKUP(B40,'Contestant Points'!$A$2:$G$32,7,FALSE)</f>
        <v>African American</v>
      </c>
    </row>
    <row r="41" spans="1:12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Points'!$A$2:$T$32,17,FALSE)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 s="3">
        <f t="shared" si="0"/>
        <v>5</v>
      </c>
      <c r="H41" t="str">
        <f>VLOOKUP(B41,'Contestant Points'!$A$2:$J$32,10,FALSE)</f>
        <v>4% of people have chosen this contestant</v>
      </c>
      <c r="I41">
        <f>VLOOKUP(B41,'Contestant Points'!$A$2:$D$32,4,FALSE)</f>
        <v>26</v>
      </c>
      <c r="J41" t="str">
        <f>VLOOKUP(B41,'Contestant Points'!$A$2:$E$32,5,FALSE)</f>
        <v>Former Professional Basketball Player</v>
      </c>
      <c r="K41" t="str">
        <f>VLOOKUP(B41,'Contestant Points'!$A$2:$F$32,6,FALSE)</f>
        <v>6'</v>
      </c>
      <c r="L41" t="str">
        <f>VLOOKUP(B41,'Contestant Points'!$A$2:$G$32,7,FALSE)</f>
        <v>African American</v>
      </c>
    </row>
    <row r="42" spans="1:12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Points'!$A$2:$T$32,17,FALSE)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 s="3">
        <f t="shared" si="0"/>
        <v>125</v>
      </c>
      <c r="H42" t="str">
        <f>VLOOKUP(B42,'Contestant Points'!$A$2:$J$32,10,FALSE)</f>
        <v>11% of people have chosen this contestant</v>
      </c>
      <c r="I42">
        <f>VLOOKUP(B42,'Contestant Points'!$A$2:$D$32,4,FALSE)</f>
        <v>37</v>
      </c>
      <c r="J42" t="str">
        <f>VLOOKUP(B42,'Contestant Points'!$A$2:$E$32,5,FALSE)</f>
        <v>Chiropractor</v>
      </c>
      <c r="K42" t="str">
        <f>VLOOKUP(B42,'Contestant Points'!$A$2:$F$32,6,FALSE)</f>
        <v>6'2"</v>
      </c>
      <c r="L42" t="str">
        <f>VLOOKUP(B42,'Contestant Points'!$A$2:$G$32,7,FALSE)</f>
        <v>Caucasian</v>
      </c>
    </row>
    <row r="43" spans="1:12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Points'!$A$2:$T$32,17,FALSE)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 s="3">
        <f t="shared" si="0"/>
        <v>160</v>
      </c>
      <c r="H43" t="str">
        <f>VLOOKUP(B43,'Contestant Points'!$A$2:$J$32,10,FALSE)</f>
        <v>7% of people have chosen this contestant</v>
      </c>
      <c r="I43">
        <f>VLOOKUP(B43,'Contestant Points'!$A$2:$D$32,4,FALSE)</f>
        <v>29</v>
      </c>
      <c r="J43" t="str">
        <f>VLOOKUP(B43,'Contestant Points'!$A$2:$E$32,5,FALSE)</f>
        <v>Personal Trainer</v>
      </c>
      <c r="K43" t="str">
        <f>VLOOKUP(B43,'Contestant Points'!$A$2:$F$32,6,FALSE)</f>
        <v>6'2"</v>
      </c>
      <c r="L43" t="str">
        <f>VLOOKUP(B43,'Contestant Points'!$A$2:$G$32,7,FALSE)</f>
        <v>African American</v>
      </c>
    </row>
    <row r="44" spans="1:12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Points'!$A$2:$T$32,17,FALSE)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 s="3">
        <f t="shared" si="0"/>
        <v>105</v>
      </c>
      <c r="H44" t="str">
        <f>VLOOKUP(B44,'Contestant Points'!$A$2:$J$32,10,FALSE)</f>
        <v>2% of people have chosen this contestant</v>
      </c>
      <c r="I44">
        <f>VLOOKUP(B44,'Contestant Points'!$A$2:$D$32,4,FALSE)</f>
        <v>28</v>
      </c>
      <c r="J44" t="str">
        <f>VLOOKUP(B44,'Contestant Points'!$A$2:$E$32,5,FALSE)</f>
        <v>Prosecuting Attorney</v>
      </c>
      <c r="K44" t="str">
        <f>VLOOKUP(B44,'Contestant Points'!$A$2:$F$32,6,FALSE)</f>
        <v>6'3"</v>
      </c>
      <c r="L44" t="str">
        <f>VLOOKUP(B44,'Contestant Points'!$A$2:$G$32,7,FALSE)</f>
        <v>African American</v>
      </c>
    </row>
    <row r="45" spans="1:12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Points'!$A$2:$T$32,17,FALSE)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 s="3">
        <f t="shared" si="0"/>
        <v>130</v>
      </c>
      <c r="H45" t="str">
        <f>VLOOKUP(B45,'Contestant Points'!$A$2:$J$32,10,FALSE)</f>
        <v>7% of people have chosen this contestant</v>
      </c>
      <c r="I45">
        <f>VLOOKUP(B45,'Contestant Points'!$A$2:$D$32,4,FALSE)</f>
        <v>35</v>
      </c>
      <c r="J45" t="str">
        <f>VLOOKUP(B45,'Contestant Points'!$A$2:$E$32,5,FALSE)</f>
        <v>Professional Wrestler</v>
      </c>
      <c r="K45" t="str">
        <f>VLOOKUP(B45,'Contestant Points'!$A$2:$F$32,6,FALSE)</f>
        <v>6'</v>
      </c>
      <c r="L45" t="str">
        <f>VLOOKUP(B45,'Contestant Points'!$A$2:$G$32,7,FALSE)</f>
        <v>African American</v>
      </c>
    </row>
    <row r="46" spans="1:12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Points'!$A$2:$T$32,17,FALSE)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 s="3">
        <f t="shared" si="0"/>
        <v>145</v>
      </c>
      <c r="H46" t="str">
        <f>VLOOKUP(B46,'Contestant Points'!$A$2:$J$32,10,FALSE)</f>
        <v>9% of people have chosen this contestant</v>
      </c>
      <c r="I46">
        <f>VLOOKUP(B46,'Contestant Points'!$A$2:$D$32,4,FALSE)</f>
        <v>31</v>
      </c>
      <c r="J46" t="str">
        <f>VLOOKUP(B46,'Contestant Points'!$A$2:$E$32,5,FALSE)</f>
        <v>Business Owner</v>
      </c>
      <c r="K46" t="str">
        <f>VLOOKUP(B46,'Contestant Points'!$A$2:$F$32,6,FALSE)</f>
        <v>6'3"</v>
      </c>
      <c r="L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7" sqref="N7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7" max="7" width="10.8867187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SUM(D2:F2)</f>
        <v>100</v>
      </c>
      <c r="H2" t="str">
        <f>VLOOKUP(B2,'Contestant Points'!$A$2:$J$32,10,FALSE)</f>
        <v>0% of people have chosen this contestant</v>
      </c>
      <c r="I2">
        <f>VLOOKUP(B2,'Contestant Points'!$A$2:$D$32,4,FALSE)</f>
        <v>27</v>
      </c>
      <c r="J2" t="str">
        <f>VLOOKUP(B2,'Contestant Points'!$A$2:$E$32,5,FALSE)</f>
        <v>Executive Assistant</v>
      </c>
      <c r="K2" t="str">
        <f>VLOOKUP(B2,'Contestant Points'!$A$2:$F$32,6,FALSE)</f>
        <v>6'</v>
      </c>
      <c r="L2" t="str">
        <f>VLOOKUP(B2,'Contestant Points'!$A$2:$G$32,7,FALSE)</f>
        <v>African American</v>
      </c>
    </row>
    <row r="3" spans="1:12" x14ac:dyDescent="0.3">
      <c r="A3" t="s">
        <v>115</v>
      </c>
      <c r="B3" t="s">
        <v>2</v>
      </c>
      <c r="C3" t="str">
        <f>VLOOKUP(B3,'Contestant Points'!$A$2:$B$32,2,FALSE)</f>
        <v>Still In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 t="shared" ref="G3:G21" si="0">SUM(D3:F3)</f>
        <v>85</v>
      </c>
      <c r="H3" t="str">
        <f>VLOOKUP(B3,'Contestant Points'!$A$2:$J$32,10,FALSE)</f>
        <v>13% of people have chosen this contestant</v>
      </c>
      <c r="I3">
        <f>VLOOKUP(B3,'Contestant Points'!$A$2:$D$32,4,FALSE)</f>
        <v>31</v>
      </c>
      <c r="J3" t="str">
        <f>VLOOKUP(B3,'Contestant Points'!$A$2:$E$32,5,FALSE)</f>
        <v>Senior Inventory Analyst</v>
      </c>
      <c r="K3" t="str">
        <f>VLOOKUP(B3,'Contestant Points'!$A$2:$F$32,6,FALSE)</f>
        <v>5'11"</v>
      </c>
      <c r="L3" t="str">
        <f>VLOOKUP(B3,'Contestant Points'!$A$2:$G$32,7,FALSE)</f>
        <v>African American</v>
      </c>
    </row>
    <row r="4" spans="1:12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 t="shared" si="0"/>
        <v>135</v>
      </c>
      <c r="H4" t="str">
        <f>VLOOKUP(B4,'Contestant Points'!$A$2:$J$32,10,FALSE)</f>
        <v>7% of people have chosen this contestant</v>
      </c>
      <c r="I4">
        <f>VLOOKUP(B4,'Contestant Points'!$A$2:$D$32,4,FALSE)</f>
        <v>26</v>
      </c>
      <c r="J4" t="str">
        <f>VLOOKUP(B4,'Contestant Points'!$A$2:$E$32,5,FALSE)</f>
        <v>Education Software Manager</v>
      </c>
      <c r="K4" t="str">
        <f>VLOOKUP(B4,'Contestant Points'!$A$2:$F$32,6,FALSE)</f>
        <v>6'3"</v>
      </c>
      <c r="L4" t="str">
        <f>VLOOKUP(B4,'Contestant Points'!$A$2:$G$32,7,FALSE)</f>
        <v>African American</v>
      </c>
    </row>
    <row r="5" spans="1:12" x14ac:dyDescent="0.3">
      <c r="A5" t="s">
        <v>115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 t="shared" si="0"/>
        <v>120</v>
      </c>
      <c r="H5" t="str">
        <f>VLOOKUP(B5,'Contestant Points'!$A$2:$J$32,10,FALSE)</f>
        <v>2% of people have chosen this contestant</v>
      </c>
      <c r="I5">
        <f>VLOOKUP(B5,'Contestant Points'!$A$2:$D$32,4,FALSE)</f>
        <v>32</v>
      </c>
      <c r="J5" t="str">
        <f>VLOOKUP(B5,'Contestant Points'!$A$2:$E$32,5,FALSE)</f>
        <v>Attorney</v>
      </c>
      <c r="K5" t="str">
        <f>VLOOKUP(B5,'Contestant Points'!$A$2:$F$32,6,FALSE)</f>
        <v>5'11"</v>
      </c>
      <c r="L5" t="str">
        <f>VLOOKUP(B5,'Contestant Points'!$A$2:$G$32,7,FALSE)</f>
        <v>Caucasian</v>
      </c>
    </row>
    <row r="6" spans="1:12" x14ac:dyDescent="0.3">
      <c r="A6" t="s">
        <v>19</v>
      </c>
      <c r="B6" t="s">
        <v>3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 t="shared" si="0"/>
        <v>120</v>
      </c>
      <c r="H6" t="str">
        <f>VLOOKUP(B6,'Contestant Points'!$A$2:$J$32,10,FALSE)</f>
        <v>2% of people have chosen this contestant</v>
      </c>
      <c r="I6">
        <f>VLOOKUP(B6,'Contestant Points'!$A$2:$D$32,4,FALSE)</f>
        <v>32</v>
      </c>
      <c r="J6" t="str">
        <f>VLOOKUP(B6,'Contestant Points'!$A$2:$E$32,5,FALSE)</f>
        <v>Attorney</v>
      </c>
      <c r="K6" t="str">
        <f>VLOOKUP(B6,'Contestant Points'!$A$2:$F$32,6,FALSE)</f>
        <v>5'11"</v>
      </c>
      <c r="L6" t="str">
        <f>VLOOKUP(B6,'Contestant Points'!$A$2:$G$32,7,FALSE)</f>
        <v>Caucasian</v>
      </c>
    </row>
    <row r="7" spans="1:12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 t="shared" si="0"/>
        <v>125</v>
      </c>
      <c r="H7" t="str">
        <f>VLOOKUP(B7,'Contestant Points'!$A$2:$J$32,10,FALSE)</f>
        <v>11% of people have chosen this contestant</v>
      </c>
      <c r="I7">
        <f>VLOOKUP(B7,'Contestant Points'!$A$2:$D$32,4,FALSE)</f>
        <v>37</v>
      </c>
      <c r="J7" t="str">
        <f>VLOOKUP(B7,'Contestant Points'!$A$2:$E$32,5,FALSE)</f>
        <v>Chiropractor</v>
      </c>
      <c r="K7" t="str">
        <f>VLOOKUP(B7,'Contestant Points'!$A$2:$F$32,6,FALSE)</f>
        <v>6'2"</v>
      </c>
      <c r="L7" t="str">
        <f>VLOOKUP(B7,'Contestant Points'!$A$2:$G$32,7,FALSE)</f>
        <v>Caucasian</v>
      </c>
    </row>
    <row r="8" spans="1:12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 t="shared" si="0"/>
        <v>120</v>
      </c>
      <c r="H8" t="str">
        <f>VLOOKUP(B8,'Contestant Points'!$A$2:$J$32,10,FALSE)</f>
        <v>11% of people have chosen this contestant</v>
      </c>
      <c r="I8">
        <f>VLOOKUP(B8,'Contestant Points'!$A$2:$D$32,4,FALSE)</f>
        <v>30</v>
      </c>
      <c r="J8" t="str">
        <f>VLOOKUP(B8,'Contestant Points'!$A$2:$E$32,5,FALSE)</f>
        <v>Executive Recruiter</v>
      </c>
      <c r="K8" t="str">
        <f>VLOOKUP(B8,'Contestant Points'!$A$2:$F$32,6,FALSE)</f>
        <v>6'4"</v>
      </c>
      <c r="L8" t="str">
        <f>VLOOKUP(B8,'Contestant Points'!$A$2:$G$32,7,FALSE)</f>
        <v>African American</v>
      </c>
    </row>
    <row r="9" spans="1:12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 t="shared" si="0"/>
        <v>105</v>
      </c>
      <c r="H9" t="str">
        <f>VLOOKUP(B9,'Contestant Points'!$A$2:$J$32,10,FALSE)</f>
        <v>2% of people have chosen this contestant</v>
      </c>
      <c r="I9">
        <f>VLOOKUP(B9,'Contestant Points'!$A$2:$D$32,4,FALSE)</f>
        <v>28</v>
      </c>
      <c r="J9" t="str">
        <f>VLOOKUP(B9,'Contestant Points'!$A$2:$E$32,5,FALSE)</f>
        <v>Prosecuting Attorney</v>
      </c>
      <c r="K9" t="str">
        <f>VLOOKUP(B9,'Contestant Points'!$A$2:$F$32,6,FALSE)</f>
        <v>6'3"</v>
      </c>
      <c r="L9" t="str">
        <f>VLOOKUP(B9,'Contestant Points'!$A$2:$G$32,7,FALSE)</f>
        <v>African American</v>
      </c>
    </row>
    <row r="10" spans="1:12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 t="shared" si="0"/>
        <v>135</v>
      </c>
      <c r="H10" t="str">
        <f>VLOOKUP(B10,'Contestant Points'!$A$2:$J$32,10,FALSE)</f>
        <v>7% of people have chosen this contestant</v>
      </c>
      <c r="I10">
        <f>VLOOKUP(B10,'Contestant Points'!$A$2:$D$32,4,FALSE)</f>
        <v>26</v>
      </c>
      <c r="J10" t="str">
        <f>VLOOKUP(B10,'Contestant Points'!$A$2:$E$32,5,FALSE)</f>
        <v>Education Software Manager</v>
      </c>
      <c r="K10" t="str">
        <f>VLOOKUP(B10,'Contestant Points'!$A$2:$F$32,6,FALSE)</f>
        <v>6'3"</v>
      </c>
      <c r="L10" t="str">
        <f>VLOOKUP(B10,'Contestant Points'!$A$2:$G$32,7,FALSE)</f>
        <v>African American</v>
      </c>
    </row>
    <row r="11" spans="1:12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 t="shared" si="0"/>
        <v>125</v>
      </c>
      <c r="H11" t="str">
        <f>VLOOKUP(B11,'Contestant Points'!$A$2:$J$32,10,FALSE)</f>
        <v>11% of people have chosen this contestant</v>
      </c>
      <c r="I11">
        <f>VLOOKUP(B11,'Contestant Points'!$A$2:$D$32,4,FALSE)</f>
        <v>37</v>
      </c>
      <c r="J11" t="str">
        <f>VLOOKUP(B11,'Contestant Points'!$A$2:$E$32,5,FALSE)</f>
        <v>Chiropractor</v>
      </c>
      <c r="K11" t="str">
        <f>VLOOKUP(B11,'Contestant Points'!$A$2:$F$32,6,FALSE)</f>
        <v>6'2"</v>
      </c>
      <c r="L11" t="str">
        <f>VLOOKUP(B11,'Contestant Points'!$A$2:$G$32,7,FALSE)</f>
        <v>Caucasian</v>
      </c>
    </row>
    <row r="12" spans="1:12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 t="shared" si="0"/>
        <v>145</v>
      </c>
      <c r="H12" t="str">
        <f>VLOOKUP(B12,'Contestant Points'!$A$2:$J$32,10,FALSE)</f>
        <v>9% of people have chosen this contestant</v>
      </c>
      <c r="I12">
        <f>VLOOKUP(B12,'Contestant Points'!$A$2:$D$32,4,FALSE)</f>
        <v>31</v>
      </c>
      <c r="J12" t="str">
        <f>VLOOKUP(B12,'Contestant Points'!$A$2:$E$32,5,FALSE)</f>
        <v>Business Owner</v>
      </c>
      <c r="K12" t="str">
        <f>VLOOKUP(B12,'Contestant Points'!$A$2:$F$32,6,FALSE)</f>
        <v>6'3"</v>
      </c>
      <c r="L12" t="str">
        <f>VLOOKUP(B12,'Contestant Points'!$A$2:$G$32,7,FALSE)</f>
        <v>Caucasian</v>
      </c>
    </row>
    <row r="13" spans="1:12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 t="shared" si="0"/>
        <v>160</v>
      </c>
      <c r="H13" t="str">
        <f>VLOOKUP(B13,'Contestant Points'!$A$2:$J$32,10,FALSE)</f>
        <v>7% of people have chosen this contestant</v>
      </c>
      <c r="I13">
        <f>VLOOKUP(B13,'Contestant Points'!$A$2:$D$32,4,FALSE)</f>
        <v>29</v>
      </c>
      <c r="J13" t="str">
        <f>VLOOKUP(B13,'Contestant Points'!$A$2:$E$32,5,FALSE)</f>
        <v>Personal Trainer</v>
      </c>
      <c r="K13" t="str">
        <f>VLOOKUP(B13,'Contestant Points'!$A$2:$F$32,6,FALSE)</f>
        <v>6'2"</v>
      </c>
      <c r="L13" t="str">
        <f>VLOOKUP(B13,'Contestant Points'!$A$2:$G$32,7,FALSE)</f>
        <v>African American</v>
      </c>
    </row>
    <row r="14" spans="1:12" x14ac:dyDescent="0.3">
      <c r="A14" t="s">
        <v>30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 t="shared" si="0"/>
        <v>120</v>
      </c>
      <c r="H14" t="str">
        <f>VLOOKUP(B14,'Contestant Points'!$A$2:$J$32,10,FALSE)</f>
        <v>2% of people have chosen this contestant</v>
      </c>
      <c r="I14">
        <f>VLOOKUP(B14,'Contestant Points'!$A$2:$D$32,4,FALSE)</f>
        <v>32</v>
      </c>
      <c r="J14" t="str">
        <f>VLOOKUP(B14,'Contestant Points'!$A$2:$E$32,5,FALSE)</f>
        <v>Attorney</v>
      </c>
      <c r="K14" t="str">
        <f>VLOOKUP(B14,'Contestant Points'!$A$2:$F$32,6,FALSE)</f>
        <v>5'11"</v>
      </c>
      <c r="L14" t="str">
        <f>VLOOKUP(B14,'Contestant Points'!$A$2:$G$32,7,FALSE)</f>
        <v>Caucasian</v>
      </c>
    </row>
    <row r="15" spans="1:12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 t="shared" si="0"/>
        <v>125</v>
      </c>
      <c r="H15" t="str">
        <f>VLOOKUP(B15,'Contestant Points'!$A$2:$J$32,10,FALSE)</f>
        <v>11% of people have chosen this contestant</v>
      </c>
      <c r="I15">
        <f>VLOOKUP(B15,'Contestant Points'!$A$2:$D$32,4,FALSE)</f>
        <v>37</v>
      </c>
      <c r="J15" t="str">
        <f>VLOOKUP(B15,'Contestant Points'!$A$2:$E$32,5,FALSE)</f>
        <v>Chiropractor</v>
      </c>
      <c r="K15" t="str">
        <f>VLOOKUP(B15,'Contestant Points'!$A$2:$F$32,6,FALSE)</f>
        <v>6'2"</v>
      </c>
      <c r="L15" t="str">
        <f>VLOOKUP(B15,'Contestant Points'!$A$2:$G$32,7,FALSE)</f>
        <v>Caucasian</v>
      </c>
    </row>
    <row r="16" spans="1:12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 t="shared" si="0"/>
        <v>145</v>
      </c>
      <c r="H16" t="str">
        <f>VLOOKUP(B16,'Contestant Points'!$A$2:$J$32,10,FALSE)</f>
        <v>9% of people have chosen this contestant</v>
      </c>
      <c r="I16">
        <f>VLOOKUP(B16,'Contestant Points'!$A$2:$D$32,4,FALSE)</f>
        <v>31</v>
      </c>
      <c r="J16" t="str">
        <f>VLOOKUP(B16,'Contestant Points'!$A$2:$E$32,5,FALSE)</f>
        <v>Business Owner</v>
      </c>
      <c r="K16" t="str">
        <f>VLOOKUP(B16,'Contestant Points'!$A$2:$F$32,6,FALSE)</f>
        <v>6'3"</v>
      </c>
      <c r="L16" t="str">
        <f>VLOOKUP(B16,'Contestant Points'!$A$2:$G$32,7,FALSE)</f>
        <v>Caucasian</v>
      </c>
    </row>
    <row r="17" spans="1:12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 t="shared" si="0"/>
        <v>120</v>
      </c>
      <c r="H17" t="str">
        <f>VLOOKUP(B17,'Contestant Points'!$A$2:$J$32,10,FALSE)</f>
        <v>11% of people have chosen this contestant</v>
      </c>
      <c r="I17">
        <f>VLOOKUP(B17,'Contestant Points'!$A$2:$D$32,4,FALSE)</f>
        <v>30</v>
      </c>
      <c r="J17" t="str">
        <f>VLOOKUP(B17,'Contestant Points'!$A$2:$E$32,5,FALSE)</f>
        <v>Executive Recruiter</v>
      </c>
      <c r="K17" t="str">
        <f>VLOOKUP(B17,'Contestant Points'!$A$2:$F$32,6,FALSE)</f>
        <v>6'4"</v>
      </c>
      <c r="L17" t="str">
        <f>VLOOKUP(B17,'Contestant Points'!$A$2:$G$32,7,FALSE)</f>
        <v>African American</v>
      </c>
    </row>
    <row r="18" spans="1:12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 t="shared" si="0"/>
        <v>105</v>
      </c>
      <c r="H18" t="str">
        <f>VLOOKUP(B18,'Contestant Points'!$A$2:$J$32,10,FALSE)</f>
        <v>2% of people have chosen this contestant</v>
      </c>
      <c r="I18">
        <f>VLOOKUP(B18,'Contestant Points'!$A$2:$D$32,4,FALSE)</f>
        <v>28</v>
      </c>
      <c r="J18" t="str">
        <f>VLOOKUP(B18,'Contestant Points'!$A$2:$E$32,5,FALSE)</f>
        <v>Prosecuting Attorney</v>
      </c>
      <c r="K18" t="str">
        <f>VLOOKUP(B18,'Contestant Points'!$A$2:$F$32,6,FALSE)</f>
        <v>6'3"</v>
      </c>
      <c r="L18" t="str">
        <f>VLOOKUP(B18,'Contestant Points'!$A$2:$G$32,7,FALSE)</f>
        <v>African American</v>
      </c>
    </row>
    <row r="19" spans="1:12" x14ac:dyDescent="0.3">
      <c r="A19" t="s">
        <v>31</v>
      </c>
      <c r="B19" t="s">
        <v>15</v>
      </c>
      <c r="C19" t="str">
        <f>VLOOKUP(B19,'Contestant Points'!$A$2:$B$32,2,FALSE)</f>
        <v>Still In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 t="shared" si="0"/>
        <v>130</v>
      </c>
      <c r="H19" t="str">
        <f>VLOOKUP(B19,'Contestant Points'!$A$2:$J$32,10,FALSE)</f>
        <v>7% of people have chosen this contestant</v>
      </c>
      <c r="I19">
        <f>VLOOKUP(B19,'Contestant Points'!$A$2:$D$32,4,FALSE)</f>
        <v>35</v>
      </c>
      <c r="J19" t="str">
        <f>VLOOKUP(B19,'Contestant Points'!$A$2:$E$32,5,FALSE)</f>
        <v>Professional Wrestler</v>
      </c>
      <c r="K19" t="str">
        <f>VLOOKUP(B19,'Contestant Points'!$A$2:$F$32,6,FALSE)</f>
        <v>6'</v>
      </c>
      <c r="L19" t="str">
        <f>VLOOKUP(B19,'Contestant Points'!$A$2:$G$32,7,FALSE)</f>
        <v>African American</v>
      </c>
    </row>
    <row r="20" spans="1:12" x14ac:dyDescent="0.3">
      <c r="A20" t="s">
        <v>31</v>
      </c>
      <c r="B20" t="s">
        <v>3</v>
      </c>
      <c r="C20" t="str">
        <f>VLOOKUP(B20,'Contestant Points'!$A$2:$B$32,2,FALSE)</f>
        <v>Still In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 t="shared" si="0"/>
        <v>120</v>
      </c>
      <c r="H20" t="str">
        <f>VLOOKUP(B20,'Contestant Points'!$A$2:$J$32,10,FALSE)</f>
        <v>2% of people have chosen this contestant</v>
      </c>
      <c r="I20">
        <f>VLOOKUP(B20,'Contestant Points'!$A$2:$D$32,4,FALSE)</f>
        <v>32</v>
      </c>
      <c r="J20" t="str">
        <f>VLOOKUP(B20,'Contestant Points'!$A$2:$E$32,5,FALSE)</f>
        <v>Attorney</v>
      </c>
      <c r="K20" t="str">
        <f>VLOOKUP(B20,'Contestant Points'!$A$2:$F$32,6,FALSE)</f>
        <v>5'11"</v>
      </c>
      <c r="L20" t="str">
        <f>VLOOKUP(B20,'Contestant Points'!$A$2:$G$32,7,FALSE)</f>
        <v>Caucasian</v>
      </c>
    </row>
    <row r="21" spans="1:12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 t="shared" si="0"/>
        <v>120</v>
      </c>
      <c r="H21" t="str">
        <f>VLOOKUP(B21,'Contestant Points'!$A$2:$J$32,10,FALSE)</f>
        <v>11% of people have chosen this contestant</v>
      </c>
      <c r="I21">
        <f>VLOOKUP(B21,'Contestant Points'!$A$2:$D$32,4,FALSE)</f>
        <v>30</v>
      </c>
      <c r="J21" t="str">
        <f>VLOOKUP(B21,'Contestant Points'!$A$2:$E$32,5,FALSE)</f>
        <v>Executive Recruiter</v>
      </c>
      <c r="K21" t="str">
        <f>VLOOKUP(B21,'Contestant Points'!$A$2:$F$32,6,FALSE)</f>
        <v>6'4"</v>
      </c>
      <c r="L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8" sqref="C8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Points'!$A$2:$T$32,19,FALSE)</f>
        <v>0</v>
      </c>
      <c r="G2">
        <f>SUM(D2:F2)</f>
        <v>5</v>
      </c>
      <c r="H2" t="str">
        <f>VLOOKUP(B2,'Contestant Points'!$A$2:$J$32,10,FALSE)</f>
        <v>4% of people have chosen this contestant</v>
      </c>
      <c r="I2">
        <f>VLOOKUP(B2,'Contestant Points'!$A$2:$D$32,4,FALSE)</f>
        <v>26</v>
      </c>
      <c r="J2" t="str">
        <f>VLOOKUP(B2,'Contestant Points'!$A$2:$E$32,5,FALSE)</f>
        <v>Former Professional Basketball Player</v>
      </c>
      <c r="K2" t="str">
        <f>VLOOKUP(B2,'Contestant Points'!$A$2:$F$32,6,FALSE)</f>
        <v>6'</v>
      </c>
      <c r="L2" t="str">
        <f>VLOOKUP(B2,'Contestant Points'!$A$2:$G$32,7,FALSE)</f>
        <v>African American</v>
      </c>
    </row>
    <row r="3" spans="1:12" x14ac:dyDescent="0.3">
      <c r="A3" t="s">
        <v>34</v>
      </c>
      <c r="B3" t="s">
        <v>3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Points'!$A$2:$T$32,19,FALSE)</f>
        <v>70</v>
      </c>
      <c r="G3">
        <f t="shared" ref="G3:G5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Points'!$A$2:$T$32,19,FALSE)</f>
        <v>105</v>
      </c>
      <c r="G4">
        <f t="shared" si="0"/>
        <v>160</v>
      </c>
      <c r="H4" t="str">
        <f>VLOOKUP(B4,'Contestant Points'!$A$2:$J$32,10,FALSE)</f>
        <v>7% of people have chosen this contestant</v>
      </c>
      <c r="I4">
        <f>VLOOKUP(B4,'Contestant Points'!$A$2:$D$32,4,FALSE)</f>
        <v>29</v>
      </c>
      <c r="J4" t="str">
        <f>VLOOKUP(B4,'Contestant Points'!$A$2:$E$32,5,FALSE)</f>
        <v>Personal Trainer</v>
      </c>
      <c r="K4" t="str">
        <f>VLOOKUP(B4,'Contestant Points'!$A$2:$F$32,6,FALSE)</f>
        <v>6'2"</v>
      </c>
      <c r="L4" t="str">
        <f>VLOOKUP(B4,'Contestant Points'!$A$2:$G$32,7,FALSE)</f>
        <v>African American</v>
      </c>
    </row>
    <row r="5" spans="1:12" x14ac:dyDescent="0.3">
      <c r="A5" t="s">
        <v>34</v>
      </c>
      <c r="B5" t="s">
        <v>2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Points'!$A$2:$T$32,19,FALSE)</f>
        <v>45</v>
      </c>
      <c r="G5">
        <f t="shared" si="0"/>
        <v>85</v>
      </c>
      <c r="H5" t="str">
        <f>VLOOKUP(B5,'Contestant Points'!$A$2:$J$32,10,FALSE)</f>
        <v>13% of people have chosen this contestant</v>
      </c>
      <c r="I5">
        <f>VLOOKUP(B5,'Contestant Points'!$A$2:$D$32,4,FALSE)</f>
        <v>31</v>
      </c>
      <c r="J5" t="str">
        <f>VLOOKUP(B5,'Contestant Points'!$A$2:$E$32,5,FALSE)</f>
        <v>Senior Inventory Analyst</v>
      </c>
      <c r="K5" t="str">
        <f>VLOOKUP(B5,'Contestant Points'!$A$2:$F$32,6,FALSE)</f>
        <v>5'11"</v>
      </c>
      <c r="L5" t="str">
        <f>VLOOKUP(B5,'Contestant Points'!$A$2:$G$32,7,FALSE)</f>
        <v>African American</v>
      </c>
    </row>
    <row r="6" spans="1:12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Points'!$A$2:$T$32,19,FALSE)</f>
        <v>0</v>
      </c>
      <c r="G6">
        <f t="shared" si="0"/>
        <v>120</v>
      </c>
      <c r="H6" t="str">
        <f>VLOOKUP(B6,'Contestant Points'!$A$2:$J$32,10,FALSE)</f>
        <v>11% of people have chosen this contestant</v>
      </c>
      <c r="I6">
        <f>VLOOKUP(B6,'Contestant Points'!$A$2:$D$32,4,FALSE)</f>
        <v>30</v>
      </c>
      <c r="J6" t="str">
        <f>VLOOKUP(B6,'Contestant Points'!$A$2:$E$32,5,FALSE)</f>
        <v>Executive Recruiter</v>
      </c>
      <c r="K6" t="str">
        <f>VLOOKUP(B6,'Contestant Points'!$A$2:$F$32,6,FALSE)</f>
        <v>6'4"</v>
      </c>
      <c r="L6" t="str">
        <f>VLOOKUP(B6,'Contestant Points'!$A$2:$G$32,7,FALSE)</f>
        <v>African American</v>
      </c>
    </row>
    <row r="7" spans="1:12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Points'!$A$2:$T$32,19,FALSE)</f>
        <v>0</v>
      </c>
      <c r="G7">
        <f t="shared" si="0"/>
        <v>0</v>
      </c>
      <c r="H7" t="str">
        <f>VLOOKUP(B7,'Contestant Points'!$A$2:$J$32,10,FALSE)</f>
        <v>4% of people have chosen this contestant</v>
      </c>
      <c r="I7">
        <f>VLOOKUP(B7,'Contestant Points'!$A$2:$D$32,4,FALSE)</f>
        <v>29</v>
      </c>
      <c r="J7" t="str">
        <f>VLOOKUP(B7,'Contestant Points'!$A$2:$E$32,5,FALSE)</f>
        <v>Marine Veteran</v>
      </c>
      <c r="K7" t="str">
        <f>VLOOKUP(B7,'Contestant Points'!$A$2:$F$32,6,FALSE)</f>
        <v>6'</v>
      </c>
      <c r="L7" t="str">
        <f>VLOOKUP(B7,'Contestant Points'!$A$2:$G$32,7,FALSE)</f>
        <v>Asian</v>
      </c>
    </row>
    <row r="8" spans="1:12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Points'!$A$2:$T$32,19,FALSE)</f>
        <v>105</v>
      </c>
      <c r="G8">
        <f t="shared" si="0"/>
        <v>160</v>
      </c>
      <c r="H8" t="str">
        <f>VLOOKUP(B8,'Contestant Points'!$A$2:$J$32,10,FALSE)</f>
        <v>7% of people have chosen this contestant</v>
      </c>
      <c r="I8">
        <f>VLOOKUP(B8,'Contestant Points'!$A$2:$D$32,4,FALSE)</f>
        <v>29</v>
      </c>
      <c r="J8" t="str">
        <f>VLOOKUP(B8,'Contestant Points'!$A$2:$E$32,5,FALSE)</f>
        <v>Personal Trainer</v>
      </c>
      <c r="K8" t="str">
        <f>VLOOKUP(B8,'Contestant Points'!$A$2:$F$32,6,FALSE)</f>
        <v>6'2"</v>
      </c>
      <c r="L8" t="str">
        <f>VLOOKUP(B8,'Contestant Points'!$A$2:$G$32,7,FALSE)</f>
        <v>African American</v>
      </c>
    </row>
    <row r="9" spans="1:12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Points'!$A$2:$T$32,19,FALSE)</f>
        <v>0</v>
      </c>
      <c r="G9">
        <f t="shared" si="0"/>
        <v>5</v>
      </c>
      <c r="H9" t="str">
        <f>VLOOKUP(B9,'Contestant Points'!$A$2:$J$32,10,FALSE)</f>
        <v>4% of people have chosen this contestant</v>
      </c>
      <c r="I9">
        <f>VLOOKUP(B9,'Contestant Points'!$A$2:$D$32,4,FALSE)</f>
        <v>26</v>
      </c>
      <c r="J9" t="str">
        <f>VLOOKUP(B9,'Contestant Points'!$A$2:$E$32,5,FALSE)</f>
        <v>Former Professional Basketball Player</v>
      </c>
      <c r="K9" t="str">
        <f>VLOOKUP(B9,'Contestant Points'!$A$2:$F$32,6,FALSE)</f>
        <v>6'</v>
      </c>
      <c r="L9" t="str">
        <f>VLOOKUP(B9,'Contestant Points'!$A$2:$G$32,7,FALSE)</f>
        <v>African American</v>
      </c>
    </row>
    <row r="10" spans="1:12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Points'!$A$2:$T$32,19,FALSE)</f>
        <v>65</v>
      </c>
      <c r="G10">
        <f t="shared" si="0"/>
        <v>100</v>
      </c>
      <c r="H10" t="str">
        <f>VLOOKUP(B10,'Contestant Points'!$A$2:$J$32,10,FALSE)</f>
        <v>4% of people have chosen this contestant</v>
      </c>
      <c r="I10">
        <f>VLOOKUP(B10,'Contestant Points'!$A$2:$D$32,4,FALSE)</f>
        <v>28</v>
      </c>
      <c r="J10" t="str">
        <f>VLOOKUP(B10,'Contestant Points'!$A$2:$E$32,5,FALSE)</f>
        <v>Sales Manager</v>
      </c>
      <c r="K10" t="str">
        <f>VLOOKUP(B10,'Contestant Points'!$A$2:$F$32,6,FALSE)</f>
        <v>6'3"</v>
      </c>
      <c r="L10" t="str">
        <f>VLOOKUP(B10,'Contestant Points'!$A$2:$G$32,7,FALSE)</f>
        <v>African American</v>
      </c>
    </row>
    <row r="11" spans="1:12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Points'!$A$2:$T$32,19,FALSE)</f>
        <v>80</v>
      </c>
      <c r="G11">
        <f t="shared" si="0"/>
        <v>130</v>
      </c>
      <c r="H11" t="str">
        <f>VLOOKUP(B11,'Contestant Points'!$A$2:$J$32,10,FALSE)</f>
        <v>7% of people have chosen this contestant</v>
      </c>
      <c r="I11">
        <f>VLOOKUP(B11,'Contestant Points'!$A$2:$D$32,4,FALSE)</f>
        <v>35</v>
      </c>
      <c r="J11" t="str">
        <f>VLOOKUP(B11,'Contestant Points'!$A$2:$E$32,5,FALSE)</f>
        <v>Professional Wrestler</v>
      </c>
      <c r="K11" t="str">
        <f>VLOOKUP(B11,'Contestant Points'!$A$2:$F$32,6,FALSE)</f>
        <v>6'</v>
      </c>
      <c r="L11" t="str">
        <f>VLOOKUP(B11,'Contestant Points'!$A$2:$G$32,7,FALSE)</f>
        <v>African American</v>
      </c>
    </row>
    <row r="12" spans="1:12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Points'!$A$2:$T$32,19,FALSE)</f>
        <v>110</v>
      </c>
      <c r="G12">
        <f t="shared" si="0"/>
        <v>135</v>
      </c>
      <c r="H12" t="str">
        <f>VLOOKUP(B12,'Contestant Points'!$A$2:$J$32,10,FALSE)</f>
        <v>7% of people have chosen this contestant</v>
      </c>
      <c r="I12">
        <f>VLOOKUP(B12,'Contestant Points'!$A$2:$D$32,4,FALSE)</f>
        <v>26</v>
      </c>
      <c r="J12" t="str">
        <f>VLOOKUP(B12,'Contestant Points'!$A$2:$E$32,5,FALSE)</f>
        <v>Education Software Manager</v>
      </c>
      <c r="K12" t="str">
        <f>VLOOKUP(B12,'Contestant Points'!$A$2:$F$32,6,FALSE)</f>
        <v>6'3"</v>
      </c>
      <c r="L12" t="str">
        <f>VLOOKUP(B12,'Contestant Points'!$A$2:$G$32,7,FALSE)</f>
        <v>African American</v>
      </c>
    </row>
    <row r="13" spans="1:12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Points'!$A$2:$T$32,19,FALSE)</f>
        <v>55</v>
      </c>
      <c r="G13">
        <f t="shared" si="0"/>
        <v>140</v>
      </c>
      <c r="H13" t="str">
        <f>VLOOKUP(B13,'Contestant Points'!$A$2:$J$32,10,FALSE)</f>
        <v>2% of people have chosen this contestant</v>
      </c>
      <c r="I13">
        <f>VLOOKUP(B13,'Contestant Points'!$A$2:$D$32,4,FALSE)</f>
        <v>26</v>
      </c>
      <c r="J13" t="str">
        <f>VLOOKUP(B13,'Contestant Points'!$A$2:$E$32,5,FALSE)</f>
        <v>Startup Recruiter</v>
      </c>
      <c r="K13" t="str">
        <f>VLOOKUP(B13,'Contestant Points'!$A$2:$F$32,6,FALSE)</f>
        <v>6'2"</v>
      </c>
      <c r="L13" t="str">
        <f>VLOOKUP(B13,'Contestant Points'!$A$2:$G$32,7,FALSE)</f>
        <v>Caucasian</v>
      </c>
    </row>
    <row r="14" spans="1:12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Points'!$A$2:$T$32,19,FALSE)</f>
        <v>0</v>
      </c>
      <c r="G14">
        <f t="shared" si="0"/>
        <v>0</v>
      </c>
      <c r="H14" t="str">
        <f>VLOOKUP(B14,'Contestant Points'!$A$2:$J$32,10,FALSE)</f>
        <v>4% of people have chosen this contestant</v>
      </c>
      <c r="I14">
        <f>VLOOKUP(B14,'Contestant Points'!$A$2:$D$32,4,FALSE)</f>
        <v>29</v>
      </c>
      <c r="J14" t="str">
        <f>VLOOKUP(B14,'Contestant Points'!$A$2:$E$32,5,FALSE)</f>
        <v>Marine Veteran</v>
      </c>
      <c r="K14" t="str">
        <f>VLOOKUP(B14,'Contestant Points'!$A$2:$F$32,6,FALSE)</f>
        <v>6'</v>
      </c>
      <c r="L14" t="str">
        <f>VLOOKUP(B14,'Contestant Points'!$A$2:$G$32,7,FALSE)</f>
        <v>Asian</v>
      </c>
    </row>
    <row r="15" spans="1:12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Points'!$A$2:$T$32,19,FALSE)</f>
        <v>0</v>
      </c>
      <c r="G15">
        <f t="shared" si="0"/>
        <v>120</v>
      </c>
      <c r="H15" t="str">
        <f>VLOOKUP(B15,'Contestant Points'!$A$2:$J$32,10,FALSE)</f>
        <v>11% of people have chosen this contestant</v>
      </c>
      <c r="I15">
        <f>VLOOKUP(B15,'Contestant Points'!$A$2:$D$32,4,FALSE)</f>
        <v>30</v>
      </c>
      <c r="J15" t="str">
        <f>VLOOKUP(B15,'Contestant Points'!$A$2:$E$32,5,FALSE)</f>
        <v>Executive Recruiter</v>
      </c>
      <c r="K15" t="str">
        <f>VLOOKUP(B15,'Contestant Points'!$A$2:$F$32,6,FALSE)</f>
        <v>6'4"</v>
      </c>
      <c r="L15" t="str">
        <f>VLOOKUP(B15,'Contestant Points'!$A$2:$G$32,7,FALSE)</f>
        <v>African American</v>
      </c>
    </row>
    <row r="16" spans="1:12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Points'!$A$2:$T$32,19,FALSE)</f>
        <v>70</v>
      </c>
      <c r="G16">
        <f t="shared" si="0"/>
        <v>105</v>
      </c>
      <c r="H16" t="str">
        <f>VLOOKUP(B16,'Contestant Points'!$A$2:$J$32,10,FALSE)</f>
        <v>0% of people have chosen this contestant</v>
      </c>
      <c r="I16">
        <f>VLOOKUP(B16,'Contestant Points'!$A$2:$D$32,4,FALSE)</f>
        <v>27</v>
      </c>
      <c r="J16" t="str">
        <f>VLOOKUP(B16,'Contestant Points'!$A$2:$E$32,5,FALSE)</f>
        <v>Real Estate Agent</v>
      </c>
      <c r="K16" t="str">
        <f>VLOOKUP(B16,'Contestant Points'!$A$2:$F$32,6,FALSE)</f>
        <v>6'2"</v>
      </c>
      <c r="L16" t="str">
        <f>VLOOKUP(B16,'Contestant Points'!$A$2:$G$32,7,FALSE)</f>
        <v>Caucasian</v>
      </c>
    </row>
    <row r="17" spans="1:12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Points'!$A$2:$T$32,19,FALSE)</f>
        <v>65</v>
      </c>
      <c r="G17">
        <f t="shared" si="0"/>
        <v>125</v>
      </c>
      <c r="H17" t="str">
        <f>VLOOKUP(B17,'Contestant Points'!$A$2:$J$32,10,FALSE)</f>
        <v>11% of people have chosen this contestant</v>
      </c>
      <c r="I17">
        <f>VLOOKUP(B17,'Contestant Points'!$A$2:$D$32,4,FALSE)</f>
        <v>37</v>
      </c>
      <c r="J17" t="str">
        <f>VLOOKUP(B17,'Contestant Points'!$A$2:$E$32,5,FALSE)</f>
        <v>Chiropractor</v>
      </c>
      <c r="K17" t="str">
        <f>VLOOKUP(B17,'Contestant Points'!$A$2:$F$32,6,FALSE)</f>
        <v>6'2"</v>
      </c>
      <c r="L17" t="str">
        <f>VLOOKUP(B17,'Contestant Points'!$A$2:$G$32,7,FALSE)</f>
        <v>Caucasian</v>
      </c>
    </row>
    <row r="18" spans="1:12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Points'!$A$2:$T$32,19,FALSE)</f>
        <v>0</v>
      </c>
      <c r="G18">
        <f t="shared" si="0"/>
        <v>0</v>
      </c>
      <c r="H18" t="str">
        <f>VLOOKUP(B18,'Contestant Points'!$A$2:$J$32,10,FALSE)</f>
        <v>2% of people have chosen this contestant</v>
      </c>
      <c r="I18">
        <f>VLOOKUP(B18,'Contestant Points'!$A$2:$D$32,4,FALSE)</f>
        <v>35</v>
      </c>
      <c r="J18" t="str">
        <f>VLOOKUP(B18,'Contestant Points'!$A$2:$E$32,5,FALSE)</f>
        <v>ER Physician</v>
      </c>
      <c r="K18" t="str">
        <f>VLOOKUP(B18,'Contestant Points'!$A$2:$F$32,6,FALSE)</f>
        <v>5'10"</v>
      </c>
      <c r="L18" t="str">
        <f>VLOOKUP(B18,'Contestant Points'!$A$2:$G$32,7,FALSE)</f>
        <v>Caucasian</v>
      </c>
    </row>
    <row r="19" spans="1:12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Points'!$A$2:$T$32,19,FALSE)</f>
        <v>40</v>
      </c>
      <c r="G19">
        <f t="shared" si="0"/>
        <v>75</v>
      </c>
      <c r="H19" t="str">
        <f>VLOOKUP(B19,'Contestant Points'!$A$2:$J$32,10,FALSE)</f>
        <v>2% of people have chosen this contestant</v>
      </c>
      <c r="I19">
        <f>VLOOKUP(B19,'Contestant Points'!$A$2:$D$32,4,FALSE)</f>
        <v>32</v>
      </c>
      <c r="J19" t="str">
        <f>VLOOKUP(B19,'Contestant Points'!$A$2:$E$32,5,FALSE)</f>
        <v>Construction Sales Rep</v>
      </c>
      <c r="K19" t="str">
        <f>VLOOKUP(B19,'Contestant Points'!$A$2:$F$32,6,FALSE)</f>
        <v>6'3"</v>
      </c>
      <c r="L19" t="str">
        <f>VLOOKUP(B19,'Contestant Points'!$A$2:$G$32,7,FALSE)</f>
        <v>Caucasian</v>
      </c>
    </row>
    <row r="20" spans="1:12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Points'!$A$2:$T$32,19,FALSE)</f>
        <v>0</v>
      </c>
      <c r="G20">
        <f t="shared" si="0"/>
        <v>5</v>
      </c>
      <c r="H20" t="str">
        <f>VLOOKUP(B20,'Contestant Points'!$A$2:$J$32,10,FALSE)</f>
        <v>0% of people have chosen this contestant</v>
      </c>
      <c r="I20">
        <f>VLOOKUP(B20,'Contestant Points'!$A$2:$D$32,4,FALSE)</f>
        <v>30</v>
      </c>
      <c r="J20" t="str">
        <f>VLOOKUP(B20,'Contestant Points'!$A$2:$E$32,5,FALSE)</f>
        <v>Law Student</v>
      </c>
      <c r="K20" t="str">
        <f>VLOOKUP(B20,'Contestant Points'!$A$2:$F$32,6,FALSE)</f>
        <v>6'2"</v>
      </c>
      <c r="L20" t="str">
        <f>VLOOKUP(B20,'Contestant Points'!$A$2:$G$32,7,FALSE)</f>
        <v>Caucasian</v>
      </c>
    </row>
    <row r="21" spans="1:12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Points'!$A$2:$T$32,19,FALSE)</f>
        <v>0</v>
      </c>
      <c r="G21">
        <f t="shared" si="0"/>
        <v>0</v>
      </c>
      <c r="H21" t="str">
        <f>VLOOKUP(B21,'Contestant Points'!$A$2:$J$32,10,FALSE)</f>
        <v>4% of people have chosen this contestant</v>
      </c>
      <c r="I21">
        <f>VLOOKUP(B21,'Contestant Points'!$A$2:$D$32,4,FALSE)</f>
        <v>29</v>
      </c>
      <c r="J21" t="str">
        <f>VLOOKUP(B21,'Contestant Points'!$A$2:$E$32,5,FALSE)</f>
        <v>Marine Veteran</v>
      </c>
      <c r="K21" t="str">
        <f>VLOOKUP(B21,'Contestant Points'!$A$2:$F$32,6,FALSE)</f>
        <v>6'</v>
      </c>
      <c r="L21" t="str">
        <f>VLOOKUP(B21,'Contestant Points'!$A$2:$G$32,7,FALSE)</f>
        <v>Asian</v>
      </c>
    </row>
    <row r="22" spans="1:12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Points'!$A$2:$T$32,19,FALSE)</f>
        <v>110</v>
      </c>
      <c r="G22">
        <f t="shared" si="0"/>
        <v>135</v>
      </c>
      <c r="H22" t="str">
        <f>VLOOKUP(B22,'Contestant Points'!$A$2:$J$32,10,FALSE)</f>
        <v>7% of people have chosen this contestant</v>
      </c>
      <c r="I22">
        <f>VLOOKUP(B22,'Contestant Points'!$A$2:$D$32,4,FALSE)</f>
        <v>26</v>
      </c>
      <c r="J22" t="str">
        <f>VLOOKUP(B22,'Contestant Points'!$A$2:$E$32,5,FALSE)</f>
        <v>Education Software Manager</v>
      </c>
      <c r="K22" t="str">
        <f>VLOOKUP(B22,'Contestant Points'!$A$2:$F$32,6,FALSE)</f>
        <v>6'3"</v>
      </c>
      <c r="L22" t="str">
        <f>VLOOKUP(B22,'Contestant Points'!$A$2:$G$32,7,FALSE)</f>
        <v>African American</v>
      </c>
    </row>
    <row r="23" spans="1:12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Points'!$A$2:$T$32,19,FALSE)</f>
        <v>0</v>
      </c>
      <c r="G23">
        <f t="shared" si="0"/>
        <v>120</v>
      </c>
      <c r="H23" t="str">
        <f>VLOOKUP(B23,'Contestant Points'!$A$2:$J$32,10,FALSE)</f>
        <v>11% of people have chosen this contestant</v>
      </c>
      <c r="I23">
        <f>VLOOKUP(B23,'Contestant Points'!$A$2:$D$32,4,FALSE)</f>
        <v>30</v>
      </c>
      <c r="J23" t="str">
        <f>VLOOKUP(B23,'Contestant Points'!$A$2:$E$32,5,FALSE)</f>
        <v>Executive Recruiter</v>
      </c>
      <c r="K23" t="str">
        <f>VLOOKUP(B23,'Contestant Points'!$A$2:$F$32,6,FALSE)</f>
        <v>6'4"</v>
      </c>
      <c r="L23" t="str">
        <f>VLOOKUP(B23,'Contestant Points'!$A$2:$G$32,7,FALSE)</f>
        <v>African American</v>
      </c>
    </row>
    <row r="24" spans="1:12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Points'!$A$2:$T$32,19,FALSE)</f>
        <v>65</v>
      </c>
      <c r="G24">
        <f t="shared" si="0"/>
        <v>100</v>
      </c>
      <c r="H24" t="str">
        <f>VLOOKUP(B24,'Contestant Points'!$A$2:$J$32,10,FALSE)</f>
        <v>0% of people have chosen this contestant</v>
      </c>
      <c r="I24">
        <f>VLOOKUP(B24,'Contestant Points'!$A$2:$D$32,4,FALSE)</f>
        <v>27</v>
      </c>
      <c r="J24" t="str">
        <f>VLOOKUP(B24,'Contestant Points'!$A$2:$E$32,5,FALSE)</f>
        <v>Executive Assistant</v>
      </c>
      <c r="K24" t="str">
        <f>VLOOKUP(B24,'Contestant Points'!$A$2:$F$32,6,FALSE)</f>
        <v>6'</v>
      </c>
      <c r="L24" t="str">
        <f>VLOOKUP(B24,'Contestant Points'!$A$2:$G$32,7,FALSE)</f>
        <v>African American</v>
      </c>
    </row>
    <row r="25" spans="1:12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Points'!$A$2:$T$32,19,FALSE)</f>
        <v>0</v>
      </c>
      <c r="G25">
        <f t="shared" si="0"/>
        <v>0</v>
      </c>
      <c r="H25" t="str">
        <f>VLOOKUP(B25,'Contestant Points'!$A$2:$J$32,10,FALSE)</f>
        <v>2% of people have chosen this contestant</v>
      </c>
      <c r="I25">
        <f>VLOOKUP(B25,'Contestant Points'!$A$2:$D$32,4,FALSE)</f>
        <v>35</v>
      </c>
      <c r="J25" t="str">
        <f>VLOOKUP(B25,'Contestant Points'!$A$2:$E$32,5,FALSE)</f>
        <v>ER Physician</v>
      </c>
      <c r="K25" t="str">
        <f>VLOOKUP(B25,'Contestant Points'!$A$2:$F$32,6,FALSE)</f>
        <v>5'10"</v>
      </c>
      <c r="L25" t="str">
        <f>VLOOKUP(B25,'Contestant Points'!$A$2:$G$32,7,FALSE)</f>
        <v>Caucasian</v>
      </c>
    </row>
    <row r="26" spans="1:12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Points'!$A$2:$T$32,19,FALSE)</f>
        <v>0</v>
      </c>
      <c r="G26">
        <f t="shared" si="0"/>
        <v>5</v>
      </c>
      <c r="H26" t="str">
        <f>VLOOKUP(B26,'Contestant Points'!$A$2:$J$32,10,FALSE)</f>
        <v>0% of people have chosen this contestant</v>
      </c>
      <c r="I26">
        <f>VLOOKUP(B26,'Contestant Points'!$A$2:$D$32,4,FALSE)</f>
        <v>30</v>
      </c>
      <c r="J26" t="str">
        <f>VLOOKUP(B26,'Contestant Points'!$A$2:$E$32,5,FALSE)</f>
        <v>Law Student</v>
      </c>
      <c r="K26" t="str">
        <f>VLOOKUP(B26,'Contestant Points'!$A$2:$F$32,6,FALSE)</f>
        <v>6'2"</v>
      </c>
      <c r="L26" t="str">
        <f>VLOOKUP(B26,'Contestant Points'!$A$2:$G$32,7,FALSE)</f>
        <v>Caucasian</v>
      </c>
    </row>
    <row r="27" spans="1:12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Points'!$A$2:$T$32,19,FALSE)</f>
        <v>0</v>
      </c>
      <c r="G27">
        <f t="shared" si="0"/>
        <v>0</v>
      </c>
      <c r="H27" t="str">
        <f>VLOOKUP(B27,'Contestant Points'!$A$2:$J$32,10,FALSE)</f>
        <v>4% of people have chosen this contestant</v>
      </c>
      <c r="I27">
        <f>VLOOKUP(B27,'Contestant Points'!$A$2:$D$32,4,FALSE)</f>
        <v>29</v>
      </c>
      <c r="J27" t="str">
        <f>VLOOKUP(B27,'Contestant Points'!$A$2:$E$32,5,FALSE)</f>
        <v>Marine Veteran</v>
      </c>
      <c r="K27" t="str">
        <f>VLOOKUP(B27,'Contestant Points'!$A$2:$F$32,6,FALSE)</f>
        <v>6'</v>
      </c>
      <c r="L27" t="str">
        <f>VLOOKUP(B27,'Contestant Points'!$A$2:$G$32,7,FALSE)</f>
        <v>Asian</v>
      </c>
    </row>
    <row r="28" spans="1:12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Points'!$A$2:$T$32,19,FALSE)</f>
        <v>65</v>
      </c>
      <c r="G28">
        <f t="shared" si="0"/>
        <v>125</v>
      </c>
      <c r="H28" t="str">
        <f>VLOOKUP(B28,'Contestant Points'!$A$2:$J$32,10,FALSE)</f>
        <v>11% of people have chosen this contestant</v>
      </c>
      <c r="I28">
        <f>VLOOKUP(B28,'Contestant Points'!$A$2:$D$32,4,FALSE)</f>
        <v>37</v>
      </c>
      <c r="J28" t="str">
        <f>VLOOKUP(B28,'Contestant Points'!$A$2:$E$32,5,FALSE)</f>
        <v>Chiropractor</v>
      </c>
      <c r="K28" t="str">
        <f>VLOOKUP(B28,'Contestant Points'!$A$2:$F$32,6,FALSE)</f>
        <v>6'2"</v>
      </c>
      <c r="L28" t="str">
        <f>VLOOKUP(B28,'Contestant Points'!$A$2:$G$32,7,FALSE)</f>
        <v>Caucasian</v>
      </c>
    </row>
    <row r="29" spans="1:12" x14ac:dyDescent="0.3">
      <c r="A29" t="s">
        <v>41</v>
      </c>
      <c r="B29" t="s">
        <v>42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Points'!$A$2:$T$32,19,FALSE)</f>
        <v>75</v>
      </c>
      <c r="G29">
        <f t="shared" si="0"/>
        <v>105</v>
      </c>
      <c r="H29" t="str">
        <f>VLOOKUP(B29,'Contestant Points'!$A$2:$J$32,10,FALSE)</f>
        <v>0% of people have chosen this contestant</v>
      </c>
      <c r="I29">
        <f>VLOOKUP(B29,'Contestant Points'!$A$2:$D$32,4,FALSE)</f>
        <v>30</v>
      </c>
      <c r="J29" t="str">
        <f>VLOOKUP(B29,'Contestant Points'!$A$2:$E$32,5,FALSE)</f>
        <v>Firefighter</v>
      </c>
      <c r="K29" t="str">
        <f>VLOOKUP(B29,'Contestant Points'!$A$2:$F$32,6,FALSE)</f>
        <v>6'2"</v>
      </c>
      <c r="L29" t="str">
        <f>VLOOKUP(B29,'Contestant Points'!$A$2:$G$32,7,FALSE)</f>
        <v>Caucasian</v>
      </c>
    </row>
    <row r="30" spans="1:12" x14ac:dyDescent="0.3">
      <c r="A30" t="s">
        <v>41</v>
      </c>
      <c r="B30" t="s">
        <v>3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Points'!$A$2:$T$32,19,FALSE)</f>
        <v>70</v>
      </c>
      <c r="G30">
        <f t="shared" si="0"/>
        <v>120</v>
      </c>
      <c r="H30" t="str">
        <f>VLOOKUP(B30,'Contestant Points'!$A$2:$J$32,10,FALSE)</f>
        <v>2% of people have chosen this contestant</v>
      </c>
      <c r="I30">
        <f>VLOOKUP(B30,'Contestant Points'!$A$2:$D$32,4,FALSE)</f>
        <v>32</v>
      </c>
      <c r="J30" t="str">
        <f>VLOOKUP(B30,'Contestant Points'!$A$2:$E$32,5,FALSE)</f>
        <v>Attorney</v>
      </c>
      <c r="K30" t="str">
        <f>VLOOKUP(B30,'Contestant Points'!$A$2:$F$32,6,FALSE)</f>
        <v>5'11"</v>
      </c>
      <c r="L30" t="str">
        <f>VLOOKUP(B30,'Contestant Points'!$A$2:$G$32,7,FALSE)</f>
        <v>Caucasian</v>
      </c>
    </row>
    <row r="31" spans="1:12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Points'!$A$2:$T$32,19,FALSE)</f>
        <v>65</v>
      </c>
      <c r="G31">
        <f t="shared" si="0"/>
        <v>100</v>
      </c>
      <c r="H31" t="str">
        <f>VLOOKUP(B31,'Contestant Points'!$A$2:$J$32,10,FALSE)</f>
        <v>4% of people have chosen this contestant</v>
      </c>
      <c r="I31">
        <f>VLOOKUP(B31,'Contestant Points'!$A$2:$D$32,4,FALSE)</f>
        <v>28</v>
      </c>
      <c r="J31" t="str">
        <f>VLOOKUP(B31,'Contestant Points'!$A$2:$E$32,5,FALSE)</f>
        <v>Sales Manager</v>
      </c>
      <c r="K31" t="str">
        <f>VLOOKUP(B31,'Contestant Points'!$A$2:$F$32,6,FALSE)</f>
        <v>6'3"</v>
      </c>
      <c r="L31" t="str">
        <f>VLOOKUP(B31,'Contestant Points'!$A$2:$G$32,7,FALSE)</f>
        <v>African American</v>
      </c>
    </row>
    <row r="32" spans="1:12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Points'!$A$2:$T$32,19,FALSE)</f>
        <v>15</v>
      </c>
      <c r="G32">
        <f t="shared" si="0"/>
        <v>105</v>
      </c>
      <c r="H32" t="str">
        <f>VLOOKUP(B32,'Contestant Points'!$A$2:$J$32,10,FALSE)</f>
        <v>2% of people have chosen this contestant</v>
      </c>
      <c r="I32">
        <f>VLOOKUP(B32,'Contestant Points'!$A$2:$D$32,4,FALSE)</f>
        <v>28</v>
      </c>
      <c r="J32" t="str">
        <f>VLOOKUP(B32,'Contestant Points'!$A$2:$E$32,5,FALSE)</f>
        <v>Prosecuting Attorney</v>
      </c>
      <c r="K32" t="str">
        <f>VLOOKUP(B32,'Contestant Points'!$A$2:$F$32,6,FALSE)</f>
        <v>6'3"</v>
      </c>
      <c r="L32" t="str">
        <f>VLOOKUP(B32,'Contestant Points'!$A$2:$G$32,7,FALSE)</f>
        <v>African American</v>
      </c>
    </row>
    <row r="33" spans="1:12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Points'!$A$2:$T$32,19,FALSE)</f>
        <v>40</v>
      </c>
      <c r="G33">
        <f t="shared" si="0"/>
        <v>75</v>
      </c>
      <c r="H33" t="str">
        <f>VLOOKUP(B33,'Contestant Points'!$A$2:$J$32,10,FALSE)</f>
        <v>2% of people have chosen this contestant</v>
      </c>
      <c r="I33">
        <f>VLOOKUP(B33,'Contestant Points'!$A$2:$D$32,4,FALSE)</f>
        <v>32</v>
      </c>
      <c r="J33" t="str">
        <f>VLOOKUP(B33,'Contestant Points'!$A$2:$E$32,5,FALSE)</f>
        <v>Construction Sales Rep</v>
      </c>
      <c r="K33" t="str">
        <f>VLOOKUP(B33,'Contestant Points'!$A$2:$F$32,6,FALSE)</f>
        <v>6'3"</v>
      </c>
      <c r="L33" t="str">
        <f>VLOOKUP(B33,'Contestant Points'!$A$2:$G$32,7,FALSE)</f>
        <v>Caucasian</v>
      </c>
    </row>
    <row r="34" spans="1:12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Points'!$A$2:$T$32,19,FALSE)</f>
        <v>0</v>
      </c>
      <c r="G34">
        <f t="shared" si="0"/>
        <v>0</v>
      </c>
      <c r="H34" t="str">
        <f>VLOOKUP(B34,'Contestant Points'!$A$2:$J$32,10,FALSE)</f>
        <v>4% of people have chosen this contestant</v>
      </c>
      <c r="I34">
        <f>VLOOKUP(B34,'Contestant Points'!$A$2:$D$32,4,FALSE)</f>
        <v>29</v>
      </c>
      <c r="J34" t="str">
        <f>VLOOKUP(B34,'Contestant Points'!$A$2:$E$32,5,FALSE)</f>
        <v>Marine Veteran</v>
      </c>
      <c r="K34" t="str">
        <f>VLOOKUP(B34,'Contestant Points'!$A$2:$F$32,6,FALSE)</f>
        <v>6'</v>
      </c>
      <c r="L34" t="str">
        <f>VLOOKUP(B34,'Contestant Points'!$A$2:$G$32,7,FALSE)</f>
        <v>Asian</v>
      </c>
    </row>
    <row r="35" spans="1:12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Points'!$A$2:$T$32,19,FALSE)</f>
        <v>0</v>
      </c>
      <c r="G35">
        <f t="shared" si="0"/>
        <v>120</v>
      </c>
      <c r="H35" t="str">
        <f>VLOOKUP(B35,'Contestant Points'!$A$2:$J$32,10,FALSE)</f>
        <v>11% of people have chosen this contestant</v>
      </c>
      <c r="I35">
        <f>VLOOKUP(B35,'Contestant Points'!$A$2:$D$32,4,FALSE)</f>
        <v>30</v>
      </c>
      <c r="J35" t="str">
        <f>VLOOKUP(B35,'Contestant Points'!$A$2:$E$32,5,FALSE)</f>
        <v>Executive Recruiter</v>
      </c>
      <c r="K35" t="str">
        <f>VLOOKUP(B35,'Contestant Points'!$A$2:$F$32,6,FALSE)</f>
        <v>6'4"</v>
      </c>
      <c r="L35" t="str">
        <f>VLOOKUP(B35,'Contestant Points'!$A$2:$G$32,7,FALSE)</f>
        <v>African American</v>
      </c>
    </row>
    <row r="36" spans="1:12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Points'!$A$2:$T$32,19,FALSE)</f>
        <v>0</v>
      </c>
      <c r="G36">
        <f t="shared" si="0"/>
        <v>0</v>
      </c>
      <c r="H36" t="str">
        <f>VLOOKUP(B36,'Contestant Points'!$A$2:$J$32,10,FALSE)</f>
        <v>2% of people have chosen this contestant</v>
      </c>
      <c r="I36">
        <f>VLOOKUP(B36,'Contestant Points'!$A$2:$D$32,4,FALSE)</f>
        <v>35</v>
      </c>
      <c r="J36" t="str">
        <f>VLOOKUP(B36,'Contestant Points'!$A$2:$E$32,5,FALSE)</f>
        <v>ER Physician</v>
      </c>
      <c r="K36" t="str">
        <f>VLOOKUP(B36,'Contestant Points'!$A$2:$F$32,6,FALSE)</f>
        <v>5'10"</v>
      </c>
      <c r="L36" t="str">
        <f>VLOOKUP(B36,'Contestant Points'!$A$2:$G$32,7,FALSE)</f>
        <v>Caucasian</v>
      </c>
    </row>
    <row r="37" spans="1:12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Points'!$A$2:$T$32,19,FALSE)</f>
        <v>0</v>
      </c>
      <c r="G37">
        <f t="shared" si="0"/>
        <v>5</v>
      </c>
      <c r="H37" t="str">
        <f>VLOOKUP(B37,'Contestant Points'!$A$2:$J$32,10,FALSE)</f>
        <v>4% of people have chosen this contestant</v>
      </c>
      <c r="I37">
        <f>VLOOKUP(B37,'Contestant Points'!$A$2:$D$32,4,FALSE)</f>
        <v>26</v>
      </c>
      <c r="J37" t="str">
        <f>VLOOKUP(B37,'Contestant Points'!$A$2:$E$32,5,FALSE)</f>
        <v>Former Professional Basketball Player</v>
      </c>
      <c r="K37" t="str">
        <f>VLOOKUP(B37,'Contestant Points'!$A$2:$F$32,6,FALSE)</f>
        <v>6'</v>
      </c>
      <c r="L37" t="str">
        <f>VLOOKUP(B37,'Contestant Points'!$A$2:$G$32,7,FALSE)</f>
        <v>African American</v>
      </c>
    </row>
    <row r="38" spans="1:12" x14ac:dyDescent="0.3">
      <c r="A38" t="s">
        <v>44</v>
      </c>
      <c r="B38" t="s">
        <v>2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Points'!$A$2:$T$32,19,FALSE)</f>
        <v>45</v>
      </c>
      <c r="G38">
        <f t="shared" si="0"/>
        <v>85</v>
      </c>
      <c r="H38" t="str">
        <f>VLOOKUP(B38,'Contestant Points'!$A$2:$J$32,10,FALSE)</f>
        <v>13% of people have chosen this contestant</v>
      </c>
      <c r="I38">
        <f>VLOOKUP(B38,'Contestant Points'!$A$2:$D$32,4,FALSE)</f>
        <v>31</v>
      </c>
      <c r="J38" t="str">
        <f>VLOOKUP(B38,'Contestant Points'!$A$2:$E$32,5,FALSE)</f>
        <v>Senior Inventory Analyst</v>
      </c>
      <c r="K38" t="str">
        <f>VLOOKUP(B38,'Contestant Points'!$A$2:$F$32,6,FALSE)</f>
        <v>5'11"</v>
      </c>
      <c r="L38" t="str">
        <f>VLOOKUP(B38,'Contestant Points'!$A$2:$G$32,7,FALSE)</f>
        <v>African American</v>
      </c>
    </row>
    <row r="39" spans="1:12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Points'!$A$2:$T$32,19,FALSE)</f>
        <v>40</v>
      </c>
      <c r="G39">
        <f t="shared" si="0"/>
        <v>145</v>
      </c>
      <c r="H39" t="str">
        <f>VLOOKUP(B39,'Contestant Points'!$A$2:$J$32,10,FALSE)</f>
        <v>9% of people have chosen this contestant</v>
      </c>
      <c r="I39">
        <f>VLOOKUP(B39,'Contestant Points'!$A$2:$D$32,4,FALSE)</f>
        <v>31</v>
      </c>
      <c r="J39" t="str">
        <f>VLOOKUP(B39,'Contestant Points'!$A$2:$E$32,5,FALSE)</f>
        <v>Business Owner</v>
      </c>
      <c r="K39" t="str">
        <f>VLOOKUP(B39,'Contestant Points'!$A$2:$F$32,6,FALSE)</f>
        <v>6'3"</v>
      </c>
      <c r="L39" t="str">
        <f>VLOOKUP(B39,'Contestant Points'!$A$2:$G$32,7,FALSE)</f>
        <v>Caucasian</v>
      </c>
    </row>
    <row r="40" spans="1:12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Points'!$A$2:$T$32,19,FALSE)</f>
        <v>65</v>
      </c>
      <c r="G40">
        <f t="shared" si="0"/>
        <v>125</v>
      </c>
      <c r="H40" t="str">
        <f>VLOOKUP(B40,'Contestant Points'!$A$2:$J$32,10,FALSE)</f>
        <v>11% of people have chosen this contestant</v>
      </c>
      <c r="I40">
        <f>VLOOKUP(B40,'Contestant Points'!$A$2:$D$32,4,FALSE)</f>
        <v>37</v>
      </c>
      <c r="J40" t="str">
        <f>VLOOKUP(B40,'Contestant Points'!$A$2:$E$32,5,FALSE)</f>
        <v>Chiropractor</v>
      </c>
      <c r="K40" t="str">
        <f>VLOOKUP(B40,'Contestant Points'!$A$2:$F$32,6,FALSE)</f>
        <v>6'2"</v>
      </c>
      <c r="L40" t="str">
        <f>VLOOKUP(B40,'Contestant Points'!$A$2:$G$32,7,FALSE)</f>
        <v>Caucasian</v>
      </c>
    </row>
    <row r="41" spans="1:12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Points'!$A$2:$T$32,19,FALSE)</f>
        <v>0</v>
      </c>
      <c r="G41">
        <f t="shared" si="0"/>
        <v>120</v>
      </c>
      <c r="H41" t="str">
        <f>VLOOKUP(B41,'Contestant Points'!$A$2:$J$32,10,FALSE)</f>
        <v>11% of people have chosen this contestant</v>
      </c>
      <c r="I41">
        <f>VLOOKUP(B41,'Contestant Points'!$A$2:$D$32,4,FALSE)</f>
        <v>30</v>
      </c>
      <c r="J41" t="str">
        <f>VLOOKUP(B41,'Contestant Points'!$A$2:$E$32,5,FALSE)</f>
        <v>Executive Recruiter</v>
      </c>
      <c r="K41" t="str">
        <f>VLOOKUP(B41,'Contestant Points'!$A$2:$F$32,6,FALSE)</f>
        <v>6'4"</v>
      </c>
      <c r="L41" t="str">
        <f>VLOOKUP(B41,'Contestant Points'!$A$2:$G$32,7,FALSE)</f>
        <v>African American</v>
      </c>
    </row>
    <row r="42" spans="1:12" x14ac:dyDescent="0.3">
      <c r="A42" t="s">
        <v>30</v>
      </c>
      <c r="B42" t="s">
        <v>3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Points'!$A$2:$T$32,19,FALSE)</f>
        <v>70</v>
      </c>
      <c r="G42">
        <f t="shared" si="0"/>
        <v>120</v>
      </c>
      <c r="H42" t="str">
        <f>VLOOKUP(B42,'Contestant Points'!$A$2:$J$32,10,FALSE)</f>
        <v>2% of people have chosen this contestant</v>
      </c>
      <c r="I42">
        <f>VLOOKUP(B42,'Contestant Points'!$A$2:$D$32,4,FALSE)</f>
        <v>32</v>
      </c>
      <c r="J42" t="str">
        <f>VLOOKUP(B42,'Contestant Points'!$A$2:$E$32,5,FALSE)</f>
        <v>Attorney</v>
      </c>
      <c r="K42" t="str">
        <f>VLOOKUP(B42,'Contestant Points'!$A$2:$F$32,6,FALSE)</f>
        <v>5'11"</v>
      </c>
      <c r="L42" t="str">
        <f>VLOOKUP(B42,'Contestant Points'!$A$2:$G$32,7,FALSE)</f>
        <v>Caucasian</v>
      </c>
    </row>
    <row r="43" spans="1:12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Points'!$A$2:$T$32,19,FALSE)</f>
        <v>0</v>
      </c>
      <c r="G43">
        <f t="shared" si="0"/>
        <v>120</v>
      </c>
      <c r="H43" t="str">
        <f>VLOOKUP(B43,'Contestant Points'!$A$2:$J$32,10,FALSE)</f>
        <v>11% of people have chosen this contestant</v>
      </c>
      <c r="I43">
        <f>VLOOKUP(B43,'Contestant Points'!$A$2:$D$32,4,FALSE)</f>
        <v>30</v>
      </c>
      <c r="J43" t="str">
        <f>VLOOKUP(B43,'Contestant Points'!$A$2:$E$32,5,FALSE)</f>
        <v>Executive Recruiter</v>
      </c>
      <c r="K43" t="str">
        <f>VLOOKUP(B43,'Contestant Points'!$A$2:$F$32,6,FALSE)</f>
        <v>6'4"</v>
      </c>
      <c r="L43" t="str">
        <f>VLOOKUP(B43,'Contestant Points'!$A$2:$G$32,7,FALSE)</f>
        <v>African American</v>
      </c>
    </row>
    <row r="44" spans="1:12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Points'!$A$2:$T$32,19,FALSE)</f>
        <v>0</v>
      </c>
      <c r="G44">
        <f t="shared" si="0"/>
        <v>0</v>
      </c>
      <c r="H44" t="str">
        <f>VLOOKUP(B44,'Contestant Points'!$A$2:$J$32,10,FALSE)</f>
        <v>4% of people have chosen this contestant</v>
      </c>
      <c r="I44">
        <f>VLOOKUP(B44,'Contestant Points'!$A$2:$D$32,4,FALSE)</f>
        <v>29</v>
      </c>
      <c r="J44" t="str">
        <f>VLOOKUP(B44,'Contestant Points'!$A$2:$E$32,5,FALSE)</f>
        <v>Marine Veteran</v>
      </c>
      <c r="K44" t="str">
        <f>VLOOKUP(B44,'Contestant Points'!$A$2:$F$32,6,FALSE)</f>
        <v>6'</v>
      </c>
      <c r="L44" t="str">
        <f>VLOOKUP(B44,'Contestant Points'!$A$2:$G$32,7,FALSE)</f>
        <v>Asian</v>
      </c>
    </row>
    <row r="45" spans="1:12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Points'!$A$2:$T$32,19,FALSE)</f>
        <v>65</v>
      </c>
      <c r="G45">
        <f t="shared" si="0"/>
        <v>125</v>
      </c>
      <c r="H45" t="str">
        <f>VLOOKUP(B45,'Contestant Points'!$A$2:$J$32,10,FALSE)</f>
        <v>11% of people have chosen this contestant</v>
      </c>
      <c r="I45">
        <f>VLOOKUP(B45,'Contestant Points'!$A$2:$D$32,4,FALSE)</f>
        <v>37</v>
      </c>
      <c r="J45" t="str">
        <f>VLOOKUP(B45,'Contestant Points'!$A$2:$E$32,5,FALSE)</f>
        <v>Chiropractor</v>
      </c>
      <c r="K45" t="str">
        <f>VLOOKUP(B45,'Contestant Points'!$A$2:$F$32,6,FALSE)</f>
        <v>6'2"</v>
      </c>
      <c r="L45" t="str">
        <f>VLOOKUP(B45,'Contestant Points'!$A$2:$G$32,7,FALSE)</f>
        <v>Caucasian</v>
      </c>
    </row>
    <row r="46" spans="1:12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Points'!$A$2:$T$32,19,FALSE)</f>
        <v>15</v>
      </c>
      <c r="G46">
        <f t="shared" si="0"/>
        <v>105</v>
      </c>
      <c r="H46" t="str">
        <f>VLOOKUP(B46,'Contestant Points'!$A$2:$J$32,10,FALSE)</f>
        <v>2% of people have chosen this contestant</v>
      </c>
      <c r="I46">
        <f>VLOOKUP(B46,'Contestant Points'!$A$2:$D$32,4,FALSE)</f>
        <v>28</v>
      </c>
      <c r="J46" t="str">
        <f>VLOOKUP(B46,'Contestant Points'!$A$2:$E$32,5,FALSE)</f>
        <v>Prosecuting Attorney</v>
      </c>
      <c r="K46" t="str">
        <f>VLOOKUP(B46,'Contestant Points'!$A$2:$F$32,6,FALSE)</f>
        <v>6'3"</v>
      </c>
      <c r="L46" t="str">
        <f>VLOOKUP(B46,'Contestant Points'!$A$2:$G$32,7,FALSE)</f>
        <v>African American</v>
      </c>
    </row>
    <row r="47" spans="1:12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Points'!$A$2:$T$32,19,FALSE)</f>
        <v>55</v>
      </c>
      <c r="G47">
        <f t="shared" si="0"/>
        <v>140</v>
      </c>
      <c r="H47" t="str">
        <f>VLOOKUP(B47,'Contestant Points'!$A$2:$J$32,10,FALSE)</f>
        <v>2% of people have chosen this contestant</v>
      </c>
      <c r="I47">
        <f>VLOOKUP(B47,'Contestant Points'!$A$2:$D$32,4,FALSE)</f>
        <v>26</v>
      </c>
      <c r="J47" t="str">
        <f>VLOOKUP(B47,'Contestant Points'!$A$2:$E$32,5,FALSE)</f>
        <v>Startup Recruiter</v>
      </c>
      <c r="K47" t="str">
        <f>VLOOKUP(B47,'Contestant Points'!$A$2:$F$32,6,FALSE)</f>
        <v>6'2"</v>
      </c>
      <c r="L47" t="str">
        <f>VLOOKUP(B47,'Contestant Points'!$A$2:$G$32,7,FALSE)</f>
        <v>Caucasian</v>
      </c>
    </row>
    <row r="48" spans="1:12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Points'!$A$2:$T$32,19,FALSE)</f>
        <v>0</v>
      </c>
      <c r="G48">
        <f t="shared" si="0"/>
        <v>120</v>
      </c>
      <c r="H48" t="str">
        <f>VLOOKUP(B48,'Contestant Points'!$A$2:$J$32,10,FALSE)</f>
        <v>11% of people have chosen this contestant</v>
      </c>
      <c r="I48">
        <f>VLOOKUP(B48,'Contestant Points'!$A$2:$D$32,4,FALSE)</f>
        <v>30</v>
      </c>
      <c r="J48" t="str">
        <f>VLOOKUP(B48,'Contestant Points'!$A$2:$E$32,5,FALSE)</f>
        <v>Executive Recruiter</v>
      </c>
      <c r="K48" t="str">
        <f>VLOOKUP(B48,'Contestant Points'!$A$2:$F$32,6,FALSE)</f>
        <v>6'4"</v>
      </c>
      <c r="L48" t="str">
        <f>VLOOKUP(B48,'Contestant Points'!$A$2:$G$32,7,FALSE)</f>
        <v>African American</v>
      </c>
    </row>
    <row r="49" spans="1:12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Points'!$A$2:$T$32,19,FALSE)</f>
        <v>0</v>
      </c>
      <c r="G49">
        <f t="shared" si="0"/>
        <v>5</v>
      </c>
      <c r="H49" t="str">
        <f>VLOOKUP(B49,'Contestant Points'!$A$2:$J$32,10,FALSE)</f>
        <v>0% of people have chosen this contestant</v>
      </c>
      <c r="I49">
        <f>VLOOKUP(B49,'Contestant Points'!$A$2:$D$32,4,FALSE)</f>
        <v>30</v>
      </c>
      <c r="J49" t="str">
        <f>VLOOKUP(B49,'Contestant Points'!$A$2:$E$32,5,FALSE)</f>
        <v>Law Student</v>
      </c>
      <c r="K49" t="str">
        <f>VLOOKUP(B49,'Contestant Points'!$A$2:$F$32,6,FALSE)</f>
        <v>6'2"</v>
      </c>
      <c r="L49" t="str">
        <f>VLOOKUP(B49,'Contestant Points'!$A$2:$G$32,7,FALSE)</f>
        <v>Caucasian</v>
      </c>
    </row>
    <row r="50" spans="1:12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Points'!$A$2:$T$32,19,FALSE)</f>
        <v>100</v>
      </c>
      <c r="G50">
        <f t="shared" si="0"/>
        <v>150</v>
      </c>
      <c r="H50" t="str">
        <f>VLOOKUP(B50,'Contestant Points'!$A$2:$J$32,10,FALSE)</f>
        <v>2% of people have chosen this contestant</v>
      </c>
      <c r="I50">
        <f>VLOOKUP(B50,'Contestant Points'!$A$2:$D$32,4,FALSE)</f>
        <v>28</v>
      </c>
      <c r="J50" t="str">
        <f>VLOOKUP(B50,'Contestant Points'!$A$2:$E$32,5,FALSE)</f>
        <v>Information Systems Supervisor</v>
      </c>
      <c r="K50" t="str">
        <f>VLOOKUP(B50,'Contestant Points'!$A$2:$F$32,6,FALSE)</f>
        <v>6'2"</v>
      </c>
      <c r="L50" t="str">
        <f>VLOOKUP(B50,'Contestant Points'!$A$2:$G$32,7,FALSE)</f>
        <v>Caucasian</v>
      </c>
    </row>
    <row r="51" spans="1:12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Points'!$A$2:$T$32,19,FALSE)</f>
        <v>65</v>
      </c>
      <c r="G51">
        <f t="shared" si="0"/>
        <v>100</v>
      </c>
      <c r="H51" t="str">
        <f>VLOOKUP(B51,'Contestant Points'!$A$2:$J$32,10,FALSE)</f>
        <v>4% of people have chosen this contestant</v>
      </c>
      <c r="I51">
        <f>VLOOKUP(B51,'Contestant Points'!$A$2:$D$32,4,FALSE)</f>
        <v>28</v>
      </c>
      <c r="J51" t="str">
        <f>VLOOKUP(B51,'Contestant Points'!$A$2:$E$32,5,FALSE)</f>
        <v>Sales Manager</v>
      </c>
      <c r="K51" t="str">
        <f>VLOOKUP(B51,'Contestant Points'!$A$2:$F$32,6,FALSE)</f>
        <v>6'3"</v>
      </c>
      <c r="L51" t="str">
        <f>VLOOKUP(B51,'Contestant Points'!$A$2:$G$32,7,FALSE)</f>
        <v>African American</v>
      </c>
    </row>
    <row r="52" spans="1:12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Points'!$A$2:$T$32,19,FALSE)</f>
        <v>15</v>
      </c>
      <c r="G52">
        <f t="shared" si="0"/>
        <v>105</v>
      </c>
      <c r="H52" t="str">
        <f>VLOOKUP(B52,'Contestant Points'!$A$2:$J$32,10,FALSE)</f>
        <v>0% of people have chosen this contestant</v>
      </c>
      <c r="I52">
        <f>VLOOKUP(B52,'Contestant Points'!$A$2:$D$32,4,FALSE)</f>
        <v>31</v>
      </c>
      <c r="J52" t="str">
        <f>VLOOKUP(B52,'Contestant Points'!$A$2:$E$32,5,FALSE)</f>
        <v>Aspiring Drummer</v>
      </c>
      <c r="K52" t="str">
        <f>VLOOKUP(B52,'Contestant Points'!$A$2:$F$32,6,FALSE)</f>
        <v>6'</v>
      </c>
      <c r="L52" t="str">
        <f>VLOOKUP(B52,'Contestant Points'!$A$2:$G$32,7,FALSE)</f>
        <v>Caucasian</v>
      </c>
    </row>
    <row r="53" spans="1:12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Points'!$A$2:$T$32,19,FALSE)</f>
        <v>65</v>
      </c>
      <c r="G53">
        <f t="shared" si="0"/>
        <v>125</v>
      </c>
      <c r="H53" t="str">
        <f>VLOOKUP(B53,'Contestant Points'!$A$2:$J$32,10,FALSE)</f>
        <v>11% of people have chosen this contestant</v>
      </c>
      <c r="I53">
        <f>VLOOKUP(B53,'Contestant Points'!$A$2:$D$32,4,FALSE)</f>
        <v>37</v>
      </c>
      <c r="J53" t="str">
        <f>VLOOKUP(B53,'Contestant Points'!$A$2:$E$32,5,FALSE)</f>
        <v>Chiropractor</v>
      </c>
      <c r="K53" t="str">
        <f>VLOOKUP(B53,'Contestant Points'!$A$2:$F$32,6,FALSE)</f>
        <v>6'2"</v>
      </c>
      <c r="L53" t="str">
        <f>VLOOKUP(B53,'Contestant Points'!$A$2:$G$32,7,FALSE)</f>
        <v>Caucasian</v>
      </c>
    </row>
    <row r="54" spans="1:12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Points'!$A$2:$T$32,19,FALSE)</f>
        <v>0</v>
      </c>
      <c r="G54">
        <f t="shared" si="0"/>
        <v>120</v>
      </c>
      <c r="H54" t="str">
        <f>VLOOKUP(B54,'Contestant Points'!$A$2:$J$32,10,FALSE)</f>
        <v>11% of people have chosen this contestant</v>
      </c>
      <c r="I54">
        <f>VLOOKUP(B54,'Contestant Points'!$A$2:$D$32,4,FALSE)</f>
        <v>30</v>
      </c>
      <c r="J54" t="str">
        <f>VLOOKUP(B54,'Contestant Points'!$A$2:$E$32,5,FALSE)</f>
        <v>Executive Recruiter</v>
      </c>
      <c r="K54" t="str">
        <f>VLOOKUP(B54,'Contestant Points'!$A$2:$F$32,6,FALSE)</f>
        <v>6'4"</v>
      </c>
      <c r="L54" t="str">
        <f>VLOOKUP(B54,'Contestant Points'!$A$2:$G$32,7,FALSE)</f>
        <v>African American</v>
      </c>
    </row>
    <row r="55" spans="1:12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Points'!$A$2:$T$32,19,FALSE)</f>
        <v>0</v>
      </c>
      <c r="G55">
        <f t="shared" si="0"/>
        <v>5</v>
      </c>
      <c r="H55" t="str">
        <f>VLOOKUP(B55,'Contestant Points'!$A$2:$J$32,10,FALSE)</f>
        <v>2% of people have chosen this contestant</v>
      </c>
      <c r="I55">
        <f>VLOOKUP(B55,'Contestant Points'!$A$2:$D$32,4,FALSE)</f>
        <v>26</v>
      </c>
      <c r="J55" t="str">
        <f>VLOOKUP(B55,'Contestant Points'!$A$2:$E$32,5,FALSE)</f>
        <v>Marketing Consultant</v>
      </c>
      <c r="K55" t="str">
        <f>VLOOKUP(B55,'Contestant Points'!$A$2:$F$32,6,FALSE)</f>
        <v>5'11"</v>
      </c>
      <c r="L55" t="str">
        <f>VLOOKUP(B55,'Contestant Points'!$A$2:$G$32,7,FALSE)</f>
        <v>African American</v>
      </c>
    </row>
    <row r="56" spans="1:12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Points'!$A$2:$T$32,19,FALSE)</f>
        <v>15</v>
      </c>
      <c r="G56">
        <f t="shared" si="0"/>
        <v>105</v>
      </c>
      <c r="H56" t="str">
        <f>VLOOKUP(B56,'Contestant Points'!$A$2:$J$32,10,FALSE)</f>
        <v>2% of people have chosen this contestant</v>
      </c>
      <c r="I56">
        <f>VLOOKUP(B56,'Contestant Points'!$A$2:$D$32,4,FALSE)</f>
        <v>28</v>
      </c>
      <c r="J56" t="str">
        <f>VLOOKUP(B56,'Contestant Points'!$A$2:$E$32,5,FALSE)</f>
        <v>Prosecuting Attorney</v>
      </c>
      <c r="K56" t="str">
        <f>VLOOKUP(B56,'Contestant Points'!$A$2:$F$32,6,FALSE)</f>
        <v>6'3"</v>
      </c>
      <c r="L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2017-06-19T20:08:37Z</dcterms:modified>
</cp:coreProperties>
</file>