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chang\Documents\GitHub\Whaleshit-Fantasy-Football\"/>
    </mc:Choice>
  </mc:AlternateContent>
  <bookViews>
    <workbookView xWindow="0" yWindow="0" windowWidth="17256" windowHeight="5640" tabRatio="500"/>
  </bookViews>
  <sheets>
    <sheet name="Tableau Set Up" sheetId="2" r:id="rId1"/>
    <sheet name="Contestants Points Weekly" sheetId="3" r:id="rId2"/>
    <sheet name="Original Pick List" sheetId="1" r:id="rId3"/>
  </sheets>
  <definedNames>
    <definedName name="_xlnm._FilterDatabase" localSheetId="2" hidden="1">'Original Pick List'!$B$1:$F$1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E3" i="2" l="1"/>
  <c r="F3" i="2"/>
  <c r="G3" i="2"/>
  <c r="H3" i="2"/>
  <c r="I3" i="2"/>
  <c r="J3" i="2"/>
  <c r="K3" i="2"/>
  <c r="L3" i="2"/>
  <c r="M3" i="2"/>
  <c r="E4" i="2"/>
  <c r="F4" i="2"/>
  <c r="G4" i="2"/>
  <c r="H4" i="2"/>
  <c r="I4" i="2"/>
  <c r="J4" i="2"/>
  <c r="K4" i="2"/>
  <c r="L4" i="2"/>
  <c r="M4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E18" i="2"/>
  <c r="F18" i="2"/>
  <c r="G18" i="2"/>
  <c r="H18" i="2"/>
  <c r="I18" i="2"/>
  <c r="J18" i="2"/>
  <c r="K18" i="2"/>
  <c r="L18" i="2"/>
  <c r="M18" i="2"/>
  <c r="E19" i="2"/>
  <c r="F19" i="2"/>
  <c r="G19" i="2"/>
  <c r="H19" i="2"/>
  <c r="I19" i="2"/>
  <c r="J19" i="2"/>
  <c r="K19" i="2"/>
  <c r="L19" i="2"/>
  <c r="M19" i="2"/>
  <c r="E20" i="2"/>
  <c r="F20" i="2"/>
  <c r="G20" i="2"/>
  <c r="H20" i="2"/>
  <c r="I20" i="2"/>
  <c r="J20" i="2"/>
  <c r="K20" i="2"/>
  <c r="L20" i="2"/>
  <c r="M20" i="2"/>
  <c r="E21" i="2"/>
  <c r="F21" i="2"/>
  <c r="G21" i="2"/>
  <c r="H21" i="2"/>
  <c r="I21" i="2"/>
  <c r="J21" i="2"/>
  <c r="K21" i="2"/>
  <c r="L21" i="2"/>
  <c r="M21" i="2"/>
  <c r="E22" i="2"/>
  <c r="F22" i="2"/>
  <c r="G22" i="2"/>
  <c r="H22" i="2"/>
  <c r="I22" i="2"/>
  <c r="J22" i="2"/>
  <c r="K22" i="2"/>
  <c r="L22" i="2"/>
  <c r="M22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I24" i="2"/>
  <c r="J24" i="2"/>
  <c r="K24" i="2"/>
  <c r="L24" i="2"/>
  <c r="M24" i="2"/>
  <c r="E25" i="2"/>
  <c r="F25" i="2"/>
  <c r="G25" i="2"/>
  <c r="H25" i="2"/>
  <c r="I25" i="2"/>
  <c r="J25" i="2"/>
  <c r="K25" i="2"/>
  <c r="L25" i="2"/>
  <c r="M25" i="2"/>
  <c r="E26" i="2"/>
  <c r="F26" i="2"/>
  <c r="G26" i="2"/>
  <c r="H26" i="2"/>
  <c r="I26" i="2"/>
  <c r="J26" i="2"/>
  <c r="K26" i="2"/>
  <c r="L26" i="2"/>
  <c r="M26" i="2"/>
  <c r="E27" i="2"/>
  <c r="F27" i="2"/>
  <c r="G27" i="2"/>
  <c r="H27" i="2"/>
  <c r="I27" i="2"/>
  <c r="J27" i="2"/>
  <c r="K27" i="2"/>
  <c r="L27" i="2"/>
  <c r="M27" i="2"/>
  <c r="E28" i="2"/>
  <c r="F28" i="2"/>
  <c r="G28" i="2"/>
  <c r="H28" i="2"/>
  <c r="I28" i="2"/>
  <c r="J28" i="2"/>
  <c r="K28" i="2"/>
  <c r="L28" i="2"/>
  <c r="M28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E35" i="2"/>
  <c r="F35" i="2"/>
  <c r="G35" i="2"/>
  <c r="H35" i="2"/>
  <c r="I35" i="2"/>
  <c r="J35" i="2"/>
  <c r="K35" i="2"/>
  <c r="L35" i="2"/>
  <c r="M35" i="2"/>
  <c r="E36" i="2"/>
  <c r="F36" i="2"/>
  <c r="G36" i="2"/>
  <c r="H36" i="2"/>
  <c r="I36" i="2"/>
  <c r="J36" i="2"/>
  <c r="K36" i="2"/>
  <c r="L36" i="2"/>
  <c r="M36" i="2"/>
  <c r="E37" i="2"/>
  <c r="F37" i="2"/>
  <c r="G37" i="2"/>
  <c r="H37" i="2"/>
  <c r="I37" i="2"/>
  <c r="J37" i="2"/>
  <c r="K37" i="2"/>
  <c r="L37" i="2"/>
  <c r="M37" i="2"/>
  <c r="E38" i="2"/>
  <c r="F38" i="2"/>
  <c r="G38" i="2"/>
  <c r="H38" i="2"/>
  <c r="I38" i="2"/>
  <c r="J38" i="2"/>
  <c r="K38" i="2"/>
  <c r="L38" i="2"/>
  <c r="M38" i="2"/>
  <c r="E39" i="2"/>
  <c r="F39" i="2"/>
  <c r="G39" i="2"/>
  <c r="H39" i="2"/>
  <c r="I39" i="2"/>
  <c r="J39" i="2"/>
  <c r="K39" i="2"/>
  <c r="L39" i="2"/>
  <c r="M39" i="2"/>
  <c r="E40" i="2"/>
  <c r="F40" i="2"/>
  <c r="G40" i="2"/>
  <c r="H40" i="2"/>
  <c r="I40" i="2"/>
  <c r="J40" i="2"/>
  <c r="K40" i="2"/>
  <c r="L40" i="2"/>
  <c r="M40" i="2"/>
  <c r="E41" i="2"/>
  <c r="F41" i="2"/>
  <c r="G41" i="2"/>
  <c r="H41" i="2"/>
  <c r="I41" i="2"/>
  <c r="J41" i="2"/>
  <c r="K41" i="2"/>
  <c r="L41" i="2"/>
  <c r="M41" i="2"/>
  <c r="E42" i="2"/>
  <c r="F42" i="2"/>
  <c r="G42" i="2"/>
  <c r="H42" i="2"/>
  <c r="I42" i="2"/>
  <c r="J42" i="2"/>
  <c r="K42" i="2"/>
  <c r="L42" i="2"/>
  <c r="M42" i="2"/>
  <c r="E43" i="2"/>
  <c r="F43" i="2"/>
  <c r="G43" i="2"/>
  <c r="H43" i="2"/>
  <c r="I43" i="2"/>
  <c r="J43" i="2"/>
  <c r="K43" i="2"/>
  <c r="L43" i="2"/>
  <c r="M43" i="2"/>
  <c r="E44" i="2"/>
  <c r="F44" i="2"/>
  <c r="G44" i="2"/>
  <c r="H44" i="2"/>
  <c r="I44" i="2"/>
  <c r="J44" i="2"/>
  <c r="K44" i="2"/>
  <c r="L44" i="2"/>
  <c r="M44" i="2"/>
  <c r="E45" i="2"/>
  <c r="F45" i="2"/>
  <c r="G45" i="2"/>
  <c r="H45" i="2"/>
  <c r="I45" i="2"/>
  <c r="J45" i="2"/>
  <c r="K45" i="2"/>
  <c r="L45" i="2"/>
  <c r="M45" i="2"/>
  <c r="E46" i="2"/>
  <c r="F46" i="2"/>
  <c r="G46" i="2"/>
  <c r="H46" i="2"/>
  <c r="I46" i="2"/>
  <c r="J46" i="2"/>
  <c r="K46" i="2"/>
  <c r="L46" i="2"/>
  <c r="M46" i="2"/>
  <c r="E47" i="2"/>
  <c r="F47" i="2"/>
  <c r="G47" i="2"/>
  <c r="H47" i="2"/>
  <c r="I47" i="2"/>
  <c r="J47" i="2"/>
  <c r="K47" i="2"/>
  <c r="L47" i="2"/>
  <c r="M47" i="2"/>
  <c r="E48" i="2"/>
  <c r="F48" i="2"/>
  <c r="G48" i="2"/>
  <c r="H48" i="2"/>
  <c r="I48" i="2"/>
  <c r="J48" i="2"/>
  <c r="K48" i="2"/>
  <c r="L48" i="2"/>
  <c r="M48" i="2"/>
  <c r="E49" i="2"/>
  <c r="F49" i="2"/>
  <c r="G49" i="2"/>
  <c r="H49" i="2"/>
  <c r="I49" i="2"/>
  <c r="J49" i="2"/>
  <c r="K49" i="2"/>
  <c r="L49" i="2"/>
  <c r="M49" i="2"/>
  <c r="E50" i="2"/>
  <c r="F50" i="2"/>
  <c r="G50" i="2"/>
  <c r="H50" i="2"/>
  <c r="I50" i="2"/>
  <c r="J50" i="2"/>
  <c r="K50" i="2"/>
  <c r="L50" i="2"/>
  <c r="M50" i="2"/>
  <c r="E51" i="2"/>
  <c r="F51" i="2"/>
  <c r="G51" i="2"/>
  <c r="H51" i="2"/>
  <c r="I51" i="2"/>
  <c r="J51" i="2"/>
  <c r="K51" i="2"/>
  <c r="L51" i="2"/>
  <c r="M51" i="2"/>
  <c r="E52" i="2"/>
  <c r="F52" i="2"/>
  <c r="G52" i="2"/>
  <c r="H52" i="2"/>
  <c r="I52" i="2"/>
  <c r="J52" i="2"/>
  <c r="K52" i="2"/>
  <c r="L52" i="2"/>
  <c r="M52" i="2"/>
  <c r="E53" i="2"/>
  <c r="F53" i="2"/>
  <c r="G53" i="2"/>
  <c r="H53" i="2"/>
  <c r="I53" i="2"/>
  <c r="J53" i="2"/>
  <c r="K53" i="2"/>
  <c r="L53" i="2"/>
  <c r="M53" i="2"/>
  <c r="E54" i="2"/>
  <c r="F54" i="2"/>
  <c r="G54" i="2"/>
  <c r="H54" i="2"/>
  <c r="I54" i="2"/>
  <c r="J54" i="2"/>
  <c r="K54" i="2"/>
  <c r="L54" i="2"/>
  <c r="M54" i="2"/>
  <c r="E55" i="2"/>
  <c r="F55" i="2"/>
  <c r="G55" i="2"/>
  <c r="H55" i="2"/>
  <c r="I55" i="2"/>
  <c r="J55" i="2"/>
  <c r="K55" i="2"/>
  <c r="L55" i="2"/>
  <c r="M55" i="2"/>
  <c r="E56" i="2"/>
  <c r="F56" i="2"/>
  <c r="G56" i="2"/>
  <c r="H56" i="2"/>
  <c r="I56" i="2"/>
  <c r="J56" i="2"/>
  <c r="K56" i="2"/>
  <c r="L56" i="2"/>
  <c r="M56" i="2"/>
  <c r="E57" i="2"/>
  <c r="F57" i="2"/>
  <c r="G57" i="2"/>
  <c r="H57" i="2"/>
  <c r="I57" i="2"/>
  <c r="J57" i="2"/>
  <c r="K57" i="2"/>
  <c r="L57" i="2"/>
  <c r="M57" i="2"/>
  <c r="E58" i="2"/>
  <c r="F58" i="2"/>
  <c r="G58" i="2"/>
  <c r="H58" i="2"/>
  <c r="I58" i="2"/>
  <c r="J58" i="2"/>
  <c r="K58" i="2"/>
  <c r="L58" i="2"/>
  <c r="M58" i="2"/>
  <c r="E59" i="2"/>
  <c r="F59" i="2"/>
  <c r="G59" i="2"/>
  <c r="H59" i="2"/>
  <c r="I59" i="2"/>
  <c r="J59" i="2"/>
  <c r="K59" i="2"/>
  <c r="L59" i="2"/>
  <c r="M59" i="2"/>
  <c r="E60" i="2"/>
  <c r="F60" i="2"/>
  <c r="G60" i="2"/>
  <c r="H60" i="2"/>
  <c r="I60" i="2"/>
  <c r="J60" i="2"/>
  <c r="K60" i="2"/>
  <c r="L60" i="2"/>
  <c r="M60" i="2"/>
  <c r="E61" i="2"/>
  <c r="F61" i="2"/>
  <c r="G61" i="2"/>
  <c r="H61" i="2"/>
  <c r="I61" i="2"/>
  <c r="J61" i="2"/>
  <c r="K61" i="2"/>
  <c r="L61" i="2"/>
  <c r="M61" i="2"/>
  <c r="E62" i="2"/>
  <c r="F62" i="2"/>
  <c r="G62" i="2"/>
  <c r="H62" i="2"/>
  <c r="I62" i="2"/>
  <c r="J62" i="2"/>
  <c r="K62" i="2"/>
  <c r="L62" i="2"/>
  <c r="M62" i="2"/>
  <c r="E63" i="2"/>
  <c r="F63" i="2"/>
  <c r="G63" i="2"/>
  <c r="H63" i="2"/>
  <c r="I63" i="2"/>
  <c r="J63" i="2"/>
  <c r="K63" i="2"/>
  <c r="L63" i="2"/>
  <c r="M63" i="2"/>
  <c r="E64" i="2"/>
  <c r="F64" i="2"/>
  <c r="G64" i="2"/>
  <c r="H64" i="2"/>
  <c r="I64" i="2"/>
  <c r="J64" i="2"/>
  <c r="K64" i="2"/>
  <c r="L64" i="2"/>
  <c r="M64" i="2"/>
  <c r="E65" i="2"/>
  <c r="F65" i="2"/>
  <c r="G65" i="2"/>
  <c r="H65" i="2"/>
  <c r="I65" i="2"/>
  <c r="J65" i="2"/>
  <c r="K65" i="2"/>
  <c r="L65" i="2"/>
  <c r="M65" i="2"/>
  <c r="M2" i="2"/>
  <c r="L2" i="2"/>
  <c r="K2" i="2"/>
  <c r="J2" i="2"/>
  <c r="I2" i="2"/>
  <c r="H2" i="2"/>
  <c r="G2" i="2"/>
  <c r="F2" i="2"/>
  <c r="E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</calcChain>
</file>

<file path=xl/sharedStrings.xml><?xml version="1.0" encoding="utf-8"?>
<sst xmlns="http://schemas.openxmlformats.org/spreadsheetml/2006/main" count="313" uniqueCount="90">
  <si>
    <t>Pick 1</t>
  </si>
  <si>
    <t>Pick 2</t>
  </si>
  <si>
    <t>Pick 3</t>
  </si>
  <si>
    <t>Pick 4</t>
  </si>
  <si>
    <t>Rachel</t>
  </si>
  <si>
    <t>Angela</t>
  </si>
  <si>
    <t>Kristina</t>
  </si>
  <si>
    <t>Sarah</t>
  </si>
  <si>
    <t>Taylor</t>
  </si>
  <si>
    <t>Jen</t>
  </si>
  <si>
    <t>Brittany</t>
  </si>
  <si>
    <t>Liz</t>
  </si>
  <si>
    <t>Raven</t>
  </si>
  <si>
    <t>Whitney</t>
  </si>
  <si>
    <t>Kristin</t>
  </si>
  <si>
    <t xml:space="preserve">Danielle M. </t>
  </si>
  <si>
    <t>Alexis</t>
  </si>
  <si>
    <t>Jessie</t>
  </si>
  <si>
    <t>Vanessa</t>
  </si>
  <si>
    <t>Hailey</t>
  </si>
  <si>
    <t xml:space="preserve">Lisa </t>
  </si>
  <si>
    <t>Corinne</t>
  </si>
  <si>
    <t>Briana</t>
  </si>
  <si>
    <t>Lauren</t>
  </si>
  <si>
    <t>Erin</t>
  </si>
  <si>
    <t>Jasmine</t>
  </si>
  <si>
    <t>Josephine</t>
  </si>
  <si>
    <t>Danielle G.</t>
  </si>
  <si>
    <t>Jaimi</t>
  </si>
  <si>
    <t>Danielle M.</t>
  </si>
  <si>
    <t xml:space="preserve">Danielle L. </t>
  </si>
  <si>
    <t>Dominique</t>
  </si>
  <si>
    <t>Juliana</t>
  </si>
  <si>
    <t>Danielle L.</t>
  </si>
  <si>
    <t>Astrid</t>
  </si>
  <si>
    <t>Jackie</t>
  </si>
  <si>
    <t xml:space="preserve">Vanessa </t>
  </si>
  <si>
    <t>Christen</t>
  </si>
  <si>
    <t>Allie</t>
  </si>
  <si>
    <t>Tristan</t>
  </si>
  <si>
    <t xml:space="preserve">Sarah </t>
  </si>
  <si>
    <t>Tonianne</t>
  </si>
  <si>
    <t xml:space="preserve">Brittany </t>
  </si>
  <si>
    <t>Lacey</t>
  </si>
  <si>
    <t>Jess F.</t>
  </si>
  <si>
    <t>Team (Name)</t>
  </si>
  <si>
    <t>Team</t>
  </si>
  <si>
    <t>Contestant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</si>
  <si>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</si>
  <si>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</si>
  <si>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</si>
  <si>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</si>
  <si>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</si>
  <si>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</si>
  <si>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</si>
  <si>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</si>
  <si>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</si>
  <si>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</si>
  <si>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WTL</t>
  </si>
  <si>
    <t>Cast Page</t>
  </si>
  <si>
    <t>http://abc.go.com/shows/the-bachelor/cast/alexis</t>
  </si>
  <si>
    <t>http://abc.go.com/shows/the-bachelor/cast/angela</t>
  </si>
  <si>
    <t>http://abc.go.com/shows/the-bachelor/cast/astrid</t>
  </si>
  <si>
    <t>http://abc.go.com/shows/the-bachelor/cast/briana</t>
  </si>
  <si>
    <t>http://abc.go.com/shows/the-bachelor/cast/brittany</t>
  </si>
  <si>
    <t>http://abc.go.com/shows/the-bachelor/cast/christen</t>
  </si>
  <si>
    <t>http://abc.go.com/shows/the-bachelor/cast/corinne</t>
  </si>
  <si>
    <t>http://abc.go.com/shows/the-bachelor/cast/dominique</t>
  </si>
  <si>
    <t>http://abc.go.com/shows/the-bachelor/cast/hailey</t>
  </si>
  <si>
    <t>http://abc.go.com/shows/the-bachelor/cast/jaimi</t>
  </si>
  <si>
    <t>http://abc.go.com/shows/the-bachelor/cast/jasmine</t>
  </si>
  <si>
    <t>http://abc.go.com/shows/the-bachelor/cast/josephine</t>
  </si>
  <si>
    <t>http://abc.go.com/shows/the-bachelor/cast/kristina</t>
  </si>
  <si>
    <t>http://abc.go.com/shows/the-bachelor/cast/lacey</t>
  </si>
  <si>
    <t>http://abc.go.com/shows/the-bachelor/cast/lauren</t>
  </si>
  <si>
    <t>http://abc.go.com/shows/the-bachelor/cast/liz</t>
  </si>
  <si>
    <t>http://abc.go.com/shows/the-bachelor/cast/raven</t>
  </si>
  <si>
    <t>http://abc.go.com/shows/the-bachelor/cast/sarah</t>
  </si>
  <si>
    <t>http://abc.go.com/shows/the-bachelor/cast/taylor</t>
  </si>
  <si>
    <t xml:space="preserve">http://abc.go.com/shows/the-bachelor/cast/vanessa </t>
  </si>
  <si>
    <t>http://abc.go.com/shows/the-bachelor/cast/whitney</t>
  </si>
  <si>
    <t xml:space="preserve">http://abc.go.com/shows/the-bachelor/cast/danielle-l </t>
  </si>
  <si>
    <t xml:space="preserve">http://abc.go.com/shows/the-bachelor/cast/danielle-m </t>
  </si>
  <si>
    <t>Status</t>
  </si>
  <si>
    <t>Jasmine B.</t>
  </si>
  <si>
    <t>Grand Total</t>
  </si>
  <si>
    <t>Still in it to Win it</t>
  </si>
  <si>
    <t>Eliminated</t>
  </si>
  <si>
    <t>Ep11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</si>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</sst>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workbookViewId="0">
      <selection activeCell="O2" sqref="O2:O65"/>
    </sheetView>
  </sheetViews>
  <sheetFormatPr defaultRowHeight="15.6" x14ac:dyDescent="0.3"/>
  <cols>
    <col min="1" max="1" width="10.19921875" bestFit="1" customWidth="1"/>
    <col min="2" max="2" width="10.69921875" bestFit="1" customWidth="1"/>
    <col min="15" max="15" width="15.09765625" bestFit="1" customWidth="1"/>
  </cols>
  <sheetData>
    <row r="1" spans="1:16" x14ac:dyDescent="0.3">
      <c r="A1" s="1" t="s">
        <v>46</v>
      </c>
      <c r="B1" s="1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58</v>
      </c>
      <c r="M1" s="2" t="s">
        <v>57</v>
      </c>
      <c r="N1" s="2" t="s">
        <v>88</v>
      </c>
      <c r="O1" s="2" t="s">
        <v>83</v>
      </c>
      <c r="P1" s="2" t="s">
        <v>85</v>
      </c>
    </row>
    <row r="2" spans="1:16" x14ac:dyDescent="0.3">
      <c r="A2" t="s">
        <v>4</v>
      </c>
      <c r="B2" t="s">
        <v>5</v>
      </c>
      <c r="C2">
        <f>VLOOKUP(B2,'Contestants Points Weekly'!$A$2:$B$24,2,FALSE)</f>
        <v>10</v>
      </c>
      <c r="D2">
        <f>VLOOKUP(B2,'Contestants Points Weekly'!$A$2:$C$24,3,FALSE)</f>
        <v>0</v>
      </c>
      <c r="E2">
        <f>VLOOKUP(B2,'Contestants Points Weekly'!$A$2:$O$24,4,FALSE)</f>
        <v>0</v>
      </c>
      <c r="F2">
        <f>VLOOKUP(B2,'Contestants Points Weekly'!$A$2:$O$24,5,FALSE)</f>
        <v>0</v>
      </c>
      <c r="G2">
        <f>VLOOKUP(B2,'Contestants Points Weekly'!$A$2:$O$24,6,FALSE)</f>
        <v>0</v>
      </c>
      <c r="H2">
        <f>VLOOKUP(B2,'Contestants Points Weekly'!$A$2:$O$24,7,FALSE)</f>
        <v>0</v>
      </c>
      <c r="I2">
        <f>VLOOKUP(B2,'Contestants Points Weekly'!$A$2:$O$24,8,FALSE)</f>
        <v>0</v>
      </c>
      <c r="J2">
        <f>VLOOKUP(B2,'Contestants Points Weekly'!$A$2:$O$24,9,FALSE)</f>
        <v>0</v>
      </c>
      <c r="K2">
        <f>VLOOKUP(B2,'Contestants Points Weekly'!$A$2:$O$24,10,FALSE)</f>
        <v>0</v>
      </c>
      <c r="L2">
        <f>VLOOKUP(B2,'Contestants Points Weekly'!$A$2:$O$24,11,FALSE)</f>
        <v>0</v>
      </c>
      <c r="M2">
        <f>VLOOKUP(B2,'Contestants Points Weekly'!$A$2:$O$24,12,FALSE)</f>
        <v>0</v>
      </c>
      <c r="N2">
        <f>VLOOKUP(B2,'Contestants Points Weekly'!$A$2:$O$24,13,FALSE)</f>
        <v>0</v>
      </c>
      <c r="O2" t="str">
        <f>VLOOKUP(B2,'Contestants Points Weekly'!$A$2:$P$24,15,FALSE)</f>
        <v>Eliminated</v>
      </c>
      <c r="P2">
        <f>SUM(C2:N2)</f>
        <v>10</v>
      </c>
    </row>
    <row r="3" spans="1:16" x14ac:dyDescent="0.3">
      <c r="A3" t="s">
        <v>4</v>
      </c>
      <c r="B3" t="s">
        <v>6</v>
      </c>
      <c r="C3">
        <f>VLOOKUP(B3,'Contestants Points Weekly'!$A$2:$B$24,2,FALSE)</f>
        <v>50</v>
      </c>
      <c r="D3">
        <f>VLOOKUP(B3,'Contestants Points Weekly'!$A$2:$C$24,3,FALSE)</f>
        <v>10</v>
      </c>
      <c r="E3">
        <f>VLOOKUP(B3,'Contestants Points Weekly'!$A$2:$O$24,4,FALSE)</f>
        <v>60</v>
      </c>
      <c r="F3">
        <f>VLOOKUP(B3,'Contestants Points Weekly'!$A$2:$O$24,5,FALSE)</f>
        <v>80</v>
      </c>
      <c r="G3">
        <f>VLOOKUP(B3,'Contestants Points Weekly'!$A$2:$O$24,6,FALSE)</f>
        <v>10</v>
      </c>
      <c r="H3">
        <f>VLOOKUP(B3,'Contestants Points Weekly'!$A$2:$O$24,7,FALSE)</f>
        <v>140</v>
      </c>
      <c r="I3">
        <f>VLOOKUP(B3,'Contestants Points Weekly'!$A$2:$O$24,8,FALSE)</f>
        <v>65</v>
      </c>
      <c r="J3">
        <f>VLOOKUP(B3,'Contestants Points Weekly'!$A$2:$O$24,9,FALSE)</f>
        <v>0</v>
      </c>
      <c r="K3">
        <f>VLOOKUP(B3,'Contestants Points Weekly'!$A$2:$O$24,10,FALSE)</f>
        <v>0</v>
      </c>
      <c r="L3">
        <f>VLOOKUP(B3,'Contestants Points Weekly'!$A$2:$O$24,11,FALSE)</f>
        <v>45</v>
      </c>
      <c r="M3">
        <f>VLOOKUP(B3,'Contestants Points Weekly'!$A$2:$O$24,12,FALSE)</f>
        <v>0</v>
      </c>
      <c r="N3">
        <f>VLOOKUP(B3,'Contestants Points Weekly'!$A$2:$O$24,13,FALSE)</f>
        <v>0</v>
      </c>
      <c r="O3" t="str">
        <f>VLOOKUP(B3,'Contestants Points Weekly'!$A$2:$P$24,15,FALSE)</f>
        <v>Eliminated</v>
      </c>
      <c r="P3">
        <f t="shared" ref="P3:P65" si="0">SUM(C3:N3)</f>
        <v>460</v>
      </c>
    </row>
    <row r="4" spans="1:16" x14ac:dyDescent="0.3">
      <c r="A4" t="s">
        <v>4</v>
      </c>
      <c r="B4" t="s">
        <v>7</v>
      </c>
      <c r="C4">
        <f>VLOOKUP(B4,'Contestants Points Weekly'!$A$2:$B$24,2,FALSE)</f>
        <v>25</v>
      </c>
      <c r="D4">
        <f>VLOOKUP(B4,'Contestants Points Weekly'!$A$2:$C$24,3,FALSE)</f>
        <v>10</v>
      </c>
      <c r="E4">
        <f>VLOOKUP(B4,'Contestants Points Weekly'!$A$2:$O$24,4,FALSE)</f>
        <v>90</v>
      </c>
      <c r="F4">
        <f>VLOOKUP(B4,'Contestants Points Weekly'!$A$2:$O$24,5,FALSE)</f>
        <v>35</v>
      </c>
      <c r="G4">
        <f>VLOOKUP(B4,'Contestants Points Weekly'!$A$2:$O$24,6,FALSE)</f>
        <v>25</v>
      </c>
      <c r="H4">
        <f>VLOOKUP(B4,'Contestants Points Weekly'!$A$2:$O$24,7,FALSE)</f>
        <v>0</v>
      </c>
      <c r="I4">
        <f>VLOOKUP(B4,'Contestants Points Weekly'!$A$2:$O$24,8,FALSE)</f>
        <v>0</v>
      </c>
      <c r="J4">
        <f>VLOOKUP(B4,'Contestants Points Weekly'!$A$2:$O$24,9,FALSE)</f>
        <v>0</v>
      </c>
      <c r="K4">
        <f>VLOOKUP(B4,'Contestants Points Weekly'!$A$2:$O$24,10,FALSE)</f>
        <v>0</v>
      </c>
      <c r="L4">
        <f>VLOOKUP(B4,'Contestants Points Weekly'!$A$2:$O$24,11,FALSE)</f>
        <v>5</v>
      </c>
      <c r="M4">
        <f>VLOOKUP(B4,'Contestants Points Weekly'!$A$2:$O$24,12,FALSE)</f>
        <v>0</v>
      </c>
      <c r="N4">
        <f>VLOOKUP(B4,'Contestants Points Weekly'!$A$2:$O$24,13,FALSE)</f>
        <v>0</v>
      </c>
      <c r="O4" t="str">
        <f>VLOOKUP(B4,'Contestants Points Weekly'!$A$2:$P$24,15,FALSE)</f>
        <v>Eliminated</v>
      </c>
      <c r="P4">
        <f t="shared" si="0"/>
        <v>190</v>
      </c>
    </row>
    <row r="5" spans="1:16" x14ac:dyDescent="0.3">
      <c r="A5" t="s">
        <v>4</v>
      </c>
      <c r="B5" t="s">
        <v>8</v>
      </c>
      <c r="C5">
        <f>VLOOKUP(B5,'Contestants Points Weekly'!$A$2:$B$24,2,FALSE)</f>
        <v>30</v>
      </c>
      <c r="D5">
        <f>VLOOKUP(B5,'Contestants Points Weekly'!$A$2:$C$24,3,FALSE)</f>
        <v>30</v>
      </c>
      <c r="E5">
        <f>VLOOKUP(B5,'Contestants Points Weekly'!$A$2:$O$24,4,FALSE)</f>
        <v>55</v>
      </c>
      <c r="F5">
        <f>VLOOKUP(B5,'Contestants Points Weekly'!$A$2:$O$24,5,FALSE)</f>
        <v>55</v>
      </c>
      <c r="G5">
        <f>VLOOKUP(B5,'Contestants Points Weekly'!$A$2:$O$24,6,FALSE)</f>
        <v>130</v>
      </c>
      <c r="H5">
        <f>VLOOKUP(B5,'Contestants Points Weekly'!$A$2:$O$24,7,FALSE)</f>
        <v>15</v>
      </c>
      <c r="I5">
        <f>VLOOKUP(B5,'Contestants Points Weekly'!$A$2:$O$24,8,FALSE)</f>
        <v>0</v>
      </c>
      <c r="J5">
        <f>VLOOKUP(B5,'Contestants Points Weekly'!$A$2:$O$24,9,FALSE)</f>
        <v>0</v>
      </c>
      <c r="K5">
        <f>VLOOKUP(B5,'Contestants Points Weekly'!$A$2:$O$24,10,FALSE)</f>
        <v>0</v>
      </c>
      <c r="L5">
        <f>VLOOKUP(B5,'Contestants Points Weekly'!$A$2:$O$24,11,FALSE)</f>
        <v>50</v>
      </c>
      <c r="M5">
        <f>VLOOKUP(B5,'Contestants Points Weekly'!$A$2:$O$24,12,FALSE)</f>
        <v>0</v>
      </c>
      <c r="N5">
        <f>VLOOKUP(B5,'Contestants Points Weekly'!$A$2:$O$24,13,FALSE)</f>
        <v>0</v>
      </c>
      <c r="O5" t="str">
        <f>VLOOKUP(B5,'Contestants Points Weekly'!$A$2:$P$24,15,FALSE)</f>
        <v>Eliminated</v>
      </c>
      <c r="P5">
        <f t="shared" si="0"/>
        <v>365</v>
      </c>
    </row>
    <row r="6" spans="1:16" x14ac:dyDescent="0.3">
      <c r="A6" t="s">
        <v>9</v>
      </c>
      <c r="B6" t="s">
        <v>10</v>
      </c>
      <c r="C6">
        <f>VLOOKUP(B6,'Contestants Points Weekly'!$A$2:$B$24,2,FALSE)</f>
        <v>25</v>
      </c>
      <c r="D6">
        <f>VLOOKUP(B6,'Contestants Points Weekly'!$A$2:$C$24,3,FALSE)</f>
        <v>60</v>
      </c>
      <c r="E6">
        <f>VLOOKUP(B6,'Contestants Points Weekly'!$A$2:$O$24,4,FALSE)</f>
        <v>40</v>
      </c>
      <c r="F6">
        <f>VLOOKUP(B6,'Contestants Points Weekly'!$A$2:$O$24,5,FALSE)</f>
        <v>25</v>
      </c>
      <c r="G6">
        <f>VLOOKUP(B6,'Contestants Points Weekly'!$A$2:$O$24,6,FALSE)</f>
        <v>0</v>
      </c>
      <c r="H6">
        <f>VLOOKUP(B6,'Contestants Points Weekly'!$A$2:$O$24,7,FALSE)</f>
        <v>0</v>
      </c>
      <c r="I6">
        <f>VLOOKUP(B6,'Contestants Points Weekly'!$A$2:$O$24,8,FALSE)</f>
        <v>0</v>
      </c>
      <c r="J6">
        <f>VLOOKUP(B6,'Contestants Points Weekly'!$A$2:$O$24,9,FALSE)</f>
        <v>0</v>
      </c>
      <c r="K6">
        <f>VLOOKUP(B6,'Contestants Points Weekly'!$A$2:$O$24,10,FALSE)</f>
        <v>0</v>
      </c>
      <c r="L6">
        <f>VLOOKUP(B6,'Contestants Points Weekly'!$A$2:$O$24,11,FALSE)</f>
        <v>0</v>
      </c>
      <c r="M6">
        <f>VLOOKUP(B6,'Contestants Points Weekly'!$A$2:$O$24,12,FALSE)</f>
        <v>0</v>
      </c>
      <c r="N6">
        <f>VLOOKUP(B6,'Contestants Points Weekly'!$A$2:$O$24,13,FALSE)</f>
        <v>0</v>
      </c>
      <c r="O6" t="str">
        <f>VLOOKUP(B6,'Contestants Points Weekly'!$A$2:$P$24,15,FALSE)</f>
        <v>Eliminated</v>
      </c>
      <c r="P6">
        <f t="shared" si="0"/>
        <v>150</v>
      </c>
    </row>
    <row r="7" spans="1:16" x14ac:dyDescent="0.3">
      <c r="A7" t="s">
        <v>9</v>
      </c>
      <c r="B7" t="s">
        <v>11</v>
      </c>
      <c r="C7">
        <f>VLOOKUP(B7,'Contestants Points Weekly'!$A$2:$B$24,2,FALSE)</f>
        <v>25</v>
      </c>
      <c r="D7">
        <f>VLOOKUP(B7,'Contestants Points Weekly'!$A$2:$C$24,3,FALSE)</f>
        <v>10</v>
      </c>
      <c r="E7">
        <f>VLOOKUP(B7,'Contestants Points Weekly'!$A$2:$O$24,4,FALSE)</f>
        <v>0</v>
      </c>
      <c r="F7">
        <f>VLOOKUP(B7,'Contestants Points Weekly'!$A$2:$O$24,5,FALSE)</f>
        <v>0</v>
      </c>
      <c r="G7">
        <f>VLOOKUP(B7,'Contestants Points Weekly'!$A$2:$O$24,6,FALSE)</f>
        <v>0</v>
      </c>
      <c r="H7">
        <f>VLOOKUP(B7,'Contestants Points Weekly'!$A$2:$O$24,7,FALSE)</f>
        <v>0</v>
      </c>
      <c r="I7">
        <f>VLOOKUP(B7,'Contestants Points Weekly'!$A$2:$O$24,8,FALSE)</f>
        <v>0</v>
      </c>
      <c r="J7">
        <f>VLOOKUP(B7,'Contestants Points Weekly'!$A$2:$O$24,9,FALSE)</f>
        <v>0</v>
      </c>
      <c r="K7">
        <f>VLOOKUP(B7,'Contestants Points Weekly'!$A$2:$O$24,10,FALSE)</f>
        <v>0</v>
      </c>
      <c r="L7">
        <f>VLOOKUP(B7,'Contestants Points Weekly'!$A$2:$O$24,11,FALSE)</f>
        <v>50</v>
      </c>
      <c r="M7">
        <f>VLOOKUP(B7,'Contestants Points Weekly'!$A$2:$O$24,12,FALSE)</f>
        <v>0</v>
      </c>
      <c r="N7">
        <f>VLOOKUP(B7,'Contestants Points Weekly'!$A$2:$O$24,13,FALSE)</f>
        <v>0</v>
      </c>
      <c r="O7" t="str">
        <f>VLOOKUP(B7,'Contestants Points Weekly'!$A$2:$P$24,15,FALSE)</f>
        <v>Eliminated</v>
      </c>
      <c r="P7">
        <f t="shared" si="0"/>
        <v>85</v>
      </c>
    </row>
    <row r="8" spans="1:16" x14ac:dyDescent="0.3">
      <c r="A8" t="s">
        <v>9</v>
      </c>
      <c r="B8" t="s">
        <v>12</v>
      </c>
      <c r="C8">
        <f>VLOOKUP(B8,'Contestants Points Weekly'!$A$2:$B$24,2,FALSE)</f>
        <v>30</v>
      </c>
      <c r="D8">
        <f>VLOOKUP(B8,'Contestants Points Weekly'!$A$2:$C$24,3,FALSE)</f>
        <v>20</v>
      </c>
      <c r="E8">
        <f>VLOOKUP(B8,'Contestants Points Weekly'!$A$2:$O$24,4,FALSE)</f>
        <v>25</v>
      </c>
      <c r="F8">
        <f>VLOOKUP(B8,'Contestants Points Weekly'!$A$2:$O$24,5,FALSE)</f>
        <v>120</v>
      </c>
      <c r="G8">
        <f>VLOOKUP(B8,'Contestants Points Weekly'!$A$2:$O$24,6,FALSE)</f>
        <v>40</v>
      </c>
      <c r="H8">
        <f>VLOOKUP(B8,'Contestants Points Weekly'!$A$2:$O$24,7,FALSE)</f>
        <v>105</v>
      </c>
      <c r="I8">
        <f>VLOOKUP(B8,'Contestants Points Weekly'!$A$2:$O$24,8,FALSE)</f>
        <v>105</v>
      </c>
      <c r="J8">
        <f>VLOOKUP(B8,'Contestants Points Weekly'!$A$2:$O$24,9,FALSE)</f>
        <v>115</v>
      </c>
      <c r="K8">
        <f>VLOOKUP(B8,'Contestants Points Weekly'!$A$2:$O$24,10,FALSE)</f>
        <v>170</v>
      </c>
      <c r="L8">
        <f>VLOOKUP(B8,'Contestants Points Weekly'!$A$2:$O$24,11,FALSE)</f>
        <v>0</v>
      </c>
      <c r="M8">
        <f>VLOOKUP(B8,'Contestants Points Weekly'!$A$2:$O$24,12,FALSE)</f>
        <v>35</v>
      </c>
      <c r="N8">
        <f>VLOOKUP(B8,'Contestants Points Weekly'!$A$2:$O$24,13,FALSE)</f>
        <v>105</v>
      </c>
      <c r="O8" t="str">
        <f>VLOOKUP(B8,'Contestants Points Weekly'!$A$2:$P$24,15,FALSE)</f>
        <v>Eliminated</v>
      </c>
      <c r="P8">
        <f t="shared" si="0"/>
        <v>870</v>
      </c>
    </row>
    <row r="9" spans="1:16" x14ac:dyDescent="0.3">
      <c r="A9" t="s">
        <v>9</v>
      </c>
      <c r="B9" t="s">
        <v>13</v>
      </c>
      <c r="C9">
        <f>VLOOKUP(B9,'Contestants Points Weekly'!$A$2:$B$24,2,FALSE)</f>
        <v>25</v>
      </c>
      <c r="D9">
        <f>VLOOKUP(B9,'Contestants Points Weekly'!$A$2:$C$24,3,FALSE)</f>
        <v>0</v>
      </c>
      <c r="E9">
        <f>VLOOKUP(B9,'Contestants Points Weekly'!$A$2:$O$24,4,FALSE)</f>
        <v>50</v>
      </c>
      <c r="F9">
        <f>VLOOKUP(B9,'Contestants Points Weekly'!$A$2:$O$24,5,FALSE)</f>
        <v>35</v>
      </c>
      <c r="G9">
        <f>VLOOKUP(B9,'Contestants Points Weekly'!$A$2:$O$24,6,FALSE)</f>
        <v>45</v>
      </c>
      <c r="H9">
        <f>VLOOKUP(B9,'Contestants Points Weekly'!$A$2:$O$24,7,FALSE)</f>
        <v>90</v>
      </c>
      <c r="I9">
        <f>VLOOKUP(B9,'Contestants Points Weekly'!$A$2:$O$24,8,FALSE)</f>
        <v>0</v>
      </c>
      <c r="J9">
        <f>VLOOKUP(B9,'Contestants Points Weekly'!$A$2:$O$24,9,FALSE)</f>
        <v>0</v>
      </c>
      <c r="K9">
        <f>VLOOKUP(B9,'Contestants Points Weekly'!$A$2:$O$24,10,FALSE)</f>
        <v>0</v>
      </c>
      <c r="L9">
        <f>VLOOKUP(B9,'Contestants Points Weekly'!$A$2:$O$24,11,FALSE)</f>
        <v>5</v>
      </c>
      <c r="M9">
        <f>VLOOKUP(B9,'Contestants Points Weekly'!$A$2:$O$24,12,FALSE)</f>
        <v>0</v>
      </c>
      <c r="N9">
        <f>VLOOKUP(B9,'Contestants Points Weekly'!$A$2:$O$24,13,FALSE)</f>
        <v>0</v>
      </c>
      <c r="O9" t="str">
        <f>VLOOKUP(B9,'Contestants Points Weekly'!$A$2:$P$24,15,FALSE)</f>
        <v>Winner</v>
      </c>
      <c r="P9">
        <f t="shared" si="0"/>
        <v>250</v>
      </c>
    </row>
    <row r="10" spans="1:16" x14ac:dyDescent="0.3">
      <c r="A10" t="s">
        <v>14</v>
      </c>
      <c r="B10" t="s">
        <v>15</v>
      </c>
      <c r="C10">
        <f>VLOOKUP(B10,'Contestants Points Weekly'!$A$2:$B$24,2,FALSE)</f>
        <v>30</v>
      </c>
      <c r="D10">
        <f>VLOOKUP(B10,'Contestants Points Weekly'!$A$2:$C$24,3,FALSE)</f>
        <v>100</v>
      </c>
      <c r="E10">
        <f>VLOOKUP(B10,'Contestants Points Weekly'!$A$2:$O$24,4,FALSE)</f>
        <v>0</v>
      </c>
      <c r="F10">
        <f>VLOOKUP(B10,'Contestants Points Weekly'!$A$2:$O$24,5,FALSE)</f>
        <v>50</v>
      </c>
      <c r="G10">
        <f>VLOOKUP(B10,'Contestants Points Weekly'!$A$2:$O$24,6,FALSE)</f>
        <v>90</v>
      </c>
      <c r="H10">
        <f>VLOOKUP(B10,'Contestants Points Weekly'!$A$2:$O$24,7,FALSE)</f>
        <v>45</v>
      </c>
      <c r="I10">
        <f>VLOOKUP(B10,'Contestants Points Weekly'!$A$2:$O$24,8,FALSE)</f>
        <v>105</v>
      </c>
      <c r="J10">
        <f>VLOOKUP(B10,'Contestants Points Weekly'!$A$2:$O$24,9,FALSE)</f>
        <v>0</v>
      </c>
      <c r="K10">
        <f>VLOOKUP(B10,'Contestants Points Weekly'!$A$2:$O$24,10,FALSE)</f>
        <v>0</v>
      </c>
      <c r="L10">
        <f>VLOOKUP(B10,'Contestants Points Weekly'!$A$2:$O$24,11,FALSE)</f>
        <v>5</v>
      </c>
      <c r="M10">
        <f>VLOOKUP(B10,'Contestants Points Weekly'!$A$2:$O$24,12,FALSE)</f>
        <v>0</v>
      </c>
      <c r="N10">
        <f>VLOOKUP(B10,'Contestants Points Weekly'!$A$2:$O$24,13,FALSE)</f>
        <v>0</v>
      </c>
      <c r="O10" t="str">
        <f>VLOOKUP(B10,'Contestants Points Weekly'!$A$2:$P$24,15,FALSE)</f>
        <v>Eliminated</v>
      </c>
      <c r="P10">
        <f t="shared" si="0"/>
        <v>425</v>
      </c>
    </row>
    <row r="11" spans="1:16" x14ac:dyDescent="0.3">
      <c r="A11" t="s">
        <v>14</v>
      </c>
      <c r="B11" t="s">
        <v>5</v>
      </c>
      <c r="C11">
        <f>VLOOKUP(B11,'Contestants Points Weekly'!$A$2:$B$24,2,FALSE)</f>
        <v>10</v>
      </c>
      <c r="D11">
        <f>VLOOKUP(B11,'Contestants Points Weekly'!$A$2:$C$24,3,FALSE)</f>
        <v>0</v>
      </c>
      <c r="E11">
        <f>VLOOKUP(B11,'Contestants Points Weekly'!$A$2:$O$24,4,FALSE)</f>
        <v>0</v>
      </c>
      <c r="F11">
        <f>VLOOKUP(B11,'Contestants Points Weekly'!$A$2:$O$24,5,FALSE)</f>
        <v>0</v>
      </c>
      <c r="G11">
        <f>VLOOKUP(B11,'Contestants Points Weekly'!$A$2:$O$24,6,FALSE)</f>
        <v>0</v>
      </c>
      <c r="H11">
        <f>VLOOKUP(B11,'Contestants Points Weekly'!$A$2:$O$24,7,FALSE)</f>
        <v>0</v>
      </c>
      <c r="I11">
        <f>VLOOKUP(B11,'Contestants Points Weekly'!$A$2:$O$24,8,FALSE)</f>
        <v>0</v>
      </c>
      <c r="J11">
        <f>VLOOKUP(B11,'Contestants Points Weekly'!$A$2:$O$24,9,FALSE)</f>
        <v>0</v>
      </c>
      <c r="K11">
        <f>VLOOKUP(B11,'Contestants Points Weekly'!$A$2:$O$24,10,FALSE)</f>
        <v>0</v>
      </c>
      <c r="L11">
        <f>VLOOKUP(B11,'Contestants Points Weekly'!$A$2:$O$24,11,FALSE)</f>
        <v>0</v>
      </c>
      <c r="M11">
        <f>VLOOKUP(B11,'Contestants Points Weekly'!$A$2:$O$24,12,FALSE)</f>
        <v>0</v>
      </c>
      <c r="N11">
        <f>VLOOKUP(B11,'Contestants Points Weekly'!$A$2:$O$24,13,FALSE)</f>
        <v>0</v>
      </c>
      <c r="O11" t="str">
        <f>VLOOKUP(B11,'Contestants Points Weekly'!$A$2:$P$24,15,FALSE)</f>
        <v>Eliminated</v>
      </c>
      <c r="P11">
        <f t="shared" si="0"/>
        <v>10</v>
      </c>
    </row>
    <row r="12" spans="1:16" x14ac:dyDescent="0.3">
      <c r="A12" t="s">
        <v>14</v>
      </c>
      <c r="B12" t="s">
        <v>6</v>
      </c>
      <c r="C12">
        <f>VLOOKUP(B12,'Contestants Points Weekly'!$A$2:$B$24,2,FALSE)</f>
        <v>50</v>
      </c>
      <c r="D12">
        <f>VLOOKUP(B12,'Contestants Points Weekly'!$A$2:$C$24,3,FALSE)</f>
        <v>10</v>
      </c>
      <c r="E12">
        <f>VLOOKUP(B12,'Contestants Points Weekly'!$A$2:$O$24,4,FALSE)</f>
        <v>60</v>
      </c>
      <c r="F12">
        <f>VLOOKUP(B12,'Contestants Points Weekly'!$A$2:$O$24,5,FALSE)</f>
        <v>80</v>
      </c>
      <c r="G12">
        <f>VLOOKUP(B12,'Contestants Points Weekly'!$A$2:$O$24,6,FALSE)</f>
        <v>10</v>
      </c>
      <c r="H12">
        <f>VLOOKUP(B12,'Contestants Points Weekly'!$A$2:$O$24,7,FALSE)</f>
        <v>140</v>
      </c>
      <c r="I12">
        <f>VLOOKUP(B12,'Contestants Points Weekly'!$A$2:$O$24,8,FALSE)</f>
        <v>65</v>
      </c>
      <c r="J12">
        <f>VLOOKUP(B12,'Contestants Points Weekly'!$A$2:$O$24,9,FALSE)</f>
        <v>0</v>
      </c>
      <c r="K12">
        <f>VLOOKUP(B12,'Contestants Points Weekly'!$A$2:$O$24,10,FALSE)</f>
        <v>0</v>
      </c>
      <c r="L12">
        <f>VLOOKUP(B12,'Contestants Points Weekly'!$A$2:$O$24,11,FALSE)</f>
        <v>45</v>
      </c>
      <c r="M12">
        <f>VLOOKUP(B12,'Contestants Points Weekly'!$A$2:$O$24,12,FALSE)</f>
        <v>0</v>
      </c>
      <c r="N12">
        <f>VLOOKUP(B12,'Contestants Points Weekly'!$A$2:$O$24,13,FALSE)</f>
        <v>0</v>
      </c>
      <c r="O12" t="str">
        <f>VLOOKUP(B12,'Contestants Points Weekly'!$A$2:$P$24,15,FALSE)</f>
        <v>Eliminated</v>
      </c>
      <c r="P12">
        <f t="shared" si="0"/>
        <v>460</v>
      </c>
    </row>
    <row r="13" spans="1:16" x14ac:dyDescent="0.3">
      <c r="A13" t="s">
        <v>14</v>
      </c>
      <c r="B13" t="s">
        <v>16</v>
      </c>
      <c r="C13">
        <f>VLOOKUP(B13,'Contestants Points Weekly'!$A$2:$B$24,2,FALSE)</f>
        <v>65</v>
      </c>
      <c r="D13">
        <f>VLOOKUP(B13,'Contestants Points Weekly'!$A$2:$C$24,3,FALSE)</f>
        <v>20</v>
      </c>
      <c r="E13">
        <f>VLOOKUP(B13,'Contestants Points Weekly'!$A$2:$O$24,4,FALSE)</f>
        <v>45</v>
      </c>
      <c r="F13">
        <f>VLOOKUP(B13,'Contestants Points Weekly'!$A$2:$O$24,5,FALSE)</f>
        <v>35</v>
      </c>
      <c r="G13">
        <f>VLOOKUP(B13,'Contestants Points Weekly'!$A$2:$O$24,6,FALSE)</f>
        <v>45</v>
      </c>
      <c r="H13">
        <f>VLOOKUP(B13,'Contestants Points Weekly'!$A$2:$O$24,7,FALSE)</f>
        <v>0</v>
      </c>
      <c r="I13">
        <f>VLOOKUP(B13,'Contestants Points Weekly'!$A$2:$O$24,8,FALSE)</f>
        <v>0</v>
      </c>
      <c r="J13">
        <f>VLOOKUP(B13,'Contestants Points Weekly'!$A$2:$O$24,9,FALSE)</f>
        <v>0</v>
      </c>
      <c r="K13">
        <f>VLOOKUP(B13,'Contestants Points Weekly'!$A$2:$O$24,10,FALSE)</f>
        <v>0</v>
      </c>
      <c r="L13">
        <f>VLOOKUP(B13,'Contestants Points Weekly'!$A$2:$O$24,11,FALSE)</f>
        <v>5</v>
      </c>
      <c r="M13">
        <f>VLOOKUP(B13,'Contestants Points Weekly'!$A$2:$O$24,12,FALSE)</f>
        <v>0</v>
      </c>
      <c r="N13">
        <f>VLOOKUP(B13,'Contestants Points Weekly'!$A$2:$O$24,13,FALSE)</f>
        <v>0</v>
      </c>
      <c r="O13" t="str">
        <f>VLOOKUP(B13,'Contestants Points Weekly'!$A$2:$P$24,15,FALSE)</f>
        <v>Eliminated</v>
      </c>
      <c r="P13">
        <f t="shared" si="0"/>
        <v>215</v>
      </c>
    </row>
    <row r="14" spans="1:16" x14ac:dyDescent="0.3">
      <c r="A14" t="s">
        <v>17</v>
      </c>
      <c r="B14" t="s">
        <v>11</v>
      </c>
      <c r="C14">
        <f>VLOOKUP(B14,'Contestants Points Weekly'!$A$2:$B$24,2,FALSE)</f>
        <v>25</v>
      </c>
      <c r="D14">
        <f>VLOOKUP(B14,'Contestants Points Weekly'!$A$2:$C$24,3,FALSE)</f>
        <v>10</v>
      </c>
      <c r="E14">
        <f>VLOOKUP(B14,'Contestants Points Weekly'!$A$2:$O$24,4,FALSE)</f>
        <v>0</v>
      </c>
      <c r="F14">
        <f>VLOOKUP(B14,'Contestants Points Weekly'!$A$2:$O$24,5,FALSE)</f>
        <v>0</v>
      </c>
      <c r="G14">
        <f>VLOOKUP(B14,'Contestants Points Weekly'!$A$2:$O$24,6,FALSE)</f>
        <v>0</v>
      </c>
      <c r="H14">
        <f>VLOOKUP(B14,'Contestants Points Weekly'!$A$2:$O$24,7,FALSE)</f>
        <v>0</v>
      </c>
      <c r="I14">
        <f>VLOOKUP(B14,'Contestants Points Weekly'!$A$2:$O$24,8,FALSE)</f>
        <v>0</v>
      </c>
      <c r="J14">
        <f>VLOOKUP(B14,'Contestants Points Weekly'!$A$2:$O$24,9,FALSE)</f>
        <v>0</v>
      </c>
      <c r="K14">
        <f>VLOOKUP(B14,'Contestants Points Weekly'!$A$2:$O$24,10,FALSE)</f>
        <v>0</v>
      </c>
      <c r="L14">
        <f>VLOOKUP(B14,'Contestants Points Weekly'!$A$2:$O$24,11,FALSE)</f>
        <v>50</v>
      </c>
      <c r="M14">
        <f>VLOOKUP(B14,'Contestants Points Weekly'!$A$2:$O$24,12,FALSE)</f>
        <v>0</v>
      </c>
      <c r="N14">
        <f>VLOOKUP(B14,'Contestants Points Weekly'!$A$2:$O$24,13,FALSE)</f>
        <v>0</v>
      </c>
      <c r="O14" t="str">
        <f>VLOOKUP(B14,'Contestants Points Weekly'!$A$2:$P$24,15,FALSE)</f>
        <v>Eliminated</v>
      </c>
      <c r="P14">
        <f t="shared" si="0"/>
        <v>85</v>
      </c>
    </row>
    <row r="15" spans="1:16" x14ac:dyDescent="0.3">
      <c r="A15" t="s">
        <v>17</v>
      </c>
      <c r="B15" t="s">
        <v>36</v>
      </c>
      <c r="C15">
        <f>VLOOKUP(B15,'Contestants Points Weekly'!$A$2:$B$24,2,FALSE)</f>
        <v>25</v>
      </c>
      <c r="D15">
        <f>VLOOKUP(B15,'Contestants Points Weekly'!$A$2:$C$24,3,FALSE)</f>
        <v>10</v>
      </c>
      <c r="E15">
        <f>VLOOKUP(B15,'Contestants Points Weekly'!$A$2:$O$24,4,FALSE)</f>
        <v>90</v>
      </c>
      <c r="F15">
        <f>VLOOKUP(B15,'Contestants Points Weekly'!$A$2:$O$24,5,FALSE)</f>
        <v>25</v>
      </c>
      <c r="G15">
        <f>VLOOKUP(B15,'Contestants Points Weekly'!$A$2:$O$24,6,FALSE)</f>
        <v>45</v>
      </c>
      <c r="H15">
        <f>VLOOKUP(B15,'Contestants Points Weekly'!$A$2:$O$24,7,FALSE)</f>
        <v>70</v>
      </c>
      <c r="I15">
        <f>VLOOKUP(B15,'Contestants Points Weekly'!$A$2:$O$24,8,FALSE)</f>
        <v>105</v>
      </c>
      <c r="J15">
        <f>VLOOKUP(B15,'Contestants Points Weekly'!$A$2:$O$24,9,FALSE)</f>
        <v>115</v>
      </c>
      <c r="K15">
        <f>VLOOKUP(B15,'Contestants Points Weekly'!$A$2:$O$24,10,FALSE)</f>
        <v>25</v>
      </c>
      <c r="L15">
        <f>VLOOKUP(B15,'Contestants Points Weekly'!$A$2:$O$24,11,FALSE)</f>
        <v>0</v>
      </c>
      <c r="M15">
        <f>VLOOKUP(B15,'Contestants Points Weekly'!$A$2:$O$24,12,FALSE)</f>
        <v>190</v>
      </c>
      <c r="N15">
        <f>VLOOKUP(B15,'Contestants Points Weekly'!$A$2:$O$24,13,FALSE)</f>
        <v>335</v>
      </c>
      <c r="O15" t="str">
        <f>VLOOKUP(B15,'Contestants Points Weekly'!$A$2:$P$24,15,FALSE)</f>
        <v>Still in it to Win it</v>
      </c>
      <c r="P15">
        <f t="shared" si="0"/>
        <v>1035</v>
      </c>
    </row>
    <row r="16" spans="1:16" x14ac:dyDescent="0.3">
      <c r="A16" t="s">
        <v>17</v>
      </c>
      <c r="B16" t="s">
        <v>7</v>
      </c>
      <c r="C16">
        <f>VLOOKUP(B16,'Contestants Points Weekly'!$A$2:$B$24,2,FALSE)</f>
        <v>25</v>
      </c>
      <c r="D16">
        <f>VLOOKUP(B16,'Contestants Points Weekly'!$A$2:$C$24,3,FALSE)</f>
        <v>10</v>
      </c>
      <c r="E16">
        <f>VLOOKUP(B16,'Contestants Points Weekly'!$A$2:$O$24,4,FALSE)</f>
        <v>90</v>
      </c>
      <c r="F16">
        <f>VLOOKUP(B16,'Contestants Points Weekly'!$A$2:$O$24,5,FALSE)</f>
        <v>35</v>
      </c>
      <c r="G16">
        <f>VLOOKUP(B16,'Contestants Points Weekly'!$A$2:$O$24,6,FALSE)</f>
        <v>25</v>
      </c>
      <c r="H16">
        <f>VLOOKUP(B16,'Contestants Points Weekly'!$A$2:$O$24,7,FALSE)</f>
        <v>0</v>
      </c>
      <c r="I16">
        <f>VLOOKUP(B16,'Contestants Points Weekly'!$A$2:$O$24,8,FALSE)</f>
        <v>0</v>
      </c>
      <c r="J16">
        <f>VLOOKUP(B16,'Contestants Points Weekly'!$A$2:$O$24,9,FALSE)</f>
        <v>0</v>
      </c>
      <c r="K16">
        <f>VLOOKUP(B16,'Contestants Points Weekly'!$A$2:$O$24,10,FALSE)</f>
        <v>0</v>
      </c>
      <c r="L16">
        <f>VLOOKUP(B16,'Contestants Points Weekly'!$A$2:$O$24,11,FALSE)</f>
        <v>5</v>
      </c>
      <c r="M16">
        <f>VLOOKUP(B16,'Contestants Points Weekly'!$A$2:$O$24,12,FALSE)</f>
        <v>0</v>
      </c>
      <c r="N16">
        <f>VLOOKUP(B16,'Contestants Points Weekly'!$A$2:$O$24,13,FALSE)</f>
        <v>0</v>
      </c>
      <c r="O16" t="str">
        <f>VLOOKUP(B16,'Contestants Points Weekly'!$A$2:$P$24,15,FALSE)</f>
        <v>Eliminated</v>
      </c>
      <c r="P16">
        <f t="shared" si="0"/>
        <v>190</v>
      </c>
    </row>
    <row r="17" spans="1:16" x14ac:dyDescent="0.3">
      <c r="A17" t="s">
        <v>17</v>
      </c>
      <c r="B17" t="s">
        <v>26</v>
      </c>
      <c r="C17">
        <f>VLOOKUP(B17,'Contestants Points Weekly'!$A$2:$B$24,2,FALSE)</f>
        <v>30</v>
      </c>
      <c r="D17">
        <f>VLOOKUP(B17,'Contestants Points Weekly'!$A$2:$C$24,3,FALSE)</f>
        <v>10</v>
      </c>
      <c r="E17">
        <f>VLOOKUP(B17,'Contestants Points Weekly'!$A$2:$O$24,4,FALSE)</f>
        <v>30</v>
      </c>
      <c r="F17">
        <f>VLOOKUP(B17,'Contestants Points Weekly'!$A$2:$O$24,5,FALSE)</f>
        <v>35</v>
      </c>
      <c r="G17">
        <f>VLOOKUP(B17,'Contestants Points Weekly'!$A$2:$O$24,6,FALSE)</f>
        <v>35</v>
      </c>
      <c r="H17">
        <f>VLOOKUP(B17,'Contestants Points Weekly'!$A$2:$O$24,7,FALSE)</f>
        <v>0</v>
      </c>
      <c r="I17">
        <f>VLOOKUP(B17,'Contestants Points Weekly'!$A$2:$O$24,8,FALSE)</f>
        <v>0</v>
      </c>
      <c r="J17">
        <f>VLOOKUP(B17,'Contestants Points Weekly'!$A$2:$O$24,9,FALSE)</f>
        <v>0</v>
      </c>
      <c r="K17">
        <f>VLOOKUP(B17,'Contestants Points Weekly'!$A$2:$O$24,10,FALSE)</f>
        <v>0</v>
      </c>
      <c r="L17">
        <f>VLOOKUP(B17,'Contestants Points Weekly'!$A$2:$O$24,11,FALSE)</f>
        <v>5</v>
      </c>
      <c r="M17">
        <f>VLOOKUP(B17,'Contestants Points Weekly'!$A$2:$O$24,12,FALSE)</f>
        <v>0</v>
      </c>
      <c r="N17">
        <f>VLOOKUP(B17,'Contestants Points Weekly'!$A$2:$O$24,13,FALSE)</f>
        <v>0</v>
      </c>
      <c r="O17" t="str">
        <f>VLOOKUP(B17,'Contestants Points Weekly'!$A$2:$P$24,15,FALSE)</f>
        <v>Eliminated</v>
      </c>
      <c r="P17">
        <f t="shared" si="0"/>
        <v>145</v>
      </c>
    </row>
    <row r="18" spans="1:16" x14ac:dyDescent="0.3">
      <c r="A18" t="s">
        <v>20</v>
      </c>
      <c r="B18" t="s">
        <v>36</v>
      </c>
      <c r="C18">
        <f>VLOOKUP(B18,'Contestants Points Weekly'!$A$2:$B$24,2,FALSE)</f>
        <v>25</v>
      </c>
      <c r="D18">
        <f>VLOOKUP(B18,'Contestants Points Weekly'!$A$2:$C$24,3,FALSE)</f>
        <v>10</v>
      </c>
      <c r="E18">
        <f>VLOOKUP(B18,'Contestants Points Weekly'!$A$2:$O$24,4,FALSE)</f>
        <v>90</v>
      </c>
      <c r="F18">
        <f>VLOOKUP(B18,'Contestants Points Weekly'!$A$2:$O$24,5,FALSE)</f>
        <v>25</v>
      </c>
      <c r="G18">
        <f>VLOOKUP(B18,'Contestants Points Weekly'!$A$2:$O$24,6,FALSE)</f>
        <v>45</v>
      </c>
      <c r="H18">
        <f>VLOOKUP(B18,'Contestants Points Weekly'!$A$2:$O$24,7,FALSE)</f>
        <v>70</v>
      </c>
      <c r="I18">
        <f>VLOOKUP(B18,'Contestants Points Weekly'!$A$2:$O$24,8,FALSE)</f>
        <v>105</v>
      </c>
      <c r="J18">
        <f>VLOOKUP(B18,'Contestants Points Weekly'!$A$2:$O$24,9,FALSE)</f>
        <v>115</v>
      </c>
      <c r="K18">
        <f>VLOOKUP(B18,'Contestants Points Weekly'!$A$2:$O$24,10,FALSE)</f>
        <v>25</v>
      </c>
      <c r="L18">
        <f>VLOOKUP(B18,'Contestants Points Weekly'!$A$2:$O$24,11,FALSE)</f>
        <v>0</v>
      </c>
      <c r="M18">
        <f>VLOOKUP(B18,'Contestants Points Weekly'!$A$2:$O$24,12,FALSE)</f>
        <v>190</v>
      </c>
      <c r="N18">
        <f>VLOOKUP(B18,'Contestants Points Weekly'!$A$2:$O$24,13,FALSE)</f>
        <v>335</v>
      </c>
      <c r="O18" t="str">
        <f>VLOOKUP(B18,'Contestants Points Weekly'!$A$2:$P$24,15,FALSE)</f>
        <v>Still in it to Win it</v>
      </c>
      <c r="P18">
        <f t="shared" si="0"/>
        <v>1035</v>
      </c>
    </row>
    <row r="19" spans="1:16" x14ac:dyDescent="0.3">
      <c r="A19" t="s">
        <v>20</v>
      </c>
      <c r="B19" t="s">
        <v>12</v>
      </c>
      <c r="C19">
        <f>VLOOKUP(B19,'Contestants Points Weekly'!$A$2:$B$24,2,FALSE)</f>
        <v>30</v>
      </c>
      <c r="D19">
        <f>VLOOKUP(B19,'Contestants Points Weekly'!$A$2:$C$24,3,FALSE)</f>
        <v>20</v>
      </c>
      <c r="E19">
        <f>VLOOKUP(B19,'Contestants Points Weekly'!$A$2:$O$24,4,FALSE)</f>
        <v>25</v>
      </c>
      <c r="F19">
        <f>VLOOKUP(B19,'Contestants Points Weekly'!$A$2:$O$24,5,FALSE)</f>
        <v>120</v>
      </c>
      <c r="G19">
        <f>VLOOKUP(B19,'Contestants Points Weekly'!$A$2:$O$24,6,FALSE)</f>
        <v>40</v>
      </c>
      <c r="H19">
        <f>VLOOKUP(B19,'Contestants Points Weekly'!$A$2:$O$24,7,FALSE)</f>
        <v>105</v>
      </c>
      <c r="I19">
        <f>VLOOKUP(B19,'Contestants Points Weekly'!$A$2:$O$24,8,FALSE)</f>
        <v>105</v>
      </c>
      <c r="J19">
        <f>VLOOKUP(B19,'Contestants Points Weekly'!$A$2:$O$24,9,FALSE)</f>
        <v>115</v>
      </c>
      <c r="K19">
        <f>VLOOKUP(B19,'Contestants Points Weekly'!$A$2:$O$24,10,FALSE)</f>
        <v>170</v>
      </c>
      <c r="L19">
        <f>VLOOKUP(B19,'Contestants Points Weekly'!$A$2:$O$24,11,FALSE)</f>
        <v>0</v>
      </c>
      <c r="M19">
        <f>VLOOKUP(B19,'Contestants Points Weekly'!$A$2:$O$24,12,FALSE)</f>
        <v>35</v>
      </c>
      <c r="N19">
        <f>VLOOKUP(B19,'Contestants Points Weekly'!$A$2:$O$24,13,FALSE)</f>
        <v>105</v>
      </c>
      <c r="O19" t="str">
        <f>VLOOKUP(B19,'Contestants Points Weekly'!$A$2:$P$24,15,FALSE)</f>
        <v>Eliminated</v>
      </c>
      <c r="P19">
        <f t="shared" si="0"/>
        <v>870</v>
      </c>
    </row>
    <row r="20" spans="1:16" x14ac:dyDescent="0.3">
      <c r="A20" t="s">
        <v>20</v>
      </c>
      <c r="B20" t="s">
        <v>21</v>
      </c>
      <c r="C20">
        <f>VLOOKUP(B20,'Contestants Points Weekly'!$A$2:$B$24,2,FALSE)</f>
        <v>45</v>
      </c>
      <c r="D20">
        <f>VLOOKUP(B20,'Contestants Points Weekly'!$A$2:$C$24,3,FALSE)</f>
        <v>145</v>
      </c>
      <c r="E20">
        <f>VLOOKUP(B20,'Contestants Points Weekly'!$A$2:$O$24,4,FALSE)</f>
        <v>110</v>
      </c>
      <c r="F20">
        <f>VLOOKUP(B20,'Contestants Points Weekly'!$A$2:$O$24,5,FALSE)</f>
        <v>35</v>
      </c>
      <c r="G20">
        <f>VLOOKUP(B20,'Contestants Points Weekly'!$A$2:$O$24,6,FALSE)</f>
        <v>170</v>
      </c>
      <c r="H20">
        <f>VLOOKUP(B20,'Contestants Points Weekly'!$A$2:$O$24,7,FALSE)</f>
        <v>75</v>
      </c>
      <c r="I20">
        <f>VLOOKUP(B20,'Contestants Points Weekly'!$A$2:$O$24,8,FALSE)</f>
        <v>30</v>
      </c>
      <c r="J20">
        <f>VLOOKUP(B20,'Contestants Points Weekly'!$A$2:$O$24,9,FALSE)</f>
        <v>95</v>
      </c>
      <c r="K20">
        <f>VLOOKUP(B20,'Contestants Points Weekly'!$A$2:$O$24,10,FALSE)</f>
        <v>45</v>
      </c>
      <c r="L20">
        <f>VLOOKUP(B20,'Contestants Points Weekly'!$A$2:$O$24,11,FALSE)</f>
        <v>45</v>
      </c>
      <c r="M20">
        <f>VLOOKUP(B20,'Contestants Points Weekly'!$A$2:$O$24,12,FALSE)</f>
        <v>0</v>
      </c>
      <c r="N20">
        <f>VLOOKUP(B20,'Contestants Points Weekly'!$A$2:$O$24,13,FALSE)</f>
        <v>0</v>
      </c>
      <c r="O20" t="str">
        <f>VLOOKUP(B20,'Contestants Points Weekly'!$A$2:$P$24,15,FALSE)</f>
        <v>Eliminated</v>
      </c>
      <c r="P20">
        <f t="shared" si="0"/>
        <v>795</v>
      </c>
    </row>
    <row r="21" spans="1:16" x14ac:dyDescent="0.3">
      <c r="A21" t="s">
        <v>20</v>
      </c>
      <c r="B21" t="s">
        <v>22</v>
      </c>
      <c r="C21">
        <f>VLOOKUP(B21,'Contestants Points Weekly'!$A$2:$B$24,2,FALSE)</f>
        <v>25</v>
      </c>
      <c r="D21">
        <f>VLOOKUP(B21,'Contestants Points Weekly'!$A$2:$C$24,3,FALSE)</f>
        <v>0</v>
      </c>
      <c r="E21">
        <f>VLOOKUP(B21,'Contestants Points Weekly'!$A$2:$O$24,4,FALSE)</f>
        <v>0</v>
      </c>
      <c r="F21">
        <f>VLOOKUP(B21,'Contestants Points Weekly'!$A$2:$O$24,5,FALSE)</f>
        <v>0</v>
      </c>
      <c r="G21">
        <f>VLOOKUP(B21,'Contestants Points Weekly'!$A$2:$O$24,6,FALSE)</f>
        <v>0</v>
      </c>
      <c r="H21">
        <f>VLOOKUP(B21,'Contestants Points Weekly'!$A$2:$O$24,7,FALSE)</f>
        <v>0</v>
      </c>
      <c r="I21">
        <f>VLOOKUP(B21,'Contestants Points Weekly'!$A$2:$O$24,8,FALSE)</f>
        <v>0</v>
      </c>
      <c r="J21">
        <f>VLOOKUP(B21,'Contestants Points Weekly'!$A$2:$O$24,9,FALSE)</f>
        <v>0</v>
      </c>
      <c r="K21">
        <f>VLOOKUP(B21,'Contestants Points Weekly'!$A$2:$O$24,10,FALSE)</f>
        <v>0</v>
      </c>
      <c r="L21">
        <f>VLOOKUP(B21,'Contestants Points Weekly'!$A$2:$O$24,11,FALSE)</f>
        <v>0</v>
      </c>
      <c r="M21">
        <f>VLOOKUP(B21,'Contestants Points Weekly'!$A$2:$O$24,12,FALSE)</f>
        <v>0</v>
      </c>
      <c r="N21">
        <f>VLOOKUP(B21,'Contestants Points Weekly'!$A$2:$O$24,13,FALSE)</f>
        <v>0</v>
      </c>
      <c r="O21" t="str">
        <f>VLOOKUP(B21,'Contestants Points Weekly'!$A$2:$P$24,15,FALSE)</f>
        <v>Eliminated</v>
      </c>
      <c r="P21">
        <f t="shared" si="0"/>
        <v>25</v>
      </c>
    </row>
    <row r="22" spans="1:16" x14ac:dyDescent="0.3">
      <c r="A22" t="s">
        <v>18</v>
      </c>
      <c r="B22" t="s">
        <v>11</v>
      </c>
      <c r="C22">
        <f>VLOOKUP(B22,'Contestants Points Weekly'!$A$2:$B$24,2,FALSE)</f>
        <v>25</v>
      </c>
      <c r="D22">
        <f>VLOOKUP(B22,'Contestants Points Weekly'!$A$2:$C$24,3,FALSE)</f>
        <v>10</v>
      </c>
      <c r="E22">
        <f>VLOOKUP(B22,'Contestants Points Weekly'!$A$2:$O$24,4,FALSE)</f>
        <v>0</v>
      </c>
      <c r="F22">
        <f>VLOOKUP(B22,'Contestants Points Weekly'!$A$2:$O$24,5,FALSE)</f>
        <v>0</v>
      </c>
      <c r="G22">
        <f>VLOOKUP(B22,'Contestants Points Weekly'!$A$2:$O$24,6,FALSE)</f>
        <v>0</v>
      </c>
      <c r="H22">
        <f>VLOOKUP(B22,'Contestants Points Weekly'!$A$2:$O$24,7,FALSE)</f>
        <v>0</v>
      </c>
      <c r="I22">
        <f>VLOOKUP(B22,'Contestants Points Weekly'!$A$2:$O$24,8,FALSE)</f>
        <v>0</v>
      </c>
      <c r="J22">
        <f>VLOOKUP(B22,'Contestants Points Weekly'!$A$2:$O$24,9,FALSE)</f>
        <v>0</v>
      </c>
      <c r="K22">
        <f>VLOOKUP(B22,'Contestants Points Weekly'!$A$2:$O$24,10,FALSE)</f>
        <v>0</v>
      </c>
      <c r="L22">
        <f>VLOOKUP(B22,'Contestants Points Weekly'!$A$2:$O$24,11,FALSE)</f>
        <v>50</v>
      </c>
      <c r="M22">
        <f>VLOOKUP(B22,'Contestants Points Weekly'!$A$2:$O$24,12,FALSE)</f>
        <v>0</v>
      </c>
      <c r="N22">
        <f>VLOOKUP(B22,'Contestants Points Weekly'!$A$2:$O$24,13,FALSE)</f>
        <v>0</v>
      </c>
      <c r="O22" t="str">
        <f>VLOOKUP(B22,'Contestants Points Weekly'!$A$2:$P$24,15,FALSE)</f>
        <v>Eliminated</v>
      </c>
      <c r="P22">
        <f t="shared" si="0"/>
        <v>85</v>
      </c>
    </row>
    <row r="23" spans="1:16" x14ac:dyDescent="0.3">
      <c r="A23" t="s">
        <v>18</v>
      </c>
      <c r="B23" t="s">
        <v>6</v>
      </c>
      <c r="C23">
        <f>VLOOKUP(B23,'Contestants Points Weekly'!$A$2:$B$24,2,FALSE)</f>
        <v>50</v>
      </c>
      <c r="D23">
        <f>VLOOKUP(B23,'Contestants Points Weekly'!$A$2:$C$24,3,FALSE)</f>
        <v>10</v>
      </c>
      <c r="E23">
        <f>VLOOKUP(B23,'Contestants Points Weekly'!$A$2:$O$24,4,FALSE)</f>
        <v>60</v>
      </c>
      <c r="F23">
        <f>VLOOKUP(B23,'Contestants Points Weekly'!$A$2:$O$24,5,FALSE)</f>
        <v>80</v>
      </c>
      <c r="G23">
        <f>VLOOKUP(B23,'Contestants Points Weekly'!$A$2:$O$24,6,FALSE)</f>
        <v>10</v>
      </c>
      <c r="H23">
        <f>VLOOKUP(B23,'Contestants Points Weekly'!$A$2:$O$24,7,FALSE)</f>
        <v>140</v>
      </c>
      <c r="I23">
        <f>VLOOKUP(B23,'Contestants Points Weekly'!$A$2:$O$24,8,FALSE)</f>
        <v>65</v>
      </c>
      <c r="J23">
        <f>VLOOKUP(B23,'Contestants Points Weekly'!$A$2:$O$24,9,FALSE)</f>
        <v>0</v>
      </c>
      <c r="K23">
        <f>VLOOKUP(B23,'Contestants Points Weekly'!$A$2:$O$24,10,FALSE)</f>
        <v>0</v>
      </c>
      <c r="L23">
        <f>VLOOKUP(B23,'Contestants Points Weekly'!$A$2:$O$24,11,FALSE)</f>
        <v>45</v>
      </c>
      <c r="M23">
        <f>VLOOKUP(B23,'Contestants Points Weekly'!$A$2:$O$24,12,FALSE)</f>
        <v>0</v>
      </c>
      <c r="N23">
        <f>VLOOKUP(B23,'Contestants Points Weekly'!$A$2:$O$24,13,FALSE)</f>
        <v>0</v>
      </c>
      <c r="O23" t="str">
        <f>VLOOKUP(B23,'Contestants Points Weekly'!$A$2:$P$24,15,FALSE)</f>
        <v>Eliminated</v>
      </c>
      <c r="P23">
        <f t="shared" si="0"/>
        <v>460</v>
      </c>
    </row>
    <row r="24" spans="1:16" x14ac:dyDescent="0.3">
      <c r="A24" t="s">
        <v>18</v>
      </c>
      <c r="B24" t="s">
        <v>15</v>
      </c>
      <c r="C24">
        <f>VLOOKUP(B24,'Contestants Points Weekly'!$A$2:$B$24,2,FALSE)</f>
        <v>30</v>
      </c>
      <c r="D24">
        <f>VLOOKUP(B24,'Contestants Points Weekly'!$A$2:$C$24,3,FALSE)</f>
        <v>100</v>
      </c>
      <c r="E24">
        <f>VLOOKUP(B24,'Contestants Points Weekly'!$A$2:$O$24,4,FALSE)</f>
        <v>0</v>
      </c>
      <c r="F24">
        <f>VLOOKUP(B24,'Contestants Points Weekly'!$A$2:$O$24,5,FALSE)</f>
        <v>50</v>
      </c>
      <c r="G24">
        <f>VLOOKUP(B24,'Contestants Points Weekly'!$A$2:$O$24,6,FALSE)</f>
        <v>90</v>
      </c>
      <c r="H24">
        <f>VLOOKUP(B24,'Contestants Points Weekly'!$A$2:$O$24,7,FALSE)</f>
        <v>45</v>
      </c>
      <c r="I24">
        <f>VLOOKUP(B24,'Contestants Points Weekly'!$A$2:$O$24,8,FALSE)</f>
        <v>105</v>
      </c>
      <c r="J24">
        <f>VLOOKUP(B24,'Contestants Points Weekly'!$A$2:$O$24,9,FALSE)</f>
        <v>0</v>
      </c>
      <c r="K24">
        <f>VLOOKUP(B24,'Contestants Points Weekly'!$A$2:$O$24,10,FALSE)</f>
        <v>0</v>
      </c>
      <c r="L24">
        <f>VLOOKUP(B24,'Contestants Points Weekly'!$A$2:$O$24,11,FALSE)</f>
        <v>5</v>
      </c>
      <c r="M24">
        <f>VLOOKUP(B24,'Contestants Points Weekly'!$A$2:$O$24,12,FALSE)</f>
        <v>0</v>
      </c>
      <c r="N24">
        <f>VLOOKUP(B24,'Contestants Points Weekly'!$A$2:$O$24,13,FALSE)</f>
        <v>0</v>
      </c>
      <c r="O24" t="str">
        <f>VLOOKUP(B24,'Contestants Points Weekly'!$A$2:$P$24,15,FALSE)</f>
        <v>Eliminated</v>
      </c>
      <c r="P24">
        <f t="shared" si="0"/>
        <v>425</v>
      </c>
    </row>
    <row r="25" spans="1:16" x14ac:dyDescent="0.3">
      <c r="A25" t="s">
        <v>18</v>
      </c>
      <c r="B25" t="s">
        <v>23</v>
      </c>
      <c r="C25">
        <f>VLOOKUP(B25,'Contestants Points Weekly'!$A$2:$B$24,2,FALSE)</f>
        <v>25</v>
      </c>
      <c r="D25">
        <f>VLOOKUP(B25,'Contestants Points Weekly'!$A$2:$C$24,3,FALSE)</f>
        <v>0</v>
      </c>
      <c r="E25">
        <f>VLOOKUP(B25,'Contestants Points Weekly'!$A$2:$O$24,4,FALSE)</f>
        <v>0</v>
      </c>
      <c r="F25">
        <f>VLOOKUP(B25,'Contestants Points Weekly'!$A$2:$O$24,5,FALSE)</f>
        <v>0</v>
      </c>
      <c r="G25">
        <f>VLOOKUP(B25,'Contestants Points Weekly'!$A$2:$O$24,6,FALSE)</f>
        <v>0</v>
      </c>
      <c r="H25">
        <f>VLOOKUP(B25,'Contestants Points Weekly'!$A$2:$O$24,7,FALSE)</f>
        <v>0</v>
      </c>
      <c r="I25">
        <f>VLOOKUP(B25,'Contestants Points Weekly'!$A$2:$O$24,8,FALSE)</f>
        <v>0</v>
      </c>
      <c r="J25">
        <f>VLOOKUP(B25,'Contestants Points Weekly'!$A$2:$O$24,9,FALSE)</f>
        <v>0</v>
      </c>
      <c r="K25">
        <f>VLOOKUP(B25,'Contestants Points Weekly'!$A$2:$O$24,10,FALSE)</f>
        <v>0</v>
      </c>
      <c r="L25">
        <f>VLOOKUP(B25,'Contestants Points Weekly'!$A$2:$O$24,11,FALSE)</f>
        <v>0</v>
      </c>
      <c r="M25">
        <f>VLOOKUP(B25,'Contestants Points Weekly'!$A$2:$O$24,12,FALSE)</f>
        <v>0</v>
      </c>
      <c r="N25">
        <f>VLOOKUP(B25,'Contestants Points Weekly'!$A$2:$O$24,13,FALSE)</f>
        <v>0</v>
      </c>
      <c r="O25" t="str">
        <f>VLOOKUP(B25,'Contestants Points Weekly'!$A$2:$P$24,15,FALSE)</f>
        <v>Eliminated</v>
      </c>
      <c r="P25">
        <f t="shared" si="0"/>
        <v>25</v>
      </c>
    </row>
    <row r="26" spans="1:16" x14ac:dyDescent="0.3">
      <c r="A26" t="s">
        <v>24</v>
      </c>
      <c r="B26" t="s">
        <v>36</v>
      </c>
      <c r="C26">
        <f>VLOOKUP(B26,'Contestants Points Weekly'!$A$2:$B$24,2,FALSE)</f>
        <v>25</v>
      </c>
      <c r="D26">
        <f>VLOOKUP(B26,'Contestants Points Weekly'!$A$2:$C$24,3,FALSE)</f>
        <v>10</v>
      </c>
      <c r="E26">
        <f>VLOOKUP(B26,'Contestants Points Weekly'!$A$2:$O$24,4,FALSE)</f>
        <v>90</v>
      </c>
      <c r="F26">
        <f>VLOOKUP(B26,'Contestants Points Weekly'!$A$2:$O$24,5,FALSE)</f>
        <v>25</v>
      </c>
      <c r="G26">
        <f>VLOOKUP(B26,'Contestants Points Weekly'!$A$2:$O$24,6,FALSE)</f>
        <v>45</v>
      </c>
      <c r="H26">
        <f>VLOOKUP(B26,'Contestants Points Weekly'!$A$2:$O$24,7,FALSE)</f>
        <v>70</v>
      </c>
      <c r="I26">
        <f>VLOOKUP(B26,'Contestants Points Weekly'!$A$2:$O$24,8,FALSE)</f>
        <v>105</v>
      </c>
      <c r="J26">
        <f>VLOOKUP(B26,'Contestants Points Weekly'!$A$2:$O$24,9,FALSE)</f>
        <v>115</v>
      </c>
      <c r="K26">
        <f>VLOOKUP(B26,'Contestants Points Weekly'!$A$2:$O$24,10,FALSE)</f>
        <v>25</v>
      </c>
      <c r="L26">
        <f>VLOOKUP(B26,'Contestants Points Weekly'!$A$2:$O$24,11,FALSE)</f>
        <v>0</v>
      </c>
      <c r="M26">
        <f>VLOOKUP(B26,'Contestants Points Weekly'!$A$2:$O$24,12,FALSE)</f>
        <v>190</v>
      </c>
      <c r="N26">
        <f>VLOOKUP(B26,'Contestants Points Weekly'!$A$2:$O$24,13,FALSE)</f>
        <v>335</v>
      </c>
      <c r="O26" t="str">
        <f>VLOOKUP(B26,'Contestants Points Weekly'!$A$2:$P$24,15,FALSE)</f>
        <v>Still in it to Win it</v>
      </c>
      <c r="P26">
        <f t="shared" si="0"/>
        <v>1035</v>
      </c>
    </row>
    <row r="27" spans="1:16" x14ac:dyDescent="0.3">
      <c r="A27" t="s">
        <v>24</v>
      </c>
      <c r="B27" t="s">
        <v>12</v>
      </c>
      <c r="C27">
        <f>VLOOKUP(B27,'Contestants Points Weekly'!$A$2:$B$24,2,FALSE)</f>
        <v>30</v>
      </c>
      <c r="D27">
        <f>VLOOKUP(B27,'Contestants Points Weekly'!$A$2:$C$24,3,FALSE)</f>
        <v>20</v>
      </c>
      <c r="E27">
        <f>VLOOKUP(B27,'Contestants Points Weekly'!$A$2:$O$24,4,FALSE)</f>
        <v>25</v>
      </c>
      <c r="F27">
        <f>VLOOKUP(B27,'Contestants Points Weekly'!$A$2:$O$24,5,FALSE)</f>
        <v>120</v>
      </c>
      <c r="G27">
        <f>VLOOKUP(B27,'Contestants Points Weekly'!$A$2:$O$24,6,FALSE)</f>
        <v>40</v>
      </c>
      <c r="H27">
        <f>VLOOKUP(B27,'Contestants Points Weekly'!$A$2:$O$24,7,FALSE)</f>
        <v>105</v>
      </c>
      <c r="I27">
        <f>VLOOKUP(B27,'Contestants Points Weekly'!$A$2:$O$24,8,FALSE)</f>
        <v>105</v>
      </c>
      <c r="J27">
        <f>VLOOKUP(B27,'Contestants Points Weekly'!$A$2:$O$24,9,FALSE)</f>
        <v>115</v>
      </c>
      <c r="K27">
        <f>VLOOKUP(B27,'Contestants Points Weekly'!$A$2:$O$24,10,FALSE)</f>
        <v>170</v>
      </c>
      <c r="L27">
        <f>VLOOKUP(B27,'Contestants Points Weekly'!$A$2:$O$24,11,FALSE)</f>
        <v>0</v>
      </c>
      <c r="M27">
        <f>VLOOKUP(B27,'Contestants Points Weekly'!$A$2:$O$24,12,FALSE)</f>
        <v>35</v>
      </c>
      <c r="N27">
        <f>VLOOKUP(B27,'Contestants Points Weekly'!$A$2:$O$24,13,FALSE)</f>
        <v>105</v>
      </c>
      <c r="O27" t="str">
        <f>VLOOKUP(B27,'Contestants Points Weekly'!$A$2:$P$24,15,FALSE)</f>
        <v>Eliminated</v>
      </c>
      <c r="P27">
        <f t="shared" si="0"/>
        <v>870</v>
      </c>
    </row>
    <row r="28" spans="1:16" x14ac:dyDescent="0.3">
      <c r="A28" t="s">
        <v>24</v>
      </c>
      <c r="B28" t="s">
        <v>21</v>
      </c>
      <c r="C28">
        <f>VLOOKUP(B28,'Contestants Points Weekly'!$A$2:$B$24,2,FALSE)</f>
        <v>45</v>
      </c>
      <c r="D28">
        <f>VLOOKUP(B28,'Contestants Points Weekly'!$A$2:$C$24,3,FALSE)</f>
        <v>145</v>
      </c>
      <c r="E28">
        <f>VLOOKUP(B28,'Contestants Points Weekly'!$A$2:$O$24,4,FALSE)</f>
        <v>110</v>
      </c>
      <c r="F28">
        <f>VLOOKUP(B28,'Contestants Points Weekly'!$A$2:$O$24,5,FALSE)</f>
        <v>35</v>
      </c>
      <c r="G28">
        <f>VLOOKUP(B28,'Contestants Points Weekly'!$A$2:$O$24,6,FALSE)</f>
        <v>170</v>
      </c>
      <c r="H28">
        <f>VLOOKUP(B28,'Contestants Points Weekly'!$A$2:$O$24,7,FALSE)</f>
        <v>75</v>
      </c>
      <c r="I28">
        <f>VLOOKUP(B28,'Contestants Points Weekly'!$A$2:$O$24,8,FALSE)</f>
        <v>30</v>
      </c>
      <c r="J28">
        <f>VLOOKUP(B28,'Contestants Points Weekly'!$A$2:$O$24,9,FALSE)</f>
        <v>95</v>
      </c>
      <c r="K28">
        <f>VLOOKUP(B28,'Contestants Points Weekly'!$A$2:$O$24,10,FALSE)</f>
        <v>45</v>
      </c>
      <c r="L28">
        <f>VLOOKUP(B28,'Contestants Points Weekly'!$A$2:$O$24,11,FALSE)</f>
        <v>45</v>
      </c>
      <c r="M28">
        <f>VLOOKUP(B28,'Contestants Points Weekly'!$A$2:$O$24,12,FALSE)</f>
        <v>0</v>
      </c>
      <c r="N28">
        <f>VLOOKUP(B28,'Contestants Points Weekly'!$A$2:$O$24,13,FALSE)</f>
        <v>0</v>
      </c>
      <c r="O28" t="str">
        <f>VLOOKUP(B28,'Contestants Points Weekly'!$A$2:$P$24,15,FALSE)</f>
        <v>Eliminated</v>
      </c>
      <c r="P28">
        <f t="shared" si="0"/>
        <v>795</v>
      </c>
    </row>
    <row r="29" spans="1:16" x14ac:dyDescent="0.3">
      <c r="A29" t="s">
        <v>24</v>
      </c>
      <c r="B29" t="s">
        <v>84</v>
      </c>
      <c r="C29">
        <f>VLOOKUP(B29,'Contestants Points Weekly'!$A$2:$B$24,2,FALSE)</f>
        <v>0</v>
      </c>
      <c r="D29">
        <f>VLOOKUP(B29,'Contestants Points Weekly'!$A$2:$C$24,3,FALSE)</f>
        <v>0</v>
      </c>
      <c r="E29">
        <f>VLOOKUP(B29,'Contestants Points Weekly'!$A$2:$O$24,4,FALSE)</f>
        <v>0</v>
      </c>
      <c r="F29">
        <f>VLOOKUP(B29,'Contestants Points Weekly'!$A$2:$O$24,5,FALSE)</f>
        <v>0</v>
      </c>
      <c r="G29">
        <f>VLOOKUP(B29,'Contestants Points Weekly'!$A$2:$O$24,6,FALSE)</f>
        <v>0</v>
      </c>
      <c r="H29">
        <f>VLOOKUP(B29,'Contestants Points Weekly'!$A$2:$O$24,7,FALSE)</f>
        <v>0</v>
      </c>
      <c r="I29">
        <f>VLOOKUP(B29,'Contestants Points Weekly'!$A$2:$O$24,8,FALSE)</f>
        <v>0</v>
      </c>
      <c r="J29">
        <f>VLOOKUP(B29,'Contestants Points Weekly'!$A$2:$O$24,9,FALSE)</f>
        <v>0</v>
      </c>
      <c r="K29">
        <f>VLOOKUP(B29,'Contestants Points Weekly'!$A$2:$O$24,10,FALSE)</f>
        <v>0</v>
      </c>
      <c r="L29">
        <f>VLOOKUP(B29,'Contestants Points Weekly'!$A$2:$O$24,11,FALSE)</f>
        <v>0</v>
      </c>
      <c r="M29">
        <f>VLOOKUP(B29,'Contestants Points Weekly'!$A$2:$O$24,12,FALSE)</f>
        <v>0</v>
      </c>
      <c r="N29">
        <f>VLOOKUP(B29,'Contestants Points Weekly'!$A$2:$O$24,13,FALSE)</f>
        <v>0</v>
      </c>
      <c r="O29" t="str">
        <f>VLOOKUP(B29,'Contestants Points Weekly'!$A$2:$P$24,15,FALSE)</f>
        <v>Eliminated</v>
      </c>
      <c r="P29">
        <f t="shared" si="0"/>
        <v>0</v>
      </c>
    </row>
    <row r="30" spans="1:16" x14ac:dyDescent="0.3">
      <c r="A30" t="s">
        <v>27</v>
      </c>
      <c r="B30" t="s">
        <v>15</v>
      </c>
      <c r="C30">
        <f>VLOOKUP(B30,'Contestants Points Weekly'!$A$2:$B$24,2,FALSE)</f>
        <v>30</v>
      </c>
      <c r="D30">
        <f>VLOOKUP(B30,'Contestants Points Weekly'!$A$2:$C$24,3,FALSE)</f>
        <v>100</v>
      </c>
      <c r="E30">
        <f>VLOOKUP(B30,'Contestants Points Weekly'!$A$2:$O$24,4,FALSE)</f>
        <v>0</v>
      </c>
      <c r="F30">
        <f>VLOOKUP(B30,'Contestants Points Weekly'!$A$2:$O$24,5,FALSE)</f>
        <v>50</v>
      </c>
      <c r="G30">
        <f>VLOOKUP(B30,'Contestants Points Weekly'!$A$2:$O$24,6,FALSE)</f>
        <v>90</v>
      </c>
      <c r="H30">
        <f>VLOOKUP(B30,'Contestants Points Weekly'!$A$2:$O$24,7,FALSE)</f>
        <v>45</v>
      </c>
      <c r="I30">
        <f>VLOOKUP(B30,'Contestants Points Weekly'!$A$2:$O$24,8,FALSE)</f>
        <v>105</v>
      </c>
      <c r="J30">
        <f>VLOOKUP(B30,'Contestants Points Weekly'!$A$2:$O$24,9,FALSE)</f>
        <v>0</v>
      </c>
      <c r="K30">
        <f>VLOOKUP(B30,'Contestants Points Weekly'!$A$2:$O$24,10,FALSE)</f>
        <v>0</v>
      </c>
      <c r="L30">
        <f>VLOOKUP(B30,'Contestants Points Weekly'!$A$2:$O$24,11,FALSE)</f>
        <v>5</v>
      </c>
      <c r="M30">
        <f>VLOOKUP(B30,'Contestants Points Weekly'!$A$2:$O$24,12,FALSE)</f>
        <v>0</v>
      </c>
      <c r="N30">
        <f>VLOOKUP(B30,'Contestants Points Weekly'!$A$2:$O$24,13,FALSE)</f>
        <v>0</v>
      </c>
      <c r="O30" t="str">
        <f>VLOOKUP(B30,'Contestants Points Weekly'!$A$2:$P$24,15,FALSE)</f>
        <v>Eliminated</v>
      </c>
      <c r="P30">
        <f t="shared" si="0"/>
        <v>425</v>
      </c>
    </row>
    <row r="31" spans="1:16" x14ac:dyDescent="0.3">
      <c r="A31" t="s">
        <v>27</v>
      </c>
      <c r="B31" t="s">
        <v>11</v>
      </c>
      <c r="C31">
        <f>VLOOKUP(B31,'Contestants Points Weekly'!$A$2:$B$24,2,FALSE)</f>
        <v>25</v>
      </c>
      <c r="D31">
        <f>VLOOKUP(B31,'Contestants Points Weekly'!$A$2:$C$24,3,FALSE)</f>
        <v>10</v>
      </c>
      <c r="E31">
        <f>VLOOKUP(B31,'Contestants Points Weekly'!$A$2:$O$24,4,FALSE)</f>
        <v>0</v>
      </c>
      <c r="F31">
        <f>VLOOKUP(B31,'Contestants Points Weekly'!$A$2:$O$24,5,FALSE)</f>
        <v>0</v>
      </c>
      <c r="G31">
        <f>VLOOKUP(B31,'Contestants Points Weekly'!$A$2:$O$24,6,FALSE)</f>
        <v>0</v>
      </c>
      <c r="H31">
        <f>VLOOKUP(B31,'Contestants Points Weekly'!$A$2:$O$24,7,FALSE)</f>
        <v>0</v>
      </c>
      <c r="I31">
        <f>VLOOKUP(B31,'Contestants Points Weekly'!$A$2:$O$24,8,FALSE)</f>
        <v>0</v>
      </c>
      <c r="J31">
        <f>VLOOKUP(B31,'Contestants Points Weekly'!$A$2:$O$24,9,FALSE)</f>
        <v>0</v>
      </c>
      <c r="K31">
        <f>VLOOKUP(B31,'Contestants Points Weekly'!$A$2:$O$24,10,FALSE)</f>
        <v>0</v>
      </c>
      <c r="L31">
        <f>VLOOKUP(B31,'Contestants Points Weekly'!$A$2:$O$24,11,FALSE)</f>
        <v>50</v>
      </c>
      <c r="M31">
        <f>VLOOKUP(B31,'Contestants Points Weekly'!$A$2:$O$24,12,FALSE)</f>
        <v>0</v>
      </c>
      <c r="N31">
        <f>VLOOKUP(B31,'Contestants Points Weekly'!$A$2:$O$24,13,FALSE)</f>
        <v>0</v>
      </c>
      <c r="O31" t="str">
        <f>VLOOKUP(B31,'Contestants Points Weekly'!$A$2:$P$24,15,FALSE)</f>
        <v>Eliminated</v>
      </c>
      <c r="P31">
        <f t="shared" si="0"/>
        <v>85</v>
      </c>
    </row>
    <row r="32" spans="1:16" x14ac:dyDescent="0.3">
      <c r="A32" t="s">
        <v>27</v>
      </c>
      <c r="B32" t="s">
        <v>13</v>
      </c>
      <c r="C32">
        <f>VLOOKUP(B32,'Contestants Points Weekly'!$A$2:$B$24,2,FALSE)</f>
        <v>25</v>
      </c>
      <c r="D32">
        <f>VLOOKUP(B32,'Contestants Points Weekly'!$A$2:$C$24,3,FALSE)</f>
        <v>0</v>
      </c>
      <c r="E32">
        <f>VLOOKUP(B32,'Contestants Points Weekly'!$A$2:$O$24,4,FALSE)</f>
        <v>50</v>
      </c>
      <c r="F32">
        <f>VLOOKUP(B32,'Contestants Points Weekly'!$A$2:$O$24,5,FALSE)</f>
        <v>35</v>
      </c>
      <c r="G32">
        <f>VLOOKUP(B32,'Contestants Points Weekly'!$A$2:$O$24,6,FALSE)</f>
        <v>45</v>
      </c>
      <c r="H32">
        <f>VLOOKUP(B32,'Contestants Points Weekly'!$A$2:$O$24,7,FALSE)</f>
        <v>90</v>
      </c>
      <c r="I32">
        <f>VLOOKUP(B32,'Contestants Points Weekly'!$A$2:$O$24,8,FALSE)</f>
        <v>0</v>
      </c>
      <c r="J32">
        <f>VLOOKUP(B32,'Contestants Points Weekly'!$A$2:$O$24,9,FALSE)</f>
        <v>0</v>
      </c>
      <c r="K32">
        <f>VLOOKUP(B32,'Contestants Points Weekly'!$A$2:$O$24,10,FALSE)</f>
        <v>0</v>
      </c>
      <c r="L32">
        <f>VLOOKUP(B32,'Contestants Points Weekly'!$A$2:$O$24,11,FALSE)</f>
        <v>5</v>
      </c>
      <c r="M32">
        <f>VLOOKUP(B32,'Contestants Points Weekly'!$A$2:$O$24,12,FALSE)</f>
        <v>0</v>
      </c>
      <c r="N32">
        <f>VLOOKUP(B32,'Contestants Points Weekly'!$A$2:$O$24,13,FALSE)</f>
        <v>0</v>
      </c>
      <c r="O32" t="str">
        <f>VLOOKUP(B32,'Contestants Points Weekly'!$A$2:$P$24,15,FALSE)</f>
        <v>Winner</v>
      </c>
      <c r="P32">
        <f t="shared" si="0"/>
        <v>250</v>
      </c>
    </row>
    <row r="33" spans="1:16" x14ac:dyDescent="0.3">
      <c r="A33" t="s">
        <v>27</v>
      </c>
      <c r="B33" t="s">
        <v>28</v>
      </c>
      <c r="C33">
        <f>VLOOKUP(B33,'Contestants Points Weekly'!$A$2:$B$24,2,FALSE)</f>
        <v>25</v>
      </c>
      <c r="D33">
        <f>VLOOKUP(B33,'Contestants Points Weekly'!$A$2:$C$24,3,FALSE)</f>
        <v>10</v>
      </c>
      <c r="E33">
        <f>VLOOKUP(B33,'Contestants Points Weekly'!$A$2:$O$24,4,FALSE)</f>
        <v>35</v>
      </c>
      <c r="F33">
        <f>VLOOKUP(B33,'Contestants Points Weekly'!$A$2:$O$24,5,FALSE)</f>
        <v>35</v>
      </c>
      <c r="G33">
        <f>VLOOKUP(B33,'Contestants Points Weekly'!$A$2:$O$24,6,FALSE)</f>
        <v>35</v>
      </c>
      <c r="H33">
        <f>VLOOKUP(B33,'Contestants Points Weekly'!$A$2:$O$24,7,FALSE)</f>
        <v>0</v>
      </c>
      <c r="I33">
        <f>VLOOKUP(B33,'Contestants Points Weekly'!$A$2:$O$24,8,FALSE)</f>
        <v>0</v>
      </c>
      <c r="J33">
        <f>VLOOKUP(B33,'Contestants Points Weekly'!$A$2:$O$24,9,FALSE)</f>
        <v>0</v>
      </c>
      <c r="K33">
        <f>VLOOKUP(B33,'Contestants Points Weekly'!$A$2:$O$24,10,FALSE)</f>
        <v>0</v>
      </c>
      <c r="L33">
        <f>VLOOKUP(B33,'Contestants Points Weekly'!$A$2:$O$24,11,FALSE)</f>
        <v>5</v>
      </c>
      <c r="M33">
        <f>VLOOKUP(B33,'Contestants Points Weekly'!$A$2:$O$24,12,FALSE)</f>
        <v>0</v>
      </c>
      <c r="N33">
        <f>VLOOKUP(B33,'Contestants Points Weekly'!$A$2:$O$24,13,FALSE)</f>
        <v>0</v>
      </c>
      <c r="O33" t="str">
        <f>VLOOKUP(B33,'Contestants Points Weekly'!$A$2:$P$24,15,FALSE)</f>
        <v>Eliminated</v>
      </c>
      <c r="P33">
        <f t="shared" si="0"/>
        <v>145</v>
      </c>
    </row>
    <row r="34" spans="1:16" x14ac:dyDescent="0.3">
      <c r="A34" t="s">
        <v>29</v>
      </c>
      <c r="B34" t="s">
        <v>13</v>
      </c>
      <c r="C34">
        <f>VLOOKUP(B34,'Contestants Points Weekly'!$A$2:$B$24,2,FALSE)</f>
        <v>25</v>
      </c>
      <c r="D34">
        <f>VLOOKUP(B34,'Contestants Points Weekly'!$A$2:$C$24,3,FALSE)</f>
        <v>0</v>
      </c>
      <c r="E34">
        <f>VLOOKUP(B34,'Contestants Points Weekly'!$A$2:$O$24,4,FALSE)</f>
        <v>50</v>
      </c>
      <c r="F34">
        <f>VLOOKUP(B34,'Contestants Points Weekly'!$A$2:$O$24,5,FALSE)</f>
        <v>35</v>
      </c>
      <c r="G34">
        <f>VLOOKUP(B34,'Contestants Points Weekly'!$A$2:$O$24,6,FALSE)</f>
        <v>45</v>
      </c>
      <c r="H34">
        <f>VLOOKUP(B34,'Contestants Points Weekly'!$A$2:$O$24,7,FALSE)</f>
        <v>90</v>
      </c>
      <c r="I34">
        <f>VLOOKUP(B34,'Contestants Points Weekly'!$A$2:$O$24,8,FALSE)</f>
        <v>0</v>
      </c>
      <c r="J34">
        <f>VLOOKUP(B34,'Contestants Points Weekly'!$A$2:$O$24,9,FALSE)</f>
        <v>0</v>
      </c>
      <c r="K34">
        <f>VLOOKUP(B34,'Contestants Points Weekly'!$A$2:$O$24,10,FALSE)</f>
        <v>0</v>
      </c>
      <c r="L34">
        <f>VLOOKUP(B34,'Contestants Points Weekly'!$A$2:$O$24,11,FALSE)</f>
        <v>5</v>
      </c>
      <c r="M34">
        <f>VLOOKUP(B34,'Contestants Points Weekly'!$A$2:$O$24,12,FALSE)</f>
        <v>0</v>
      </c>
      <c r="N34">
        <f>VLOOKUP(B34,'Contestants Points Weekly'!$A$2:$O$24,13,FALSE)</f>
        <v>0</v>
      </c>
      <c r="O34" t="str">
        <f>VLOOKUP(B34,'Contestants Points Weekly'!$A$2:$P$24,15,FALSE)</f>
        <v>Winner</v>
      </c>
      <c r="P34">
        <f t="shared" si="0"/>
        <v>250</v>
      </c>
    </row>
    <row r="35" spans="1:16" x14ac:dyDescent="0.3">
      <c r="A35" t="s">
        <v>29</v>
      </c>
      <c r="B35" t="s">
        <v>30</v>
      </c>
      <c r="C35">
        <f>VLOOKUP(B35,'Contestants Points Weekly'!$A$2:$B$24,2,FALSE)</f>
        <v>25</v>
      </c>
      <c r="D35">
        <f>VLOOKUP(B35,'Contestants Points Weekly'!$A$2:$C$24,3,FALSE)</f>
        <v>20</v>
      </c>
      <c r="E35">
        <f>VLOOKUP(B35,'Contestants Points Weekly'!$A$2:$O$24,4,FALSE)</f>
        <v>115</v>
      </c>
      <c r="F35">
        <f>VLOOKUP(B35,'Contestants Points Weekly'!$A$2:$O$24,5,FALSE)</f>
        <v>130</v>
      </c>
      <c r="G35">
        <f>VLOOKUP(B35,'Contestants Points Weekly'!$A$2:$O$24,6,FALSE)</f>
        <v>30</v>
      </c>
      <c r="H35">
        <f>VLOOKUP(B35,'Contestants Points Weekly'!$A$2:$O$24,7,FALSE)</f>
        <v>110</v>
      </c>
      <c r="I35">
        <f>VLOOKUP(B35,'Contestants Points Weekly'!$A$2:$O$24,8,FALSE)</f>
        <v>0</v>
      </c>
      <c r="J35">
        <f>VLOOKUP(B35,'Contestants Points Weekly'!$A$2:$O$24,9,FALSE)</f>
        <v>0</v>
      </c>
      <c r="K35">
        <f>VLOOKUP(B35,'Contestants Points Weekly'!$A$2:$O$24,10,FALSE)</f>
        <v>0</v>
      </c>
      <c r="L35">
        <f>VLOOKUP(B35,'Contestants Points Weekly'!$A$2:$O$24,11,FALSE)</f>
        <v>45</v>
      </c>
      <c r="M35">
        <f>VLOOKUP(B35,'Contestants Points Weekly'!$A$2:$O$24,12,FALSE)</f>
        <v>0</v>
      </c>
      <c r="N35">
        <f>VLOOKUP(B35,'Contestants Points Weekly'!$A$2:$O$24,13,FALSE)</f>
        <v>0</v>
      </c>
      <c r="O35" t="str">
        <f>VLOOKUP(B35,'Contestants Points Weekly'!$A$2:$P$24,15,FALSE)</f>
        <v>Eliminated</v>
      </c>
      <c r="P35">
        <f t="shared" si="0"/>
        <v>475</v>
      </c>
    </row>
    <row r="36" spans="1:16" x14ac:dyDescent="0.3">
      <c r="A36" t="s">
        <v>29</v>
      </c>
      <c r="B36" t="s">
        <v>11</v>
      </c>
      <c r="C36">
        <f>VLOOKUP(B36,'Contestants Points Weekly'!$A$2:$B$24,2,FALSE)</f>
        <v>25</v>
      </c>
      <c r="D36">
        <f>VLOOKUP(B36,'Contestants Points Weekly'!$A$2:$C$24,3,FALSE)</f>
        <v>10</v>
      </c>
      <c r="E36">
        <f>VLOOKUP(B36,'Contestants Points Weekly'!$A$2:$O$24,4,FALSE)</f>
        <v>0</v>
      </c>
      <c r="F36">
        <f>VLOOKUP(B36,'Contestants Points Weekly'!$A$2:$O$24,5,FALSE)</f>
        <v>0</v>
      </c>
      <c r="G36">
        <f>VLOOKUP(B36,'Contestants Points Weekly'!$A$2:$O$24,6,FALSE)</f>
        <v>0</v>
      </c>
      <c r="H36">
        <f>VLOOKUP(B36,'Contestants Points Weekly'!$A$2:$O$24,7,FALSE)</f>
        <v>0</v>
      </c>
      <c r="I36">
        <f>VLOOKUP(B36,'Contestants Points Weekly'!$A$2:$O$24,8,FALSE)</f>
        <v>0</v>
      </c>
      <c r="J36">
        <f>VLOOKUP(B36,'Contestants Points Weekly'!$A$2:$O$24,9,FALSE)</f>
        <v>0</v>
      </c>
      <c r="K36">
        <f>VLOOKUP(B36,'Contestants Points Weekly'!$A$2:$O$24,10,FALSE)</f>
        <v>0</v>
      </c>
      <c r="L36">
        <f>VLOOKUP(B36,'Contestants Points Weekly'!$A$2:$O$24,11,FALSE)</f>
        <v>50</v>
      </c>
      <c r="M36">
        <f>VLOOKUP(B36,'Contestants Points Weekly'!$A$2:$O$24,12,FALSE)</f>
        <v>0</v>
      </c>
      <c r="N36">
        <f>VLOOKUP(B36,'Contestants Points Weekly'!$A$2:$O$24,13,FALSE)</f>
        <v>0</v>
      </c>
      <c r="O36" t="str">
        <f>VLOOKUP(B36,'Contestants Points Weekly'!$A$2:$P$24,15,FALSE)</f>
        <v>Eliminated</v>
      </c>
      <c r="P36">
        <f t="shared" si="0"/>
        <v>85</v>
      </c>
    </row>
    <row r="37" spans="1:16" x14ac:dyDescent="0.3">
      <c r="A37" t="s">
        <v>29</v>
      </c>
      <c r="B37" t="s">
        <v>31</v>
      </c>
      <c r="C37">
        <f>VLOOKUP(B37,'Contestants Points Weekly'!$A$2:$B$24,2,FALSE)</f>
        <v>25</v>
      </c>
      <c r="D37">
        <f>VLOOKUP(B37,'Contestants Points Weekly'!$A$2:$C$24,3,FALSE)</f>
        <v>0</v>
      </c>
      <c r="E37">
        <f>VLOOKUP(B37,'Contestants Points Weekly'!$A$2:$O$24,4,FALSE)</f>
        <v>75</v>
      </c>
      <c r="F37">
        <f>VLOOKUP(B37,'Contestants Points Weekly'!$A$2:$O$24,5,FALSE)</f>
        <v>0</v>
      </c>
      <c r="G37">
        <f>VLOOKUP(B37,'Contestants Points Weekly'!$A$2:$O$24,6,FALSE)</f>
        <v>0</v>
      </c>
      <c r="H37">
        <f>VLOOKUP(B37,'Contestants Points Weekly'!$A$2:$O$24,7,FALSE)</f>
        <v>0</v>
      </c>
      <c r="I37">
        <f>VLOOKUP(B37,'Contestants Points Weekly'!$A$2:$O$24,8,FALSE)</f>
        <v>0</v>
      </c>
      <c r="J37">
        <f>VLOOKUP(B37,'Contestants Points Weekly'!$A$2:$O$24,9,FALSE)</f>
        <v>0</v>
      </c>
      <c r="K37">
        <f>VLOOKUP(B37,'Contestants Points Weekly'!$A$2:$O$24,10,FALSE)</f>
        <v>0</v>
      </c>
      <c r="L37">
        <f>VLOOKUP(B37,'Contestants Points Weekly'!$A$2:$O$24,11,FALSE)</f>
        <v>5</v>
      </c>
      <c r="M37">
        <f>VLOOKUP(B37,'Contestants Points Weekly'!$A$2:$O$24,12,FALSE)</f>
        <v>0</v>
      </c>
      <c r="N37">
        <f>VLOOKUP(B37,'Contestants Points Weekly'!$A$2:$O$24,13,FALSE)</f>
        <v>0</v>
      </c>
      <c r="O37" t="str">
        <f>VLOOKUP(B37,'Contestants Points Weekly'!$A$2:$P$24,15,FALSE)</f>
        <v>Eliminated</v>
      </c>
      <c r="P37">
        <f t="shared" si="0"/>
        <v>105</v>
      </c>
    </row>
    <row r="38" spans="1:16" x14ac:dyDescent="0.3">
      <c r="A38" t="s">
        <v>32</v>
      </c>
      <c r="B38" t="s">
        <v>30</v>
      </c>
      <c r="C38">
        <f>VLOOKUP(B38,'Contestants Points Weekly'!$A$2:$B$24,2,FALSE)</f>
        <v>25</v>
      </c>
      <c r="D38">
        <f>VLOOKUP(B38,'Contestants Points Weekly'!$A$2:$C$24,3,FALSE)</f>
        <v>20</v>
      </c>
      <c r="E38">
        <f>VLOOKUP(B38,'Contestants Points Weekly'!$A$2:$O$24,4,FALSE)</f>
        <v>115</v>
      </c>
      <c r="F38">
        <f>VLOOKUP(B38,'Contestants Points Weekly'!$A$2:$O$24,5,FALSE)</f>
        <v>130</v>
      </c>
      <c r="G38">
        <f>VLOOKUP(B38,'Contestants Points Weekly'!$A$2:$O$24,6,FALSE)</f>
        <v>30</v>
      </c>
      <c r="H38">
        <f>VLOOKUP(B38,'Contestants Points Weekly'!$A$2:$O$24,7,FALSE)</f>
        <v>110</v>
      </c>
      <c r="I38">
        <f>VLOOKUP(B38,'Contestants Points Weekly'!$A$2:$O$24,8,FALSE)</f>
        <v>0</v>
      </c>
      <c r="J38">
        <f>VLOOKUP(B38,'Contestants Points Weekly'!$A$2:$O$24,9,FALSE)</f>
        <v>0</v>
      </c>
      <c r="K38">
        <f>VLOOKUP(B38,'Contestants Points Weekly'!$A$2:$O$24,10,FALSE)</f>
        <v>0</v>
      </c>
      <c r="L38">
        <f>VLOOKUP(B38,'Contestants Points Weekly'!$A$2:$O$24,11,FALSE)</f>
        <v>45</v>
      </c>
      <c r="M38">
        <f>VLOOKUP(B38,'Contestants Points Weekly'!$A$2:$O$24,12,FALSE)</f>
        <v>0</v>
      </c>
      <c r="N38">
        <f>VLOOKUP(B38,'Contestants Points Weekly'!$A$2:$O$24,13,FALSE)</f>
        <v>0</v>
      </c>
      <c r="O38" t="str">
        <f>VLOOKUP(B38,'Contestants Points Weekly'!$A$2:$P$24,15,FALSE)</f>
        <v>Eliminated</v>
      </c>
      <c r="P38">
        <f t="shared" si="0"/>
        <v>475</v>
      </c>
    </row>
    <row r="39" spans="1:16" x14ac:dyDescent="0.3">
      <c r="A39" t="s">
        <v>32</v>
      </c>
      <c r="B39" t="s">
        <v>23</v>
      </c>
      <c r="C39">
        <f>VLOOKUP(B39,'Contestants Points Weekly'!$A$2:$B$24,2,FALSE)</f>
        <v>25</v>
      </c>
      <c r="D39">
        <f>VLOOKUP(B39,'Contestants Points Weekly'!$A$2:$C$24,3,FALSE)</f>
        <v>0</v>
      </c>
      <c r="E39">
        <f>VLOOKUP(B39,'Contestants Points Weekly'!$A$2:$O$24,4,FALSE)</f>
        <v>0</v>
      </c>
      <c r="F39">
        <f>VLOOKUP(B39,'Contestants Points Weekly'!$A$2:$O$24,5,FALSE)</f>
        <v>0</v>
      </c>
      <c r="G39">
        <f>VLOOKUP(B39,'Contestants Points Weekly'!$A$2:$O$24,6,FALSE)</f>
        <v>0</v>
      </c>
      <c r="H39">
        <f>VLOOKUP(B39,'Contestants Points Weekly'!$A$2:$O$24,7,FALSE)</f>
        <v>0</v>
      </c>
      <c r="I39">
        <f>VLOOKUP(B39,'Contestants Points Weekly'!$A$2:$O$24,8,FALSE)</f>
        <v>0</v>
      </c>
      <c r="J39">
        <f>VLOOKUP(B39,'Contestants Points Weekly'!$A$2:$O$24,9,FALSE)</f>
        <v>0</v>
      </c>
      <c r="K39">
        <f>VLOOKUP(B39,'Contestants Points Weekly'!$A$2:$O$24,10,FALSE)</f>
        <v>0</v>
      </c>
      <c r="L39">
        <f>VLOOKUP(B39,'Contestants Points Weekly'!$A$2:$O$24,11,FALSE)</f>
        <v>0</v>
      </c>
      <c r="M39">
        <f>VLOOKUP(B39,'Contestants Points Weekly'!$A$2:$O$24,12,FALSE)</f>
        <v>0</v>
      </c>
      <c r="N39">
        <f>VLOOKUP(B39,'Contestants Points Weekly'!$A$2:$O$24,13,FALSE)</f>
        <v>0</v>
      </c>
      <c r="O39" t="str">
        <f>VLOOKUP(B39,'Contestants Points Weekly'!$A$2:$P$24,15,FALSE)</f>
        <v>Eliminated</v>
      </c>
      <c r="P39">
        <f t="shared" si="0"/>
        <v>25</v>
      </c>
    </row>
    <row r="40" spans="1:16" x14ac:dyDescent="0.3">
      <c r="A40" t="s">
        <v>32</v>
      </c>
      <c r="B40" t="s">
        <v>6</v>
      </c>
      <c r="C40">
        <f>VLOOKUP(B40,'Contestants Points Weekly'!$A$2:$B$24,2,FALSE)</f>
        <v>50</v>
      </c>
      <c r="D40">
        <f>VLOOKUP(B40,'Contestants Points Weekly'!$A$2:$C$24,3,FALSE)</f>
        <v>10</v>
      </c>
      <c r="E40">
        <f>VLOOKUP(B40,'Contestants Points Weekly'!$A$2:$O$24,4,FALSE)</f>
        <v>60</v>
      </c>
      <c r="F40">
        <f>VLOOKUP(B40,'Contestants Points Weekly'!$A$2:$O$24,5,FALSE)</f>
        <v>80</v>
      </c>
      <c r="G40">
        <f>VLOOKUP(B40,'Contestants Points Weekly'!$A$2:$O$24,6,FALSE)</f>
        <v>10</v>
      </c>
      <c r="H40">
        <f>VLOOKUP(B40,'Contestants Points Weekly'!$A$2:$O$24,7,FALSE)</f>
        <v>140</v>
      </c>
      <c r="I40">
        <f>VLOOKUP(B40,'Contestants Points Weekly'!$A$2:$O$24,8,FALSE)</f>
        <v>65</v>
      </c>
      <c r="J40">
        <f>VLOOKUP(B40,'Contestants Points Weekly'!$A$2:$O$24,9,FALSE)</f>
        <v>0</v>
      </c>
      <c r="K40">
        <f>VLOOKUP(B40,'Contestants Points Weekly'!$A$2:$O$24,10,FALSE)</f>
        <v>0</v>
      </c>
      <c r="L40">
        <f>VLOOKUP(B40,'Contestants Points Weekly'!$A$2:$O$24,11,FALSE)</f>
        <v>45</v>
      </c>
      <c r="M40">
        <f>VLOOKUP(B40,'Contestants Points Weekly'!$A$2:$O$24,12,FALSE)</f>
        <v>0</v>
      </c>
      <c r="N40">
        <f>VLOOKUP(B40,'Contestants Points Weekly'!$A$2:$O$24,13,FALSE)</f>
        <v>0</v>
      </c>
      <c r="O40" t="str">
        <f>VLOOKUP(B40,'Contestants Points Weekly'!$A$2:$P$24,15,FALSE)</f>
        <v>Eliminated</v>
      </c>
      <c r="P40">
        <f t="shared" si="0"/>
        <v>460</v>
      </c>
    </row>
    <row r="41" spans="1:16" x14ac:dyDescent="0.3">
      <c r="A41" t="s">
        <v>32</v>
      </c>
      <c r="B41" t="s">
        <v>34</v>
      </c>
      <c r="C41">
        <f>VLOOKUP(B41,'Contestants Points Weekly'!$A$2:$B$24,2,FALSE)</f>
        <v>25</v>
      </c>
      <c r="D41">
        <f>VLOOKUP(B41,'Contestants Points Weekly'!$A$2:$C$24,3,FALSE)</f>
        <v>10</v>
      </c>
      <c r="E41">
        <f>VLOOKUP(B41,'Contestants Points Weekly'!$A$2:$O$24,4,FALSE)</f>
        <v>65</v>
      </c>
      <c r="F41">
        <f>VLOOKUP(B41,'Contestants Points Weekly'!$A$2:$O$24,5,FALSE)</f>
        <v>35</v>
      </c>
      <c r="G41">
        <f>VLOOKUP(B41,'Contestants Points Weekly'!$A$2:$O$24,6,FALSE)</f>
        <v>0</v>
      </c>
      <c r="H41">
        <f>VLOOKUP(B41,'Contestants Points Weekly'!$A$2:$O$24,7,FALSE)</f>
        <v>0</v>
      </c>
      <c r="I41">
        <f>VLOOKUP(B41,'Contestants Points Weekly'!$A$2:$O$24,8,FALSE)</f>
        <v>0</v>
      </c>
      <c r="J41">
        <f>VLOOKUP(B41,'Contestants Points Weekly'!$A$2:$O$24,9,FALSE)</f>
        <v>0</v>
      </c>
      <c r="K41">
        <f>VLOOKUP(B41,'Contestants Points Weekly'!$A$2:$O$24,10,FALSE)</f>
        <v>0</v>
      </c>
      <c r="L41">
        <f>VLOOKUP(B41,'Contestants Points Weekly'!$A$2:$O$24,11,FALSE)</f>
        <v>5</v>
      </c>
      <c r="M41">
        <f>VLOOKUP(B41,'Contestants Points Weekly'!$A$2:$O$24,12,FALSE)</f>
        <v>0</v>
      </c>
      <c r="N41">
        <f>VLOOKUP(B41,'Contestants Points Weekly'!$A$2:$O$24,13,FALSE)</f>
        <v>0</v>
      </c>
      <c r="O41" t="str">
        <f>VLOOKUP(B41,'Contestants Points Weekly'!$A$2:$P$24,15,FALSE)</f>
        <v>Eliminated</v>
      </c>
      <c r="P41">
        <f t="shared" si="0"/>
        <v>140</v>
      </c>
    </row>
    <row r="42" spans="1:16" x14ac:dyDescent="0.3">
      <c r="A42" t="s">
        <v>35</v>
      </c>
      <c r="B42" t="s">
        <v>30</v>
      </c>
      <c r="C42">
        <f>VLOOKUP(B42,'Contestants Points Weekly'!$A$2:$B$24,2,FALSE)</f>
        <v>25</v>
      </c>
      <c r="D42">
        <f>VLOOKUP(B42,'Contestants Points Weekly'!$A$2:$C$24,3,FALSE)</f>
        <v>20</v>
      </c>
      <c r="E42">
        <f>VLOOKUP(B42,'Contestants Points Weekly'!$A$2:$O$24,4,FALSE)</f>
        <v>115</v>
      </c>
      <c r="F42">
        <f>VLOOKUP(B42,'Contestants Points Weekly'!$A$2:$O$24,5,FALSE)</f>
        <v>130</v>
      </c>
      <c r="G42">
        <f>VLOOKUP(B42,'Contestants Points Weekly'!$A$2:$O$24,6,FALSE)</f>
        <v>30</v>
      </c>
      <c r="H42">
        <f>VLOOKUP(B42,'Contestants Points Weekly'!$A$2:$O$24,7,FALSE)</f>
        <v>110</v>
      </c>
      <c r="I42">
        <f>VLOOKUP(B42,'Contestants Points Weekly'!$A$2:$O$24,8,FALSE)</f>
        <v>0</v>
      </c>
      <c r="J42">
        <f>VLOOKUP(B42,'Contestants Points Weekly'!$A$2:$O$24,9,FALSE)</f>
        <v>0</v>
      </c>
      <c r="K42">
        <f>VLOOKUP(B42,'Contestants Points Weekly'!$A$2:$O$24,10,FALSE)</f>
        <v>0</v>
      </c>
      <c r="L42">
        <f>VLOOKUP(B42,'Contestants Points Weekly'!$A$2:$O$24,11,FALSE)</f>
        <v>45</v>
      </c>
      <c r="M42">
        <f>VLOOKUP(B42,'Contestants Points Weekly'!$A$2:$O$24,12,FALSE)</f>
        <v>0</v>
      </c>
      <c r="N42">
        <f>VLOOKUP(B42,'Contestants Points Weekly'!$A$2:$O$24,13,FALSE)</f>
        <v>0</v>
      </c>
      <c r="O42" t="str">
        <f>VLOOKUP(B42,'Contestants Points Weekly'!$A$2:$P$24,15,FALSE)</f>
        <v>Eliminated</v>
      </c>
      <c r="P42">
        <f t="shared" si="0"/>
        <v>475</v>
      </c>
    </row>
    <row r="43" spans="1:16" x14ac:dyDescent="0.3">
      <c r="A43" t="s">
        <v>35</v>
      </c>
      <c r="B43" t="s">
        <v>13</v>
      </c>
      <c r="C43">
        <f>VLOOKUP(B43,'Contestants Points Weekly'!$A$2:$B$24,2,FALSE)</f>
        <v>25</v>
      </c>
      <c r="D43">
        <f>VLOOKUP(B43,'Contestants Points Weekly'!$A$2:$C$24,3,FALSE)</f>
        <v>0</v>
      </c>
      <c r="E43">
        <f>VLOOKUP(B43,'Contestants Points Weekly'!$A$2:$O$24,4,FALSE)</f>
        <v>50</v>
      </c>
      <c r="F43">
        <f>VLOOKUP(B43,'Contestants Points Weekly'!$A$2:$O$24,5,FALSE)</f>
        <v>35</v>
      </c>
      <c r="G43">
        <f>VLOOKUP(B43,'Contestants Points Weekly'!$A$2:$O$24,6,FALSE)</f>
        <v>45</v>
      </c>
      <c r="H43">
        <f>VLOOKUP(B43,'Contestants Points Weekly'!$A$2:$O$24,7,FALSE)</f>
        <v>90</v>
      </c>
      <c r="I43">
        <f>VLOOKUP(B43,'Contestants Points Weekly'!$A$2:$O$24,8,FALSE)</f>
        <v>0</v>
      </c>
      <c r="J43">
        <f>VLOOKUP(B43,'Contestants Points Weekly'!$A$2:$O$24,9,FALSE)</f>
        <v>0</v>
      </c>
      <c r="K43">
        <f>VLOOKUP(B43,'Contestants Points Weekly'!$A$2:$O$24,10,FALSE)</f>
        <v>0</v>
      </c>
      <c r="L43">
        <f>VLOOKUP(B43,'Contestants Points Weekly'!$A$2:$O$24,11,FALSE)</f>
        <v>5</v>
      </c>
      <c r="M43">
        <f>VLOOKUP(B43,'Contestants Points Weekly'!$A$2:$O$24,12,FALSE)</f>
        <v>0</v>
      </c>
      <c r="N43">
        <f>VLOOKUP(B43,'Contestants Points Weekly'!$A$2:$O$24,13,FALSE)</f>
        <v>0</v>
      </c>
      <c r="O43" t="str">
        <f>VLOOKUP(B43,'Contestants Points Weekly'!$A$2:$P$24,15,FALSE)</f>
        <v>Winner</v>
      </c>
      <c r="P43">
        <f t="shared" si="0"/>
        <v>250</v>
      </c>
    </row>
    <row r="44" spans="1:16" x14ac:dyDescent="0.3">
      <c r="A44" t="s">
        <v>35</v>
      </c>
      <c r="B44" t="s">
        <v>36</v>
      </c>
      <c r="C44">
        <f>VLOOKUP(B44,'Contestants Points Weekly'!$A$2:$B$24,2,FALSE)</f>
        <v>25</v>
      </c>
      <c r="D44">
        <f>VLOOKUP(B44,'Contestants Points Weekly'!$A$2:$C$24,3,FALSE)</f>
        <v>10</v>
      </c>
      <c r="E44">
        <f>VLOOKUP(B44,'Contestants Points Weekly'!$A$2:$O$24,4,FALSE)</f>
        <v>90</v>
      </c>
      <c r="F44">
        <f>VLOOKUP(B44,'Contestants Points Weekly'!$A$2:$O$24,5,FALSE)</f>
        <v>25</v>
      </c>
      <c r="G44">
        <f>VLOOKUP(B44,'Contestants Points Weekly'!$A$2:$O$24,6,FALSE)</f>
        <v>45</v>
      </c>
      <c r="H44">
        <f>VLOOKUP(B44,'Contestants Points Weekly'!$A$2:$O$24,7,FALSE)</f>
        <v>70</v>
      </c>
      <c r="I44">
        <f>VLOOKUP(B44,'Contestants Points Weekly'!$A$2:$O$24,8,FALSE)</f>
        <v>105</v>
      </c>
      <c r="J44">
        <f>VLOOKUP(B44,'Contestants Points Weekly'!$A$2:$O$24,9,FALSE)</f>
        <v>115</v>
      </c>
      <c r="K44">
        <f>VLOOKUP(B44,'Contestants Points Weekly'!$A$2:$O$24,10,FALSE)</f>
        <v>25</v>
      </c>
      <c r="L44">
        <f>VLOOKUP(B44,'Contestants Points Weekly'!$A$2:$O$24,11,FALSE)</f>
        <v>0</v>
      </c>
      <c r="M44">
        <f>VLOOKUP(B44,'Contestants Points Weekly'!$A$2:$O$24,12,FALSE)</f>
        <v>190</v>
      </c>
      <c r="N44">
        <f>VLOOKUP(B44,'Contestants Points Weekly'!$A$2:$O$24,13,FALSE)</f>
        <v>335</v>
      </c>
      <c r="O44" t="str">
        <f>VLOOKUP(B44,'Contestants Points Weekly'!$A$2:$P$24,15,FALSE)</f>
        <v>Still in it to Win it</v>
      </c>
      <c r="P44">
        <f t="shared" si="0"/>
        <v>1035</v>
      </c>
    </row>
    <row r="45" spans="1:16" x14ac:dyDescent="0.3">
      <c r="A45" t="s">
        <v>35</v>
      </c>
      <c r="B45" t="s">
        <v>37</v>
      </c>
      <c r="C45">
        <f>VLOOKUP(B45,'Contestants Points Weekly'!$A$2:$B$24,2,FALSE)</f>
        <v>30</v>
      </c>
      <c r="D45">
        <f>VLOOKUP(B45,'Contestants Points Weekly'!$A$2:$C$24,3,FALSE)</f>
        <v>10</v>
      </c>
      <c r="E45">
        <f>VLOOKUP(B45,'Contestants Points Weekly'!$A$2:$O$24,4,FALSE)</f>
        <v>60</v>
      </c>
      <c r="F45">
        <f>VLOOKUP(B45,'Contestants Points Weekly'!$A$2:$O$24,5,FALSE)</f>
        <v>0</v>
      </c>
      <c r="G45">
        <f>VLOOKUP(B45,'Contestants Points Weekly'!$A$2:$O$24,6,FALSE)</f>
        <v>0</v>
      </c>
      <c r="H45">
        <f>VLOOKUP(B45,'Contestants Points Weekly'!$A$2:$O$24,7,FALSE)</f>
        <v>0</v>
      </c>
      <c r="I45">
        <f>VLOOKUP(B45,'Contestants Points Weekly'!$A$2:$O$24,8,FALSE)</f>
        <v>0</v>
      </c>
      <c r="J45">
        <f>VLOOKUP(B45,'Contestants Points Weekly'!$A$2:$O$24,9,FALSE)</f>
        <v>0</v>
      </c>
      <c r="K45">
        <f>VLOOKUP(B45,'Contestants Points Weekly'!$A$2:$O$24,10,FALSE)</f>
        <v>0</v>
      </c>
      <c r="L45">
        <f>VLOOKUP(B45,'Contestants Points Weekly'!$A$2:$O$24,11,FALSE)</f>
        <v>5</v>
      </c>
      <c r="M45">
        <f>VLOOKUP(B45,'Contestants Points Weekly'!$A$2:$O$24,12,FALSE)</f>
        <v>0</v>
      </c>
      <c r="N45">
        <f>VLOOKUP(B45,'Contestants Points Weekly'!$A$2:$O$24,13,FALSE)</f>
        <v>0</v>
      </c>
      <c r="O45" t="str">
        <f>VLOOKUP(B45,'Contestants Points Weekly'!$A$2:$P$24,15,FALSE)</f>
        <v>Eliminated</v>
      </c>
      <c r="P45">
        <f t="shared" si="0"/>
        <v>105</v>
      </c>
    </row>
    <row r="46" spans="1:16" x14ac:dyDescent="0.3">
      <c r="A46" t="s">
        <v>38</v>
      </c>
      <c r="B46" t="s">
        <v>19</v>
      </c>
      <c r="C46">
        <f>VLOOKUP(B46,'Contestants Points Weekly'!$A$2:$B$24,2,FALSE)</f>
        <v>25</v>
      </c>
      <c r="D46">
        <f>VLOOKUP(B46,'Contestants Points Weekly'!$A$2:$C$24,3,FALSE)</f>
        <v>10</v>
      </c>
      <c r="E46">
        <f>VLOOKUP(B46,'Contestants Points Weekly'!$A$2:$O$24,4,FALSE)</f>
        <v>30</v>
      </c>
      <c r="F46">
        <f>VLOOKUP(B46,'Contestants Points Weekly'!$A$2:$O$24,5,FALSE)</f>
        <v>0</v>
      </c>
      <c r="G46">
        <f>VLOOKUP(B46,'Contestants Points Weekly'!$A$2:$O$24,6,FALSE)</f>
        <v>0</v>
      </c>
      <c r="H46">
        <f>VLOOKUP(B46,'Contestants Points Weekly'!$A$2:$O$24,7,FALSE)</f>
        <v>0</v>
      </c>
      <c r="I46">
        <f>VLOOKUP(B46,'Contestants Points Weekly'!$A$2:$O$24,8,FALSE)</f>
        <v>0</v>
      </c>
      <c r="J46">
        <f>VLOOKUP(B46,'Contestants Points Weekly'!$A$2:$O$24,9,FALSE)</f>
        <v>0</v>
      </c>
      <c r="K46">
        <f>VLOOKUP(B46,'Contestants Points Weekly'!$A$2:$O$24,10,FALSE)</f>
        <v>0</v>
      </c>
      <c r="L46">
        <f>VLOOKUP(B46,'Contestants Points Weekly'!$A$2:$O$24,11,FALSE)</f>
        <v>5</v>
      </c>
      <c r="M46">
        <f>VLOOKUP(B46,'Contestants Points Weekly'!$A$2:$O$24,12,FALSE)</f>
        <v>0</v>
      </c>
      <c r="N46">
        <f>VLOOKUP(B46,'Contestants Points Weekly'!$A$2:$O$24,13,FALSE)</f>
        <v>0</v>
      </c>
      <c r="O46" t="str">
        <f>VLOOKUP(B46,'Contestants Points Weekly'!$A$2:$P$24,15,FALSE)</f>
        <v>Eliminated</v>
      </c>
      <c r="P46">
        <f t="shared" si="0"/>
        <v>70</v>
      </c>
    </row>
    <row r="47" spans="1:16" x14ac:dyDescent="0.3">
      <c r="A47" t="s">
        <v>38</v>
      </c>
      <c r="B47" t="s">
        <v>13</v>
      </c>
      <c r="C47">
        <f>VLOOKUP(B47,'Contestants Points Weekly'!$A$2:$B$24,2,FALSE)</f>
        <v>25</v>
      </c>
      <c r="D47">
        <f>VLOOKUP(B47,'Contestants Points Weekly'!$A$2:$C$24,3,FALSE)</f>
        <v>0</v>
      </c>
      <c r="E47">
        <f>VLOOKUP(B47,'Contestants Points Weekly'!$A$2:$O$24,4,FALSE)</f>
        <v>50</v>
      </c>
      <c r="F47">
        <f>VLOOKUP(B47,'Contestants Points Weekly'!$A$2:$O$24,5,FALSE)</f>
        <v>35</v>
      </c>
      <c r="G47">
        <f>VLOOKUP(B47,'Contestants Points Weekly'!$A$2:$O$24,6,FALSE)</f>
        <v>45</v>
      </c>
      <c r="H47">
        <f>VLOOKUP(B47,'Contestants Points Weekly'!$A$2:$O$24,7,FALSE)</f>
        <v>90</v>
      </c>
      <c r="I47">
        <f>VLOOKUP(B47,'Contestants Points Weekly'!$A$2:$O$24,8,FALSE)</f>
        <v>0</v>
      </c>
      <c r="J47">
        <f>VLOOKUP(B47,'Contestants Points Weekly'!$A$2:$O$24,9,FALSE)</f>
        <v>0</v>
      </c>
      <c r="K47">
        <f>VLOOKUP(B47,'Contestants Points Weekly'!$A$2:$O$24,10,FALSE)</f>
        <v>0</v>
      </c>
      <c r="L47">
        <f>VLOOKUP(B47,'Contestants Points Weekly'!$A$2:$O$24,11,FALSE)</f>
        <v>5</v>
      </c>
      <c r="M47">
        <f>VLOOKUP(B47,'Contestants Points Weekly'!$A$2:$O$24,12,FALSE)</f>
        <v>0</v>
      </c>
      <c r="N47">
        <f>VLOOKUP(B47,'Contestants Points Weekly'!$A$2:$O$24,13,FALSE)</f>
        <v>0</v>
      </c>
      <c r="O47" t="str">
        <f>VLOOKUP(B47,'Contestants Points Weekly'!$A$2:$P$24,15,FALSE)</f>
        <v>Winner</v>
      </c>
      <c r="P47">
        <f t="shared" si="0"/>
        <v>250</v>
      </c>
    </row>
    <row r="48" spans="1:16" x14ac:dyDescent="0.3">
      <c r="A48" t="s">
        <v>38</v>
      </c>
      <c r="B48" t="s">
        <v>6</v>
      </c>
      <c r="C48">
        <f>VLOOKUP(B48,'Contestants Points Weekly'!$A$2:$B$24,2,FALSE)</f>
        <v>50</v>
      </c>
      <c r="D48">
        <f>VLOOKUP(B48,'Contestants Points Weekly'!$A$2:$C$24,3,FALSE)</f>
        <v>10</v>
      </c>
      <c r="E48">
        <f>VLOOKUP(B48,'Contestants Points Weekly'!$A$2:$O$24,4,FALSE)</f>
        <v>60</v>
      </c>
      <c r="F48">
        <f>VLOOKUP(B48,'Contestants Points Weekly'!$A$2:$O$24,5,FALSE)</f>
        <v>80</v>
      </c>
      <c r="G48">
        <f>VLOOKUP(B48,'Contestants Points Weekly'!$A$2:$O$24,6,FALSE)</f>
        <v>10</v>
      </c>
      <c r="H48">
        <f>VLOOKUP(B48,'Contestants Points Weekly'!$A$2:$O$24,7,FALSE)</f>
        <v>140</v>
      </c>
      <c r="I48">
        <f>VLOOKUP(B48,'Contestants Points Weekly'!$A$2:$O$24,8,FALSE)</f>
        <v>65</v>
      </c>
      <c r="J48">
        <f>VLOOKUP(B48,'Contestants Points Weekly'!$A$2:$O$24,9,FALSE)</f>
        <v>0</v>
      </c>
      <c r="K48">
        <f>VLOOKUP(B48,'Contestants Points Weekly'!$A$2:$O$24,10,FALSE)</f>
        <v>0</v>
      </c>
      <c r="L48">
        <f>VLOOKUP(B48,'Contestants Points Weekly'!$A$2:$O$24,11,FALSE)</f>
        <v>45</v>
      </c>
      <c r="M48">
        <f>VLOOKUP(B48,'Contestants Points Weekly'!$A$2:$O$24,12,FALSE)</f>
        <v>0</v>
      </c>
      <c r="N48">
        <f>VLOOKUP(B48,'Contestants Points Weekly'!$A$2:$O$24,13,FALSE)</f>
        <v>0</v>
      </c>
      <c r="O48" t="str">
        <f>VLOOKUP(B48,'Contestants Points Weekly'!$A$2:$P$24,15,FALSE)</f>
        <v>Eliminated</v>
      </c>
      <c r="P48">
        <f t="shared" si="0"/>
        <v>460</v>
      </c>
    </row>
    <row r="49" spans="1:16" x14ac:dyDescent="0.3">
      <c r="A49" t="s">
        <v>38</v>
      </c>
      <c r="B49" t="s">
        <v>36</v>
      </c>
      <c r="C49">
        <f>VLOOKUP(B49,'Contestants Points Weekly'!$A$2:$B$24,2,FALSE)</f>
        <v>25</v>
      </c>
      <c r="D49">
        <f>VLOOKUP(B49,'Contestants Points Weekly'!$A$2:$C$24,3,FALSE)</f>
        <v>10</v>
      </c>
      <c r="E49">
        <f>VLOOKUP(B49,'Contestants Points Weekly'!$A$2:$O$24,4,FALSE)</f>
        <v>90</v>
      </c>
      <c r="F49">
        <f>VLOOKUP(B49,'Contestants Points Weekly'!$A$2:$O$24,5,FALSE)</f>
        <v>25</v>
      </c>
      <c r="G49">
        <f>VLOOKUP(B49,'Contestants Points Weekly'!$A$2:$O$24,6,FALSE)</f>
        <v>45</v>
      </c>
      <c r="H49">
        <f>VLOOKUP(B49,'Contestants Points Weekly'!$A$2:$O$24,7,FALSE)</f>
        <v>70</v>
      </c>
      <c r="I49">
        <f>VLOOKUP(B49,'Contestants Points Weekly'!$A$2:$O$24,8,FALSE)</f>
        <v>105</v>
      </c>
      <c r="J49">
        <f>VLOOKUP(B49,'Contestants Points Weekly'!$A$2:$O$24,9,FALSE)</f>
        <v>115</v>
      </c>
      <c r="K49">
        <f>VLOOKUP(B49,'Contestants Points Weekly'!$A$2:$O$24,10,FALSE)</f>
        <v>25</v>
      </c>
      <c r="L49">
        <f>VLOOKUP(B49,'Contestants Points Weekly'!$A$2:$O$24,11,FALSE)</f>
        <v>0</v>
      </c>
      <c r="M49">
        <f>VLOOKUP(B49,'Contestants Points Weekly'!$A$2:$O$24,12,FALSE)</f>
        <v>190</v>
      </c>
      <c r="N49">
        <f>VLOOKUP(B49,'Contestants Points Weekly'!$A$2:$O$24,13,FALSE)</f>
        <v>335</v>
      </c>
      <c r="O49" t="str">
        <f>VLOOKUP(B49,'Contestants Points Weekly'!$A$2:$P$24,15,FALSE)</f>
        <v>Still in it to Win it</v>
      </c>
      <c r="P49">
        <f t="shared" si="0"/>
        <v>1035</v>
      </c>
    </row>
    <row r="50" spans="1:16" x14ac:dyDescent="0.3">
      <c r="A50" t="s">
        <v>39</v>
      </c>
      <c r="B50" t="s">
        <v>22</v>
      </c>
      <c r="C50">
        <f>VLOOKUP(B50,'Contestants Points Weekly'!$A$2:$B$24,2,FALSE)</f>
        <v>25</v>
      </c>
      <c r="D50">
        <f>VLOOKUP(B50,'Contestants Points Weekly'!$A$2:$C$24,3,FALSE)</f>
        <v>0</v>
      </c>
      <c r="E50">
        <f>VLOOKUP(B50,'Contestants Points Weekly'!$A$2:$O$24,4,FALSE)</f>
        <v>0</v>
      </c>
      <c r="F50">
        <f>VLOOKUP(B50,'Contestants Points Weekly'!$A$2:$O$24,5,FALSE)</f>
        <v>0</v>
      </c>
      <c r="G50">
        <f>VLOOKUP(B50,'Contestants Points Weekly'!$A$2:$O$24,6,FALSE)</f>
        <v>0</v>
      </c>
      <c r="H50">
        <f>VLOOKUP(B50,'Contestants Points Weekly'!$A$2:$O$24,7,FALSE)</f>
        <v>0</v>
      </c>
      <c r="I50">
        <f>VLOOKUP(B50,'Contestants Points Weekly'!$A$2:$O$24,8,FALSE)</f>
        <v>0</v>
      </c>
      <c r="J50">
        <f>VLOOKUP(B50,'Contestants Points Weekly'!$A$2:$O$24,9,FALSE)</f>
        <v>0</v>
      </c>
      <c r="K50">
        <f>VLOOKUP(B50,'Contestants Points Weekly'!$A$2:$O$24,10,FALSE)</f>
        <v>0</v>
      </c>
      <c r="L50">
        <f>VLOOKUP(B50,'Contestants Points Weekly'!$A$2:$O$24,11,FALSE)</f>
        <v>0</v>
      </c>
      <c r="M50">
        <f>VLOOKUP(B50,'Contestants Points Weekly'!$A$2:$O$24,12,FALSE)</f>
        <v>0</v>
      </c>
      <c r="N50">
        <f>VLOOKUP(B50,'Contestants Points Weekly'!$A$2:$O$24,13,FALSE)</f>
        <v>0</v>
      </c>
      <c r="O50" t="str">
        <f>VLOOKUP(B50,'Contestants Points Weekly'!$A$2:$P$24,15,FALSE)</f>
        <v>Eliminated</v>
      </c>
      <c r="P50">
        <f t="shared" si="0"/>
        <v>25</v>
      </c>
    </row>
    <row r="51" spans="1:16" x14ac:dyDescent="0.3">
      <c r="A51" t="s">
        <v>39</v>
      </c>
      <c r="B51" t="s">
        <v>7</v>
      </c>
      <c r="C51">
        <f>VLOOKUP(B51,'Contestants Points Weekly'!$A$2:$B$24,2,FALSE)</f>
        <v>25</v>
      </c>
      <c r="D51">
        <f>VLOOKUP(B51,'Contestants Points Weekly'!$A$2:$C$24,3,FALSE)</f>
        <v>10</v>
      </c>
      <c r="E51">
        <f>VLOOKUP(B51,'Contestants Points Weekly'!$A$2:$O$24,4,FALSE)</f>
        <v>90</v>
      </c>
      <c r="F51">
        <f>VLOOKUP(B51,'Contestants Points Weekly'!$A$2:$O$24,5,FALSE)</f>
        <v>35</v>
      </c>
      <c r="G51">
        <f>VLOOKUP(B51,'Contestants Points Weekly'!$A$2:$O$24,6,FALSE)</f>
        <v>25</v>
      </c>
      <c r="H51">
        <f>VLOOKUP(B51,'Contestants Points Weekly'!$A$2:$O$24,7,FALSE)</f>
        <v>0</v>
      </c>
      <c r="I51">
        <f>VLOOKUP(B51,'Contestants Points Weekly'!$A$2:$O$24,8,FALSE)</f>
        <v>0</v>
      </c>
      <c r="J51">
        <f>VLOOKUP(B51,'Contestants Points Weekly'!$A$2:$O$24,9,FALSE)</f>
        <v>0</v>
      </c>
      <c r="K51">
        <f>VLOOKUP(B51,'Contestants Points Weekly'!$A$2:$O$24,10,FALSE)</f>
        <v>0</v>
      </c>
      <c r="L51">
        <f>VLOOKUP(B51,'Contestants Points Weekly'!$A$2:$O$24,11,FALSE)</f>
        <v>5</v>
      </c>
      <c r="M51">
        <f>VLOOKUP(B51,'Contestants Points Weekly'!$A$2:$O$24,12,FALSE)</f>
        <v>0</v>
      </c>
      <c r="N51">
        <f>VLOOKUP(B51,'Contestants Points Weekly'!$A$2:$O$24,13,FALSE)</f>
        <v>0</v>
      </c>
      <c r="O51" t="str">
        <f>VLOOKUP(B51,'Contestants Points Weekly'!$A$2:$P$24,15,FALSE)</f>
        <v>Eliminated</v>
      </c>
      <c r="P51">
        <f t="shared" si="0"/>
        <v>190</v>
      </c>
    </row>
    <row r="52" spans="1:16" x14ac:dyDescent="0.3">
      <c r="A52" t="s">
        <v>39</v>
      </c>
      <c r="B52" t="s">
        <v>23</v>
      </c>
      <c r="C52">
        <f>VLOOKUP(B52,'Contestants Points Weekly'!$A$2:$B$24,2,FALSE)</f>
        <v>25</v>
      </c>
      <c r="D52">
        <f>VLOOKUP(B52,'Contestants Points Weekly'!$A$2:$C$24,3,FALSE)</f>
        <v>0</v>
      </c>
      <c r="E52">
        <f>VLOOKUP(B52,'Contestants Points Weekly'!$A$2:$O$24,4,FALSE)</f>
        <v>0</v>
      </c>
      <c r="F52">
        <f>VLOOKUP(B52,'Contestants Points Weekly'!$A$2:$O$24,5,FALSE)</f>
        <v>0</v>
      </c>
      <c r="G52">
        <f>VLOOKUP(B52,'Contestants Points Weekly'!$A$2:$O$24,6,FALSE)</f>
        <v>0</v>
      </c>
      <c r="H52">
        <f>VLOOKUP(B52,'Contestants Points Weekly'!$A$2:$O$24,7,FALSE)</f>
        <v>0</v>
      </c>
      <c r="I52">
        <f>VLOOKUP(B52,'Contestants Points Weekly'!$A$2:$O$24,8,FALSE)</f>
        <v>0</v>
      </c>
      <c r="J52">
        <f>VLOOKUP(B52,'Contestants Points Weekly'!$A$2:$O$24,9,FALSE)</f>
        <v>0</v>
      </c>
      <c r="K52">
        <f>VLOOKUP(B52,'Contestants Points Weekly'!$A$2:$O$24,10,FALSE)</f>
        <v>0</v>
      </c>
      <c r="L52">
        <f>VLOOKUP(B52,'Contestants Points Weekly'!$A$2:$O$24,11,FALSE)</f>
        <v>0</v>
      </c>
      <c r="M52">
        <f>VLOOKUP(B52,'Contestants Points Weekly'!$A$2:$O$24,12,FALSE)</f>
        <v>0</v>
      </c>
      <c r="N52">
        <f>VLOOKUP(B52,'Contestants Points Weekly'!$A$2:$O$24,13,FALSE)</f>
        <v>0</v>
      </c>
      <c r="O52" t="str">
        <f>VLOOKUP(B52,'Contestants Points Weekly'!$A$2:$P$24,15,FALSE)</f>
        <v>Eliminated</v>
      </c>
      <c r="P52">
        <f t="shared" si="0"/>
        <v>25</v>
      </c>
    </row>
    <row r="53" spans="1:16" x14ac:dyDescent="0.3">
      <c r="A53" t="s">
        <v>39</v>
      </c>
      <c r="B53" t="s">
        <v>12</v>
      </c>
      <c r="C53">
        <f>VLOOKUP(B53,'Contestants Points Weekly'!$A$2:$B$24,2,FALSE)</f>
        <v>30</v>
      </c>
      <c r="D53">
        <f>VLOOKUP(B53,'Contestants Points Weekly'!$A$2:$C$24,3,FALSE)</f>
        <v>20</v>
      </c>
      <c r="E53">
        <f>VLOOKUP(B53,'Contestants Points Weekly'!$A$2:$O$24,4,FALSE)</f>
        <v>25</v>
      </c>
      <c r="F53">
        <f>VLOOKUP(B53,'Contestants Points Weekly'!$A$2:$O$24,5,FALSE)</f>
        <v>120</v>
      </c>
      <c r="G53">
        <f>VLOOKUP(B53,'Contestants Points Weekly'!$A$2:$O$24,6,FALSE)</f>
        <v>40</v>
      </c>
      <c r="H53">
        <f>VLOOKUP(B53,'Contestants Points Weekly'!$A$2:$O$24,7,FALSE)</f>
        <v>105</v>
      </c>
      <c r="I53">
        <f>VLOOKUP(B53,'Contestants Points Weekly'!$A$2:$O$24,8,FALSE)</f>
        <v>105</v>
      </c>
      <c r="J53">
        <f>VLOOKUP(B53,'Contestants Points Weekly'!$A$2:$O$24,9,FALSE)</f>
        <v>115</v>
      </c>
      <c r="K53">
        <f>VLOOKUP(B53,'Contestants Points Weekly'!$A$2:$O$24,10,FALSE)</f>
        <v>170</v>
      </c>
      <c r="L53">
        <f>VLOOKUP(B53,'Contestants Points Weekly'!$A$2:$O$24,11,FALSE)</f>
        <v>0</v>
      </c>
      <c r="M53">
        <f>VLOOKUP(B53,'Contestants Points Weekly'!$A$2:$O$24,12,FALSE)</f>
        <v>35</v>
      </c>
      <c r="N53">
        <f>VLOOKUP(B53,'Contestants Points Weekly'!$A$2:$O$24,13,FALSE)</f>
        <v>105</v>
      </c>
      <c r="O53" t="str">
        <f>VLOOKUP(B53,'Contestants Points Weekly'!$A$2:$P$24,15,FALSE)</f>
        <v>Eliminated</v>
      </c>
      <c r="P53">
        <f t="shared" si="0"/>
        <v>870</v>
      </c>
    </row>
    <row r="54" spans="1:16" x14ac:dyDescent="0.3">
      <c r="A54" t="s">
        <v>41</v>
      </c>
      <c r="B54" t="s">
        <v>30</v>
      </c>
      <c r="C54">
        <f>VLOOKUP(B54,'Contestants Points Weekly'!$A$2:$B$24,2,FALSE)</f>
        <v>25</v>
      </c>
      <c r="D54">
        <f>VLOOKUP(B54,'Contestants Points Weekly'!$A$2:$C$24,3,FALSE)</f>
        <v>20</v>
      </c>
      <c r="E54">
        <f>VLOOKUP(B54,'Contestants Points Weekly'!$A$2:$O$24,4,FALSE)</f>
        <v>115</v>
      </c>
      <c r="F54">
        <f>VLOOKUP(B54,'Contestants Points Weekly'!$A$2:$O$24,5,FALSE)</f>
        <v>130</v>
      </c>
      <c r="G54">
        <f>VLOOKUP(B54,'Contestants Points Weekly'!$A$2:$O$24,6,FALSE)</f>
        <v>30</v>
      </c>
      <c r="H54">
        <f>VLOOKUP(B54,'Contestants Points Weekly'!$A$2:$O$24,7,FALSE)</f>
        <v>110</v>
      </c>
      <c r="I54">
        <f>VLOOKUP(B54,'Contestants Points Weekly'!$A$2:$O$24,8,FALSE)</f>
        <v>0</v>
      </c>
      <c r="J54">
        <f>VLOOKUP(B54,'Contestants Points Weekly'!$A$2:$O$24,9,FALSE)</f>
        <v>0</v>
      </c>
      <c r="K54">
        <f>VLOOKUP(B54,'Contestants Points Weekly'!$A$2:$O$24,10,FALSE)</f>
        <v>0</v>
      </c>
      <c r="L54">
        <f>VLOOKUP(B54,'Contestants Points Weekly'!$A$2:$O$24,11,FALSE)</f>
        <v>45</v>
      </c>
      <c r="M54">
        <f>VLOOKUP(B54,'Contestants Points Weekly'!$A$2:$O$24,12,FALSE)</f>
        <v>0</v>
      </c>
      <c r="N54">
        <f>VLOOKUP(B54,'Contestants Points Weekly'!$A$2:$O$24,13,FALSE)</f>
        <v>0</v>
      </c>
      <c r="O54" t="str">
        <f>VLOOKUP(B54,'Contestants Points Weekly'!$A$2:$P$24,15,FALSE)</f>
        <v>Eliminated</v>
      </c>
      <c r="P54">
        <f t="shared" si="0"/>
        <v>475</v>
      </c>
    </row>
    <row r="55" spans="1:16" x14ac:dyDescent="0.3">
      <c r="A55" t="s">
        <v>41</v>
      </c>
      <c r="B55" t="s">
        <v>13</v>
      </c>
      <c r="C55">
        <f>VLOOKUP(B55,'Contestants Points Weekly'!$A$2:$B$24,2,FALSE)</f>
        <v>25</v>
      </c>
      <c r="D55">
        <f>VLOOKUP(B55,'Contestants Points Weekly'!$A$2:$C$24,3,FALSE)</f>
        <v>0</v>
      </c>
      <c r="E55">
        <f>VLOOKUP(B55,'Contestants Points Weekly'!$A$2:$O$24,4,FALSE)</f>
        <v>50</v>
      </c>
      <c r="F55">
        <f>VLOOKUP(B55,'Contestants Points Weekly'!$A$2:$O$24,5,FALSE)</f>
        <v>35</v>
      </c>
      <c r="G55">
        <f>VLOOKUP(B55,'Contestants Points Weekly'!$A$2:$O$24,6,FALSE)</f>
        <v>45</v>
      </c>
      <c r="H55">
        <f>VLOOKUP(B55,'Contestants Points Weekly'!$A$2:$O$24,7,FALSE)</f>
        <v>90</v>
      </c>
      <c r="I55">
        <f>VLOOKUP(B55,'Contestants Points Weekly'!$A$2:$O$24,8,FALSE)</f>
        <v>0</v>
      </c>
      <c r="J55">
        <f>VLOOKUP(B55,'Contestants Points Weekly'!$A$2:$O$24,9,FALSE)</f>
        <v>0</v>
      </c>
      <c r="K55">
        <f>VLOOKUP(B55,'Contestants Points Weekly'!$A$2:$O$24,10,FALSE)</f>
        <v>0</v>
      </c>
      <c r="L55">
        <f>VLOOKUP(B55,'Contestants Points Weekly'!$A$2:$O$24,11,FALSE)</f>
        <v>5</v>
      </c>
      <c r="M55">
        <f>VLOOKUP(B55,'Contestants Points Weekly'!$A$2:$O$24,12,FALSE)</f>
        <v>0</v>
      </c>
      <c r="N55">
        <f>VLOOKUP(B55,'Contestants Points Weekly'!$A$2:$O$24,13,FALSE)</f>
        <v>0</v>
      </c>
      <c r="O55" t="str">
        <f>VLOOKUP(B55,'Contestants Points Weekly'!$A$2:$P$24,15,FALSE)</f>
        <v>Winner</v>
      </c>
      <c r="P55">
        <f t="shared" si="0"/>
        <v>250</v>
      </c>
    </row>
    <row r="56" spans="1:16" x14ac:dyDescent="0.3">
      <c r="A56" t="s">
        <v>41</v>
      </c>
      <c r="B56" t="s">
        <v>21</v>
      </c>
      <c r="C56">
        <f>VLOOKUP(B56,'Contestants Points Weekly'!$A$2:$B$24,2,FALSE)</f>
        <v>45</v>
      </c>
      <c r="D56">
        <f>VLOOKUP(B56,'Contestants Points Weekly'!$A$2:$C$24,3,FALSE)</f>
        <v>145</v>
      </c>
      <c r="E56">
        <f>VLOOKUP(B56,'Contestants Points Weekly'!$A$2:$O$24,4,FALSE)</f>
        <v>110</v>
      </c>
      <c r="F56">
        <f>VLOOKUP(B56,'Contestants Points Weekly'!$A$2:$O$24,5,FALSE)</f>
        <v>35</v>
      </c>
      <c r="G56">
        <f>VLOOKUP(B56,'Contestants Points Weekly'!$A$2:$O$24,6,FALSE)</f>
        <v>170</v>
      </c>
      <c r="H56">
        <f>VLOOKUP(B56,'Contestants Points Weekly'!$A$2:$O$24,7,FALSE)</f>
        <v>75</v>
      </c>
      <c r="I56">
        <f>VLOOKUP(B56,'Contestants Points Weekly'!$A$2:$O$24,8,FALSE)</f>
        <v>30</v>
      </c>
      <c r="J56">
        <f>VLOOKUP(B56,'Contestants Points Weekly'!$A$2:$O$24,9,FALSE)</f>
        <v>95</v>
      </c>
      <c r="K56">
        <f>VLOOKUP(B56,'Contestants Points Weekly'!$A$2:$O$24,10,FALSE)</f>
        <v>45</v>
      </c>
      <c r="L56">
        <f>VLOOKUP(B56,'Contestants Points Weekly'!$A$2:$O$24,11,FALSE)</f>
        <v>45</v>
      </c>
      <c r="M56">
        <f>VLOOKUP(B56,'Contestants Points Weekly'!$A$2:$O$24,12,FALSE)</f>
        <v>0</v>
      </c>
      <c r="N56">
        <f>VLOOKUP(B56,'Contestants Points Weekly'!$A$2:$O$24,13,FALSE)</f>
        <v>0</v>
      </c>
      <c r="O56" t="str">
        <f>VLOOKUP(B56,'Contestants Points Weekly'!$A$2:$P$24,15,FALSE)</f>
        <v>Eliminated</v>
      </c>
      <c r="P56">
        <f t="shared" si="0"/>
        <v>795</v>
      </c>
    </row>
    <row r="57" spans="1:16" x14ac:dyDescent="0.3">
      <c r="A57" t="s">
        <v>41</v>
      </c>
      <c r="B57" t="s">
        <v>10</v>
      </c>
      <c r="C57">
        <f>VLOOKUP(B57,'Contestants Points Weekly'!$A$2:$B$24,2,FALSE)</f>
        <v>25</v>
      </c>
      <c r="D57">
        <f>VLOOKUP(B57,'Contestants Points Weekly'!$A$2:$C$24,3,FALSE)</f>
        <v>60</v>
      </c>
      <c r="E57">
        <f>VLOOKUP(B57,'Contestants Points Weekly'!$A$2:$O$24,4,FALSE)</f>
        <v>40</v>
      </c>
      <c r="F57">
        <f>VLOOKUP(B57,'Contestants Points Weekly'!$A$2:$O$24,5,FALSE)</f>
        <v>25</v>
      </c>
      <c r="G57">
        <f>VLOOKUP(B57,'Contestants Points Weekly'!$A$2:$O$24,6,FALSE)</f>
        <v>0</v>
      </c>
      <c r="H57">
        <f>VLOOKUP(B57,'Contestants Points Weekly'!$A$2:$O$24,7,FALSE)</f>
        <v>0</v>
      </c>
      <c r="I57">
        <f>VLOOKUP(B57,'Contestants Points Weekly'!$A$2:$O$24,8,FALSE)</f>
        <v>0</v>
      </c>
      <c r="J57">
        <f>VLOOKUP(B57,'Contestants Points Weekly'!$A$2:$O$24,9,FALSE)</f>
        <v>0</v>
      </c>
      <c r="K57">
        <f>VLOOKUP(B57,'Contestants Points Weekly'!$A$2:$O$24,10,FALSE)</f>
        <v>0</v>
      </c>
      <c r="L57">
        <f>VLOOKUP(B57,'Contestants Points Weekly'!$A$2:$O$24,11,FALSE)</f>
        <v>0</v>
      </c>
      <c r="M57">
        <f>VLOOKUP(B57,'Contestants Points Weekly'!$A$2:$O$24,12,FALSE)</f>
        <v>0</v>
      </c>
      <c r="N57">
        <f>VLOOKUP(B57,'Contestants Points Weekly'!$A$2:$O$24,13,FALSE)</f>
        <v>0</v>
      </c>
      <c r="O57" t="str">
        <f>VLOOKUP(B57,'Contestants Points Weekly'!$A$2:$P$24,15,FALSE)</f>
        <v>Eliminated</v>
      </c>
      <c r="P57">
        <f t="shared" si="0"/>
        <v>150</v>
      </c>
    </row>
    <row r="58" spans="1:16" x14ac:dyDescent="0.3">
      <c r="A58" t="s">
        <v>44</v>
      </c>
      <c r="B58" t="s">
        <v>36</v>
      </c>
      <c r="C58">
        <f>VLOOKUP(B58,'Contestants Points Weekly'!$A$2:$B$24,2,FALSE)</f>
        <v>25</v>
      </c>
      <c r="D58">
        <f>VLOOKUP(B58,'Contestants Points Weekly'!$A$2:$C$24,3,FALSE)</f>
        <v>10</v>
      </c>
      <c r="E58">
        <f>VLOOKUP(B58,'Contestants Points Weekly'!$A$2:$O$24,4,FALSE)</f>
        <v>90</v>
      </c>
      <c r="F58">
        <f>VLOOKUP(B58,'Contestants Points Weekly'!$A$2:$O$24,5,FALSE)</f>
        <v>25</v>
      </c>
      <c r="G58">
        <f>VLOOKUP(B58,'Contestants Points Weekly'!$A$2:$O$24,6,FALSE)</f>
        <v>45</v>
      </c>
      <c r="H58">
        <f>VLOOKUP(B58,'Contestants Points Weekly'!$A$2:$O$24,7,FALSE)</f>
        <v>70</v>
      </c>
      <c r="I58">
        <f>VLOOKUP(B58,'Contestants Points Weekly'!$A$2:$O$24,8,FALSE)</f>
        <v>105</v>
      </c>
      <c r="J58">
        <f>VLOOKUP(B58,'Contestants Points Weekly'!$A$2:$O$24,9,FALSE)</f>
        <v>115</v>
      </c>
      <c r="K58">
        <f>VLOOKUP(B58,'Contestants Points Weekly'!$A$2:$O$24,10,FALSE)</f>
        <v>25</v>
      </c>
      <c r="L58">
        <f>VLOOKUP(B58,'Contestants Points Weekly'!$A$2:$O$24,11,FALSE)</f>
        <v>0</v>
      </c>
      <c r="M58">
        <f>VLOOKUP(B58,'Contestants Points Weekly'!$A$2:$O$24,12,FALSE)</f>
        <v>190</v>
      </c>
      <c r="N58">
        <f>VLOOKUP(B58,'Contestants Points Weekly'!$A$2:$O$24,13,FALSE)</f>
        <v>335</v>
      </c>
      <c r="O58" t="str">
        <f>VLOOKUP(B58,'Contestants Points Weekly'!$A$2:$P$24,15,FALSE)</f>
        <v>Still in it to Win it</v>
      </c>
      <c r="P58">
        <f t="shared" si="0"/>
        <v>1035</v>
      </c>
    </row>
    <row r="59" spans="1:16" x14ac:dyDescent="0.3">
      <c r="A59" t="s">
        <v>44</v>
      </c>
      <c r="B59" t="s">
        <v>23</v>
      </c>
      <c r="C59">
        <f>VLOOKUP(B59,'Contestants Points Weekly'!$A$2:$B$24,2,FALSE)</f>
        <v>25</v>
      </c>
      <c r="D59">
        <f>VLOOKUP(B59,'Contestants Points Weekly'!$A$2:$C$24,3,FALSE)</f>
        <v>0</v>
      </c>
      <c r="E59">
        <f>VLOOKUP(B59,'Contestants Points Weekly'!$A$2:$O$24,4,FALSE)</f>
        <v>0</v>
      </c>
      <c r="F59">
        <f>VLOOKUP(B59,'Contestants Points Weekly'!$A$2:$O$24,5,FALSE)</f>
        <v>0</v>
      </c>
      <c r="G59">
        <f>VLOOKUP(B59,'Contestants Points Weekly'!$A$2:$O$24,6,FALSE)</f>
        <v>0</v>
      </c>
      <c r="H59">
        <f>VLOOKUP(B59,'Contestants Points Weekly'!$A$2:$O$24,7,FALSE)</f>
        <v>0</v>
      </c>
      <c r="I59">
        <f>VLOOKUP(B59,'Contestants Points Weekly'!$A$2:$O$24,8,FALSE)</f>
        <v>0</v>
      </c>
      <c r="J59">
        <f>VLOOKUP(B59,'Contestants Points Weekly'!$A$2:$O$24,9,FALSE)</f>
        <v>0</v>
      </c>
      <c r="K59">
        <f>VLOOKUP(B59,'Contestants Points Weekly'!$A$2:$O$24,10,FALSE)</f>
        <v>0</v>
      </c>
      <c r="L59">
        <f>VLOOKUP(B59,'Contestants Points Weekly'!$A$2:$O$24,11,FALSE)</f>
        <v>0</v>
      </c>
      <c r="M59">
        <f>VLOOKUP(B59,'Contestants Points Weekly'!$A$2:$O$24,12,FALSE)</f>
        <v>0</v>
      </c>
      <c r="N59">
        <f>VLOOKUP(B59,'Contestants Points Weekly'!$A$2:$O$24,13,FALSE)</f>
        <v>0</v>
      </c>
      <c r="O59" t="str">
        <f>VLOOKUP(B59,'Contestants Points Weekly'!$A$2:$P$24,15,FALSE)</f>
        <v>Eliminated</v>
      </c>
      <c r="P59">
        <f t="shared" si="0"/>
        <v>25</v>
      </c>
    </row>
    <row r="60" spans="1:16" x14ac:dyDescent="0.3">
      <c r="A60" t="s">
        <v>44</v>
      </c>
      <c r="B60" t="s">
        <v>30</v>
      </c>
      <c r="C60">
        <f>VLOOKUP(B60,'Contestants Points Weekly'!$A$2:$B$24,2,FALSE)</f>
        <v>25</v>
      </c>
      <c r="D60">
        <f>VLOOKUP(B60,'Contestants Points Weekly'!$A$2:$C$24,3,FALSE)</f>
        <v>20</v>
      </c>
      <c r="E60">
        <f>VLOOKUP(B60,'Contestants Points Weekly'!$A$2:$O$24,4,FALSE)</f>
        <v>115</v>
      </c>
      <c r="F60">
        <f>VLOOKUP(B60,'Contestants Points Weekly'!$A$2:$O$24,5,FALSE)</f>
        <v>130</v>
      </c>
      <c r="G60">
        <f>VLOOKUP(B60,'Contestants Points Weekly'!$A$2:$O$24,6,FALSE)</f>
        <v>30</v>
      </c>
      <c r="H60">
        <f>VLOOKUP(B60,'Contestants Points Weekly'!$A$2:$O$24,7,FALSE)</f>
        <v>110</v>
      </c>
      <c r="I60">
        <f>VLOOKUP(B60,'Contestants Points Weekly'!$A$2:$O$24,8,FALSE)</f>
        <v>0</v>
      </c>
      <c r="J60">
        <f>VLOOKUP(B60,'Contestants Points Weekly'!$A$2:$O$24,9,FALSE)</f>
        <v>0</v>
      </c>
      <c r="K60">
        <f>VLOOKUP(B60,'Contestants Points Weekly'!$A$2:$O$24,10,FALSE)</f>
        <v>0</v>
      </c>
      <c r="L60">
        <f>VLOOKUP(B60,'Contestants Points Weekly'!$A$2:$O$24,11,FALSE)</f>
        <v>45</v>
      </c>
      <c r="M60">
        <f>VLOOKUP(B60,'Contestants Points Weekly'!$A$2:$O$24,12,FALSE)</f>
        <v>0</v>
      </c>
      <c r="N60">
        <f>VLOOKUP(B60,'Contestants Points Weekly'!$A$2:$O$24,13,FALSE)</f>
        <v>0</v>
      </c>
      <c r="O60" t="str">
        <f>VLOOKUP(B60,'Contestants Points Weekly'!$A$2:$P$24,15,FALSE)</f>
        <v>Eliminated</v>
      </c>
      <c r="P60">
        <f t="shared" si="0"/>
        <v>475</v>
      </c>
    </row>
    <row r="61" spans="1:16" x14ac:dyDescent="0.3">
      <c r="A61" t="s">
        <v>44</v>
      </c>
      <c r="B61" t="s">
        <v>19</v>
      </c>
      <c r="C61">
        <f>VLOOKUP(B61,'Contestants Points Weekly'!$A$2:$B$24,2,FALSE)</f>
        <v>25</v>
      </c>
      <c r="D61">
        <f>VLOOKUP(B61,'Contestants Points Weekly'!$A$2:$C$24,3,FALSE)</f>
        <v>10</v>
      </c>
      <c r="E61">
        <f>VLOOKUP(B61,'Contestants Points Weekly'!$A$2:$O$24,4,FALSE)</f>
        <v>30</v>
      </c>
      <c r="F61">
        <f>VLOOKUP(B61,'Contestants Points Weekly'!$A$2:$O$24,5,FALSE)</f>
        <v>0</v>
      </c>
      <c r="G61">
        <f>VLOOKUP(B61,'Contestants Points Weekly'!$A$2:$O$24,6,FALSE)</f>
        <v>0</v>
      </c>
      <c r="H61">
        <f>VLOOKUP(B61,'Contestants Points Weekly'!$A$2:$O$24,7,FALSE)</f>
        <v>0</v>
      </c>
      <c r="I61">
        <f>VLOOKUP(B61,'Contestants Points Weekly'!$A$2:$O$24,8,FALSE)</f>
        <v>0</v>
      </c>
      <c r="J61">
        <f>VLOOKUP(B61,'Contestants Points Weekly'!$A$2:$O$24,9,FALSE)</f>
        <v>0</v>
      </c>
      <c r="K61">
        <f>VLOOKUP(B61,'Contestants Points Weekly'!$A$2:$O$24,10,FALSE)</f>
        <v>0</v>
      </c>
      <c r="L61">
        <f>VLOOKUP(B61,'Contestants Points Weekly'!$A$2:$O$24,11,FALSE)</f>
        <v>5</v>
      </c>
      <c r="M61">
        <f>VLOOKUP(B61,'Contestants Points Weekly'!$A$2:$O$24,12,FALSE)</f>
        <v>0</v>
      </c>
      <c r="N61">
        <f>VLOOKUP(B61,'Contestants Points Weekly'!$A$2:$O$24,13,FALSE)</f>
        <v>0</v>
      </c>
      <c r="O61" t="str">
        <f>VLOOKUP(B61,'Contestants Points Weekly'!$A$2:$P$24,15,FALSE)</f>
        <v>Eliminated</v>
      </c>
      <c r="P61">
        <f t="shared" si="0"/>
        <v>70</v>
      </c>
    </row>
    <row r="62" spans="1:16" x14ac:dyDescent="0.3">
      <c r="A62" t="s">
        <v>8</v>
      </c>
      <c r="B62" t="s">
        <v>15</v>
      </c>
      <c r="C62">
        <f>VLOOKUP(B62,'Contestants Points Weekly'!$A$2:$B$24,2,FALSE)</f>
        <v>30</v>
      </c>
      <c r="D62">
        <f>VLOOKUP(B62,'Contestants Points Weekly'!$A$2:$C$24,3,FALSE)</f>
        <v>100</v>
      </c>
      <c r="E62">
        <f>VLOOKUP(B62,'Contestants Points Weekly'!$A$2:$O$24,4,FALSE)</f>
        <v>0</v>
      </c>
      <c r="F62">
        <f>VLOOKUP(B62,'Contestants Points Weekly'!$A$2:$O$24,5,FALSE)</f>
        <v>50</v>
      </c>
      <c r="G62">
        <f>VLOOKUP(B62,'Contestants Points Weekly'!$A$2:$O$24,6,FALSE)</f>
        <v>90</v>
      </c>
      <c r="H62">
        <f>VLOOKUP(B62,'Contestants Points Weekly'!$A$2:$O$24,7,FALSE)</f>
        <v>45</v>
      </c>
      <c r="I62">
        <f>VLOOKUP(B62,'Contestants Points Weekly'!$A$2:$O$24,8,FALSE)</f>
        <v>105</v>
      </c>
      <c r="J62">
        <f>VLOOKUP(B62,'Contestants Points Weekly'!$A$2:$O$24,9,FALSE)</f>
        <v>0</v>
      </c>
      <c r="K62">
        <f>VLOOKUP(B62,'Contestants Points Weekly'!$A$2:$O$24,10,FALSE)</f>
        <v>0</v>
      </c>
      <c r="L62">
        <f>VLOOKUP(B62,'Contestants Points Weekly'!$A$2:$O$24,11,FALSE)</f>
        <v>5</v>
      </c>
      <c r="M62">
        <f>VLOOKUP(B62,'Contestants Points Weekly'!$A$2:$O$24,12,FALSE)</f>
        <v>0</v>
      </c>
      <c r="N62">
        <f>VLOOKUP(B62,'Contestants Points Weekly'!$A$2:$O$24,13,FALSE)</f>
        <v>0</v>
      </c>
      <c r="O62" t="str">
        <f>VLOOKUP(B62,'Contestants Points Weekly'!$A$2:$P$24,15,FALSE)</f>
        <v>Eliminated</v>
      </c>
      <c r="P62">
        <f t="shared" si="0"/>
        <v>425</v>
      </c>
    </row>
    <row r="63" spans="1:16" x14ac:dyDescent="0.3">
      <c r="A63" t="s">
        <v>8</v>
      </c>
      <c r="B63" t="s">
        <v>10</v>
      </c>
      <c r="C63">
        <f>VLOOKUP(B63,'Contestants Points Weekly'!$A$2:$B$24,2,FALSE)</f>
        <v>25</v>
      </c>
      <c r="D63">
        <f>VLOOKUP(B63,'Contestants Points Weekly'!$A$2:$C$24,3,FALSE)</f>
        <v>60</v>
      </c>
      <c r="E63">
        <f>VLOOKUP(B63,'Contestants Points Weekly'!$A$2:$O$24,4,FALSE)</f>
        <v>40</v>
      </c>
      <c r="F63">
        <f>VLOOKUP(B63,'Contestants Points Weekly'!$A$2:$O$24,5,FALSE)</f>
        <v>25</v>
      </c>
      <c r="G63">
        <f>VLOOKUP(B63,'Contestants Points Weekly'!$A$2:$O$24,6,FALSE)</f>
        <v>0</v>
      </c>
      <c r="H63">
        <f>VLOOKUP(B63,'Contestants Points Weekly'!$A$2:$O$24,7,FALSE)</f>
        <v>0</v>
      </c>
      <c r="I63">
        <f>VLOOKUP(B63,'Contestants Points Weekly'!$A$2:$O$24,8,FALSE)</f>
        <v>0</v>
      </c>
      <c r="J63">
        <f>VLOOKUP(B63,'Contestants Points Weekly'!$A$2:$O$24,9,FALSE)</f>
        <v>0</v>
      </c>
      <c r="K63">
        <f>VLOOKUP(B63,'Contestants Points Weekly'!$A$2:$O$24,10,FALSE)</f>
        <v>0</v>
      </c>
      <c r="L63">
        <f>VLOOKUP(B63,'Contestants Points Weekly'!$A$2:$O$24,11,FALSE)</f>
        <v>0</v>
      </c>
      <c r="M63">
        <f>VLOOKUP(B63,'Contestants Points Weekly'!$A$2:$O$24,12,FALSE)</f>
        <v>0</v>
      </c>
      <c r="N63">
        <f>VLOOKUP(B63,'Contestants Points Weekly'!$A$2:$O$24,13,FALSE)</f>
        <v>0</v>
      </c>
      <c r="O63" t="str">
        <f>VLOOKUP(B63,'Contestants Points Weekly'!$A$2:$P$24,15,FALSE)</f>
        <v>Eliminated</v>
      </c>
      <c r="P63">
        <f t="shared" si="0"/>
        <v>150</v>
      </c>
    </row>
    <row r="64" spans="1:16" x14ac:dyDescent="0.3">
      <c r="A64" t="s">
        <v>8</v>
      </c>
      <c r="B64" t="s">
        <v>36</v>
      </c>
      <c r="C64">
        <f>VLOOKUP(B64,'Contestants Points Weekly'!$A$2:$B$24,2,FALSE)</f>
        <v>25</v>
      </c>
      <c r="D64">
        <f>VLOOKUP(B64,'Contestants Points Weekly'!$A$2:$C$24,3,FALSE)</f>
        <v>10</v>
      </c>
      <c r="E64">
        <f>VLOOKUP(B64,'Contestants Points Weekly'!$A$2:$O$24,4,FALSE)</f>
        <v>90</v>
      </c>
      <c r="F64">
        <f>VLOOKUP(B64,'Contestants Points Weekly'!$A$2:$O$24,5,FALSE)</f>
        <v>25</v>
      </c>
      <c r="G64">
        <f>VLOOKUP(B64,'Contestants Points Weekly'!$A$2:$O$24,6,FALSE)</f>
        <v>45</v>
      </c>
      <c r="H64">
        <f>VLOOKUP(B64,'Contestants Points Weekly'!$A$2:$O$24,7,FALSE)</f>
        <v>70</v>
      </c>
      <c r="I64">
        <f>VLOOKUP(B64,'Contestants Points Weekly'!$A$2:$O$24,8,FALSE)</f>
        <v>105</v>
      </c>
      <c r="J64">
        <f>VLOOKUP(B64,'Contestants Points Weekly'!$A$2:$O$24,9,FALSE)</f>
        <v>115</v>
      </c>
      <c r="K64">
        <f>VLOOKUP(B64,'Contestants Points Weekly'!$A$2:$O$24,10,FALSE)</f>
        <v>25</v>
      </c>
      <c r="L64">
        <f>VLOOKUP(B64,'Contestants Points Weekly'!$A$2:$O$24,11,FALSE)</f>
        <v>0</v>
      </c>
      <c r="M64">
        <f>VLOOKUP(B64,'Contestants Points Weekly'!$A$2:$O$24,12,FALSE)</f>
        <v>190</v>
      </c>
      <c r="N64">
        <f>VLOOKUP(B64,'Contestants Points Weekly'!$A$2:$O$24,13,FALSE)</f>
        <v>335</v>
      </c>
      <c r="O64" t="str">
        <f>VLOOKUP(B64,'Contestants Points Weekly'!$A$2:$P$24,15,FALSE)</f>
        <v>Still in it to Win it</v>
      </c>
      <c r="P64">
        <f t="shared" si="0"/>
        <v>1035</v>
      </c>
    </row>
    <row r="65" spans="1:16" x14ac:dyDescent="0.3">
      <c r="A65" t="s">
        <v>8</v>
      </c>
      <c r="B65" t="s">
        <v>43</v>
      </c>
      <c r="C65">
        <f>VLOOKUP(B65,'Contestants Points Weekly'!$A$2:$B$24,2,FALSE)</f>
        <v>25</v>
      </c>
      <c r="D65">
        <f>VLOOKUP(B65,'Contestants Points Weekly'!$A$2:$C$24,3,FALSE)</f>
        <v>20</v>
      </c>
      <c r="E65">
        <f>VLOOKUP(B65,'Contestants Points Weekly'!$A$2:$O$24,4,FALSE)</f>
        <v>0</v>
      </c>
      <c r="F65">
        <f>VLOOKUP(B65,'Contestants Points Weekly'!$A$2:$O$24,5,FALSE)</f>
        <v>0</v>
      </c>
      <c r="G65">
        <f>VLOOKUP(B65,'Contestants Points Weekly'!$A$2:$O$24,6,FALSE)</f>
        <v>0</v>
      </c>
      <c r="H65">
        <f>VLOOKUP(B65,'Contestants Points Weekly'!$A$2:$O$24,7,FALSE)</f>
        <v>0</v>
      </c>
      <c r="I65">
        <f>VLOOKUP(B65,'Contestants Points Weekly'!$A$2:$O$24,8,FALSE)</f>
        <v>0</v>
      </c>
      <c r="J65">
        <f>VLOOKUP(B65,'Contestants Points Weekly'!$A$2:$O$24,9,FALSE)</f>
        <v>0</v>
      </c>
      <c r="K65">
        <f>VLOOKUP(B65,'Contestants Points Weekly'!$A$2:$O$24,10,FALSE)</f>
        <v>0</v>
      </c>
      <c r="L65">
        <f>VLOOKUP(B65,'Contestants Points Weekly'!$A$2:$O$24,11,FALSE)</f>
        <v>15</v>
      </c>
      <c r="M65">
        <f>VLOOKUP(B65,'Contestants Points Weekly'!$A$2:$O$24,12,FALSE)</f>
        <v>0</v>
      </c>
      <c r="N65">
        <f>VLOOKUP(B65,'Contestants Points Weekly'!$A$2:$O$24,13,FALSE)</f>
        <v>0</v>
      </c>
      <c r="O65" t="str">
        <f>VLOOKUP(B65,'Contestants Points Weekly'!$A$2:$P$24,15,FALSE)</f>
        <v>Eliminated</v>
      </c>
      <c r="P65">
        <f t="shared" si="0"/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24" sqref="A24"/>
    </sheetView>
  </sheetViews>
  <sheetFormatPr defaultRowHeight="15.6" x14ac:dyDescent="0.3"/>
  <cols>
    <col min="1" max="1" width="10.19921875" bestFit="1" customWidth="1"/>
    <col min="2" max="13" width="9" customWidth="1"/>
    <col min="14" max="14" width="47.3984375" bestFit="1" customWidth="1"/>
  </cols>
  <sheetData>
    <row r="1" spans="1:15" x14ac:dyDescent="0.3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58</v>
      </c>
      <c r="L1" s="2" t="s">
        <v>57</v>
      </c>
      <c r="M1" s="2" t="s">
        <v>88</v>
      </c>
      <c r="N1" s="2" t="s">
        <v>59</v>
      </c>
      <c r="O1" s="2" t="s">
        <v>83</v>
      </c>
    </row>
    <row r="2" spans="1:15" x14ac:dyDescent="0.3">
      <c r="A2" t="s">
        <v>16</v>
      </c>
      <c r="B2">
        <v>65</v>
      </c>
      <c r="C2">
        <v>20</v>
      </c>
      <c r="D2">
        <v>45</v>
      </c>
      <c r="E2">
        <v>35</v>
      </c>
      <c r="F2">
        <v>45</v>
      </c>
      <c r="G2">
        <v>0</v>
      </c>
      <c r="H2">
        <v>0</v>
      </c>
      <c r="I2">
        <v>0</v>
      </c>
      <c r="J2">
        <v>0</v>
      </c>
      <c r="K2">
        <v>5</v>
      </c>
      <c r="L2">
        <v>0</v>
      </c>
      <c r="M2">
        <v>0</v>
      </c>
      <c r="N2" t="s">
        <v>60</v>
      </c>
      <c r="O2" t="s">
        <v>87</v>
      </c>
    </row>
    <row r="3" spans="1:15" x14ac:dyDescent="0.3">
      <c r="A3" t="s">
        <v>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61</v>
      </c>
      <c r="O3" t="s">
        <v>87</v>
      </c>
    </row>
    <row r="4" spans="1:15" x14ac:dyDescent="0.3">
      <c r="A4" t="s">
        <v>34</v>
      </c>
      <c r="B4">
        <v>25</v>
      </c>
      <c r="C4">
        <v>10</v>
      </c>
      <c r="D4">
        <v>65</v>
      </c>
      <c r="E4">
        <v>35</v>
      </c>
      <c r="F4">
        <v>0</v>
      </c>
      <c r="G4">
        <v>0</v>
      </c>
      <c r="H4">
        <v>0</v>
      </c>
      <c r="I4">
        <v>0</v>
      </c>
      <c r="J4">
        <v>0</v>
      </c>
      <c r="K4">
        <v>5</v>
      </c>
      <c r="L4">
        <v>0</v>
      </c>
      <c r="M4">
        <v>0</v>
      </c>
      <c r="N4" t="s">
        <v>62</v>
      </c>
      <c r="O4" t="s">
        <v>87</v>
      </c>
    </row>
    <row r="5" spans="1:15" x14ac:dyDescent="0.3">
      <c r="A5" t="s">
        <v>22</v>
      </c>
      <c r="B5"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63</v>
      </c>
      <c r="O5" t="s">
        <v>87</v>
      </c>
    </row>
    <row r="6" spans="1:15" x14ac:dyDescent="0.3">
      <c r="A6" t="s">
        <v>10</v>
      </c>
      <c r="B6">
        <v>25</v>
      </c>
      <c r="C6">
        <v>60</v>
      </c>
      <c r="D6">
        <v>40</v>
      </c>
      <c r="E6">
        <v>25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64</v>
      </c>
      <c r="O6" t="s">
        <v>87</v>
      </c>
    </row>
    <row r="7" spans="1:15" x14ac:dyDescent="0.3">
      <c r="A7" t="s">
        <v>37</v>
      </c>
      <c r="B7">
        <v>30</v>
      </c>
      <c r="C7">
        <v>10</v>
      </c>
      <c r="D7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</v>
      </c>
      <c r="L7">
        <v>0</v>
      </c>
      <c r="M7">
        <v>0</v>
      </c>
      <c r="N7" t="s">
        <v>65</v>
      </c>
      <c r="O7" t="s">
        <v>87</v>
      </c>
    </row>
    <row r="8" spans="1:15" x14ac:dyDescent="0.3">
      <c r="A8" t="s">
        <v>21</v>
      </c>
      <c r="B8">
        <v>45</v>
      </c>
      <c r="C8">
        <v>145</v>
      </c>
      <c r="D8">
        <v>110</v>
      </c>
      <c r="E8">
        <v>35</v>
      </c>
      <c r="F8">
        <v>170</v>
      </c>
      <c r="G8">
        <v>75</v>
      </c>
      <c r="H8">
        <v>30</v>
      </c>
      <c r="I8">
        <v>95</v>
      </c>
      <c r="J8">
        <v>45</v>
      </c>
      <c r="K8">
        <v>45</v>
      </c>
      <c r="L8">
        <v>0</v>
      </c>
      <c r="M8">
        <v>0</v>
      </c>
      <c r="N8" t="s">
        <v>66</v>
      </c>
      <c r="O8" t="s">
        <v>87</v>
      </c>
    </row>
    <row r="9" spans="1:15" x14ac:dyDescent="0.3">
      <c r="A9" t="s">
        <v>30</v>
      </c>
      <c r="B9">
        <v>25</v>
      </c>
      <c r="C9">
        <v>20</v>
      </c>
      <c r="D9">
        <v>115</v>
      </c>
      <c r="E9">
        <v>130</v>
      </c>
      <c r="F9">
        <v>30</v>
      </c>
      <c r="G9">
        <v>110</v>
      </c>
      <c r="H9">
        <v>0</v>
      </c>
      <c r="I9">
        <v>0</v>
      </c>
      <c r="J9">
        <v>0</v>
      </c>
      <c r="K9">
        <v>45</v>
      </c>
      <c r="L9">
        <v>0</v>
      </c>
      <c r="M9">
        <v>0</v>
      </c>
      <c r="N9" t="s">
        <v>81</v>
      </c>
      <c r="O9" t="s">
        <v>87</v>
      </c>
    </row>
    <row r="10" spans="1:15" x14ac:dyDescent="0.3">
      <c r="A10" t="s">
        <v>15</v>
      </c>
      <c r="B10">
        <v>30</v>
      </c>
      <c r="C10">
        <v>100</v>
      </c>
      <c r="D10">
        <v>0</v>
      </c>
      <c r="E10">
        <v>50</v>
      </c>
      <c r="F10">
        <v>90</v>
      </c>
      <c r="G10">
        <v>45</v>
      </c>
      <c r="H10">
        <v>105</v>
      </c>
      <c r="I10">
        <v>0</v>
      </c>
      <c r="J10">
        <v>0</v>
      </c>
      <c r="K10">
        <v>5</v>
      </c>
      <c r="L10">
        <v>0</v>
      </c>
      <c r="M10">
        <v>0</v>
      </c>
      <c r="N10" t="s">
        <v>82</v>
      </c>
      <c r="O10" t="s">
        <v>87</v>
      </c>
    </row>
    <row r="11" spans="1:15" x14ac:dyDescent="0.3">
      <c r="A11" t="s">
        <v>31</v>
      </c>
      <c r="B11">
        <v>25</v>
      </c>
      <c r="C11">
        <v>0</v>
      </c>
      <c r="D11">
        <v>75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0</v>
      </c>
      <c r="M11">
        <v>0</v>
      </c>
      <c r="N11" t="s">
        <v>67</v>
      </c>
      <c r="O11" t="s">
        <v>87</v>
      </c>
    </row>
    <row r="12" spans="1:15" x14ac:dyDescent="0.3">
      <c r="A12" t="s">
        <v>19</v>
      </c>
      <c r="B12">
        <v>25</v>
      </c>
      <c r="C12">
        <v>10</v>
      </c>
      <c r="D12">
        <v>30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</v>
      </c>
      <c r="L12">
        <v>0</v>
      </c>
      <c r="M12">
        <v>0</v>
      </c>
      <c r="N12" t="s">
        <v>68</v>
      </c>
      <c r="O12" t="s">
        <v>87</v>
      </c>
    </row>
    <row r="13" spans="1:15" x14ac:dyDescent="0.3">
      <c r="A13" t="s">
        <v>28</v>
      </c>
      <c r="B13">
        <v>25</v>
      </c>
      <c r="C13">
        <v>10</v>
      </c>
      <c r="D13">
        <v>35</v>
      </c>
      <c r="E13">
        <v>35</v>
      </c>
      <c r="F13">
        <v>35</v>
      </c>
      <c r="G13">
        <v>0</v>
      </c>
      <c r="H13">
        <v>0</v>
      </c>
      <c r="I13">
        <v>0</v>
      </c>
      <c r="J13">
        <v>0</v>
      </c>
      <c r="K13">
        <v>5</v>
      </c>
      <c r="L13">
        <v>0</v>
      </c>
      <c r="M13">
        <v>0</v>
      </c>
      <c r="N13" t="s">
        <v>69</v>
      </c>
      <c r="O13" t="s">
        <v>87</v>
      </c>
    </row>
    <row r="14" spans="1:15" x14ac:dyDescent="0.3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70</v>
      </c>
      <c r="O14" t="s">
        <v>87</v>
      </c>
    </row>
    <row r="15" spans="1:15" x14ac:dyDescent="0.3">
      <c r="A15" t="s">
        <v>26</v>
      </c>
      <c r="B15">
        <v>30</v>
      </c>
      <c r="C15">
        <v>10</v>
      </c>
      <c r="D15">
        <v>30</v>
      </c>
      <c r="E15">
        <v>35</v>
      </c>
      <c r="F15">
        <v>35</v>
      </c>
      <c r="G15">
        <v>0</v>
      </c>
      <c r="H15">
        <v>0</v>
      </c>
      <c r="I15">
        <v>0</v>
      </c>
      <c r="J15">
        <v>0</v>
      </c>
      <c r="K15">
        <v>5</v>
      </c>
      <c r="L15">
        <v>0</v>
      </c>
      <c r="M15">
        <v>0</v>
      </c>
      <c r="N15" t="s">
        <v>71</v>
      </c>
      <c r="O15" t="s">
        <v>87</v>
      </c>
    </row>
    <row r="16" spans="1:15" x14ac:dyDescent="0.3">
      <c r="A16" t="s">
        <v>6</v>
      </c>
      <c r="B16">
        <v>50</v>
      </c>
      <c r="C16">
        <v>10</v>
      </c>
      <c r="D16">
        <v>60</v>
      </c>
      <c r="E16">
        <v>80</v>
      </c>
      <c r="F16">
        <v>10</v>
      </c>
      <c r="G16">
        <v>140</v>
      </c>
      <c r="H16">
        <v>65</v>
      </c>
      <c r="I16">
        <v>0</v>
      </c>
      <c r="J16">
        <v>0</v>
      </c>
      <c r="K16">
        <v>45</v>
      </c>
      <c r="L16">
        <v>0</v>
      </c>
      <c r="M16">
        <v>0</v>
      </c>
      <c r="N16" t="s">
        <v>72</v>
      </c>
      <c r="O16" t="s">
        <v>87</v>
      </c>
    </row>
    <row r="17" spans="1:15" x14ac:dyDescent="0.3">
      <c r="A17" t="s">
        <v>43</v>
      </c>
      <c r="B17">
        <v>25</v>
      </c>
      <c r="C17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15</v>
      </c>
      <c r="L17">
        <v>0</v>
      </c>
      <c r="M17">
        <v>0</v>
      </c>
      <c r="N17" t="s">
        <v>73</v>
      </c>
      <c r="O17" t="s">
        <v>87</v>
      </c>
    </row>
    <row r="18" spans="1:15" x14ac:dyDescent="0.3">
      <c r="A18" t="s">
        <v>23</v>
      </c>
      <c r="B18">
        <v>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74</v>
      </c>
      <c r="O18" t="s">
        <v>87</v>
      </c>
    </row>
    <row r="19" spans="1:15" x14ac:dyDescent="0.3">
      <c r="A19" t="s">
        <v>11</v>
      </c>
      <c r="B19">
        <v>25</v>
      </c>
      <c r="C19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50</v>
      </c>
      <c r="L19">
        <v>0</v>
      </c>
      <c r="M19">
        <v>0</v>
      </c>
      <c r="N19" t="s">
        <v>75</v>
      </c>
      <c r="O19" t="s">
        <v>87</v>
      </c>
    </row>
    <row r="20" spans="1:15" x14ac:dyDescent="0.3">
      <c r="A20" t="s">
        <v>12</v>
      </c>
      <c r="B20">
        <v>30</v>
      </c>
      <c r="C20">
        <v>20</v>
      </c>
      <c r="D20">
        <v>25</v>
      </c>
      <c r="E20">
        <v>120</v>
      </c>
      <c r="F20">
        <v>40</v>
      </c>
      <c r="G20">
        <v>105</v>
      </c>
      <c r="H20">
        <v>105</v>
      </c>
      <c r="I20">
        <v>115</v>
      </c>
      <c r="J20">
        <v>170</v>
      </c>
      <c r="K20">
        <v>0</v>
      </c>
      <c r="L20">
        <v>35</v>
      </c>
      <c r="M20">
        <v>105</v>
      </c>
      <c r="N20" t="s">
        <v>76</v>
      </c>
      <c r="O20" t="s">
        <v>87</v>
      </c>
    </row>
    <row r="21" spans="1:15" x14ac:dyDescent="0.3">
      <c r="A21" t="s">
        <v>7</v>
      </c>
      <c r="B21">
        <v>25</v>
      </c>
      <c r="C21">
        <v>10</v>
      </c>
      <c r="D21">
        <v>90</v>
      </c>
      <c r="E21">
        <v>35</v>
      </c>
      <c r="F21">
        <v>25</v>
      </c>
      <c r="G21">
        <v>0</v>
      </c>
      <c r="H21">
        <v>0</v>
      </c>
      <c r="I21">
        <v>0</v>
      </c>
      <c r="J21">
        <v>0</v>
      </c>
      <c r="K21">
        <v>5</v>
      </c>
      <c r="L21">
        <v>0</v>
      </c>
      <c r="M21">
        <v>0</v>
      </c>
      <c r="N21" t="s">
        <v>77</v>
      </c>
      <c r="O21" t="s">
        <v>87</v>
      </c>
    </row>
    <row r="22" spans="1:15" x14ac:dyDescent="0.3">
      <c r="A22" t="s">
        <v>8</v>
      </c>
      <c r="B22">
        <v>30</v>
      </c>
      <c r="C22">
        <v>30</v>
      </c>
      <c r="D22">
        <v>55</v>
      </c>
      <c r="E22">
        <v>55</v>
      </c>
      <c r="F22">
        <v>130</v>
      </c>
      <c r="G22">
        <v>15</v>
      </c>
      <c r="H22">
        <v>0</v>
      </c>
      <c r="I22">
        <v>0</v>
      </c>
      <c r="J22">
        <v>0</v>
      </c>
      <c r="K22">
        <v>50</v>
      </c>
      <c r="L22">
        <v>0</v>
      </c>
      <c r="M22">
        <v>0</v>
      </c>
      <c r="N22" t="s">
        <v>78</v>
      </c>
      <c r="O22" t="s">
        <v>87</v>
      </c>
    </row>
    <row r="23" spans="1:15" x14ac:dyDescent="0.3">
      <c r="A23" t="s">
        <v>36</v>
      </c>
      <c r="B23">
        <v>25</v>
      </c>
      <c r="C23">
        <v>10</v>
      </c>
      <c r="D23">
        <v>90</v>
      </c>
      <c r="E23">
        <v>25</v>
      </c>
      <c r="F23">
        <v>45</v>
      </c>
      <c r="G23">
        <v>70</v>
      </c>
      <c r="H23">
        <v>105</v>
      </c>
      <c r="I23">
        <v>115</v>
      </c>
      <c r="J23">
        <v>25</v>
      </c>
      <c r="K23">
        <v>0</v>
      </c>
      <c r="L23">
        <v>190</v>
      </c>
      <c r="M23">
        <v>335</v>
      </c>
      <c r="N23" t="s">
        <v>79</v>
      </c>
      <c r="O23" t="s">
        <v>86</v>
      </c>
    </row>
    <row r="24" spans="1:15" x14ac:dyDescent="0.3">
      <c r="A24" t="s">
        <v>13</v>
      </c>
      <c r="B24">
        <v>25</v>
      </c>
      <c r="C24">
        <v>0</v>
      </c>
      <c r="D24">
        <v>50</v>
      </c>
      <c r="E24">
        <v>35</v>
      </c>
      <c r="F24">
        <v>45</v>
      </c>
      <c r="G24">
        <v>90</v>
      </c>
      <c r="H24">
        <v>0</v>
      </c>
      <c r="I24">
        <v>0</v>
      </c>
      <c r="J24">
        <v>0</v>
      </c>
      <c r="K24">
        <v>5</v>
      </c>
      <c r="L24">
        <v>0</v>
      </c>
      <c r="M24">
        <v>0</v>
      </c>
      <c r="N24" t="s">
        <v>80</v>
      </c>
      <c r="O24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F8" sqref="F8"/>
    </sheetView>
  </sheetViews>
  <sheetFormatPr defaultColWidth="11" defaultRowHeight="15.6" x14ac:dyDescent="0.3"/>
  <cols>
    <col min="1" max="1" width="2.8984375" customWidth="1"/>
    <col min="2" max="2" width="12.3984375" bestFit="1" customWidth="1"/>
    <col min="4" max="4" width="10" bestFit="1" customWidth="1"/>
    <col min="6" max="6" width="10" bestFit="1" customWidth="1"/>
  </cols>
  <sheetData>
    <row r="1" spans="2:6" s="1" customFormat="1" x14ac:dyDescent="0.3">
      <c r="B1" s="1" t="s">
        <v>45</v>
      </c>
      <c r="C1" s="1" t="s">
        <v>0</v>
      </c>
      <c r="D1" s="1" t="s">
        <v>1</v>
      </c>
      <c r="E1" s="1" t="s">
        <v>2</v>
      </c>
      <c r="F1" s="1" t="s">
        <v>3</v>
      </c>
    </row>
    <row r="2" spans="2:6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2:6" x14ac:dyDescent="0.3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2:6" x14ac:dyDescent="0.3">
      <c r="B4" t="s">
        <v>14</v>
      </c>
      <c r="C4" t="s">
        <v>15</v>
      </c>
      <c r="D4" t="s">
        <v>5</v>
      </c>
      <c r="E4" t="s">
        <v>6</v>
      </c>
      <c r="F4" t="s">
        <v>16</v>
      </c>
    </row>
    <row r="5" spans="2:6" x14ac:dyDescent="0.3">
      <c r="B5" t="s">
        <v>17</v>
      </c>
      <c r="C5" t="s">
        <v>11</v>
      </c>
      <c r="D5" t="s">
        <v>18</v>
      </c>
      <c r="E5" t="s">
        <v>7</v>
      </c>
      <c r="F5" t="s">
        <v>26</v>
      </c>
    </row>
    <row r="6" spans="2:6" x14ac:dyDescent="0.3">
      <c r="B6" t="s">
        <v>20</v>
      </c>
      <c r="C6" t="s">
        <v>18</v>
      </c>
      <c r="D6" t="s">
        <v>12</v>
      </c>
      <c r="E6" t="s">
        <v>21</v>
      </c>
      <c r="F6" t="s">
        <v>22</v>
      </c>
    </row>
    <row r="7" spans="2:6" x14ac:dyDescent="0.3">
      <c r="B7" t="s">
        <v>18</v>
      </c>
      <c r="C7" t="s">
        <v>11</v>
      </c>
      <c r="D7" t="s">
        <v>6</v>
      </c>
      <c r="E7" t="s">
        <v>15</v>
      </c>
      <c r="F7" t="s">
        <v>23</v>
      </c>
    </row>
    <row r="8" spans="2:6" x14ac:dyDescent="0.3">
      <c r="B8" t="s">
        <v>24</v>
      </c>
      <c r="C8" t="s">
        <v>18</v>
      </c>
      <c r="D8" t="s">
        <v>12</v>
      </c>
      <c r="E8" t="s">
        <v>21</v>
      </c>
      <c r="F8" t="s">
        <v>25</v>
      </c>
    </row>
    <row r="9" spans="2:6" x14ac:dyDescent="0.3">
      <c r="B9" t="s">
        <v>27</v>
      </c>
      <c r="C9" t="s">
        <v>15</v>
      </c>
      <c r="D9" t="s">
        <v>11</v>
      </c>
      <c r="E9" t="s">
        <v>13</v>
      </c>
      <c r="F9" t="s">
        <v>28</v>
      </c>
    </row>
    <row r="10" spans="2:6" x14ac:dyDescent="0.3">
      <c r="B10" t="s">
        <v>29</v>
      </c>
      <c r="C10" t="s">
        <v>13</v>
      </c>
      <c r="D10" t="s">
        <v>30</v>
      </c>
      <c r="E10" t="s">
        <v>11</v>
      </c>
      <c r="F10" t="s">
        <v>31</v>
      </c>
    </row>
    <row r="11" spans="2:6" x14ac:dyDescent="0.3">
      <c r="B11" t="s">
        <v>32</v>
      </c>
      <c r="C11" t="s">
        <v>33</v>
      </c>
      <c r="D11" t="s">
        <v>23</v>
      </c>
      <c r="E11" t="s">
        <v>6</v>
      </c>
      <c r="F11" t="s">
        <v>34</v>
      </c>
    </row>
    <row r="12" spans="2:6" x14ac:dyDescent="0.3">
      <c r="B12" t="s">
        <v>35</v>
      </c>
      <c r="C12" t="s">
        <v>33</v>
      </c>
      <c r="D12" t="s">
        <v>13</v>
      </c>
      <c r="E12" t="s">
        <v>36</v>
      </c>
      <c r="F12" t="s">
        <v>37</v>
      </c>
    </row>
    <row r="13" spans="2:6" x14ac:dyDescent="0.3">
      <c r="B13" t="s">
        <v>38</v>
      </c>
      <c r="C13" t="s">
        <v>19</v>
      </c>
      <c r="D13" t="s">
        <v>13</v>
      </c>
      <c r="E13" t="s">
        <v>6</v>
      </c>
      <c r="F13" t="s">
        <v>18</v>
      </c>
    </row>
    <row r="14" spans="2:6" x14ac:dyDescent="0.3">
      <c r="B14" t="s">
        <v>39</v>
      </c>
      <c r="C14" t="s">
        <v>22</v>
      </c>
      <c r="D14" t="s">
        <v>40</v>
      </c>
      <c r="E14" t="s">
        <v>23</v>
      </c>
      <c r="F14" t="s">
        <v>12</v>
      </c>
    </row>
    <row r="15" spans="2:6" x14ac:dyDescent="0.3">
      <c r="B15" t="s">
        <v>41</v>
      </c>
      <c r="C15" t="s">
        <v>33</v>
      </c>
      <c r="D15" t="s">
        <v>13</v>
      </c>
      <c r="E15" t="s">
        <v>21</v>
      </c>
      <c r="F15" t="s">
        <v>42</v>
      </c>
    </row>
    <row r="16" spans="2:6" x14ac:dyDescent="0.3">
      <c r="B16" t="s">
        <v>44</v>
      </c>
      <c r="C16" t="s">
        <v>18</v>
      </c>
      <c r="D16" t="s">
        <v>23</v>
      </c>
      <c r="E16" t="s">
        <v>33</v>
      </c>
      <c r="F16" t="s">
        <v>19</v>
      </c>
    </row>
    <row r="17" spans="2:6" x14ac:dyDescent="0.3">
      <c r="B17" t="s">
        <v>8</v>
      </c>
      <c r="C17" t="s">
        <v>15</v>
      </c>
      <c r="D17" t="s">
        <v>10</v>
      </c>
      <c r="E17" t="s">
        <v>36</v>
      </c>
      <c r="F1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Tableau Set Up</vt:lpstr>
      <vt:lpstr>Contestants Points Weekly</vt:lpstr>
      <vt:lpstr>Original Pick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One June Chang</cp:lastModifiedBy>
  <dcterms:created xsi:type="dcterms:W3CDTF">2017-01-02T01:18:20Z</dcterms:created>
  <dcterms:modified xsi:type="dcterms:W3CDTF">2017-03-14T19:33:03Z</dcterms:modified>
</cp:coreProperties>
</file>