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Points'!$A$1:$AA$32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2" i="3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" i="2"/>
  <c r="N2" i="2" s="1"/>
  <c r="N49" i="1"/>
  <c r="N5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N47" i="1" s="1"/>
  <c r="M48" i="1"/>
  <c r="N48" i="1" s="1"/>
  <c r="M49" i="1"/>
  <c r="M50" i="1"/>
  <c r="N50" i="1" s="1"/>
  <c r="M51" i="1"/>
  <c r="N51" i="1" s="1"/>
  <c r="M52" i="1"/>
  <c r="N52" i="1" s="1"/>
  <c r="M53" i="1"/>
  <c r="M54" i="1"/>
  <c r="N54" i="1" s="1"/>
  <c r="M55" i="1"/>
  <c r="N55" i="1" s="1"/>
  <c r="M2" i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2" i="4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O47" i="1" l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J55" i="1"/>
  <c r="C55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C47" i="1"/>
  <c r="C48" i="1"/>
  <c r="C49" i="1"/>
  <c r="C50" i="1"/>
  <c r="C51" i="1"/>
  <c r="C52" i="1"/>
  <c r="C53" i="1"/>
  <c r="C54" i="1"/>
  <c r="O64" i="3" l="1"/>
  <c r="P64" i="3"/>
  <c r="Q64" i="3"/>
  <c r="R64" i="3"/>
  <c r="S64" i="3"/>
  <c r="C64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O57" i="3"/>
  <c r="O58" i="3"/>
  <c r="O59" i="3"/>
  <c r="O60" i="3"/>
  <c r="O61" i="3"/>
  <c r="O62" i="3"/>
  <c r="O63" i="3"/>
  <c r="C58" i="3"/>
  <c r="C59" i="3"/>
  <c r="C60" i="3"/>
  <c r="C61" i="3"/>
  <c r="C62" i="3"/>
  <c r="C63" i="3"/>
  <c r="C57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O3" i="2" l="1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O14" i="2"/>
  <c r="P14" i="2"/>
  <c r="Q14" i="2"/>
  <c r="R14" i="2"/>
  <c r="S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S2" i="2"/>
  <c r="R2" i="2"/>
  <c r="Q2" i="2"/>
  <c r="P2" i="2"/>
  <c r="O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N3" i="3" s="1"/>
  <c r="F4" i="3"/>
  <c r="N4" i="3" s="1"/>
  <c r="F5" i="3"/>
  <c r="N5" i="3" s="1"/>
  <c r="F6" i="3"/>
  <c r="N6" i="3" s="1"/>
  <c r="F7" i="3"/>
  <c r="N7" i="3" s="1"/>
  <c r="F8" i="3"/>
  <c r="N8" i="3" s="1"/>
  <c r="F9" i="3"/>
  <c r="N9" i="3" s="1"/>
  <c r="F10" i="3"/>
  <c r="N10" i="3" s="1"/>
  <c r="F11" i="3"/>
  <c r="N11" i="3" s="1"/>
  <c r="F12" i="3"/>
  <c r="N12" i="3" s="1"/>
  <c r="F13" i="3"/>
  <c r="N13" i="3" s="1"/>
  <c r="F14" i="3"/>
  <c r="N14" i="3" s="1"/>
  <c r="F15" i="3"/>
  <c r="N15" i="3" s="1"/>
  <c r="F16" i="3"/>
  <c r="N16" i="3" s="1"/>
  <c r="F17" i="3"/>
  <c r="N17" i="3" s="1"/>
  <c r="F18" i="3"/>
  <c r="N18" i="3" s="1"/>
  <c r="F19" i="3"/>
  <c r="N19" i="3" s="1"/>
  <c r="F20" i="3"/>
  <c r="N20" i="3" s="1"/>
  <c r="F21" i="3"/>
  <c r="N21" i="3" s="1"/>
  <c r="F22" i="3"/>
  <c r="N22" i="3" s="1"/>
  <c r="F23" i="3"/>
  <c r="N23" i="3" s="1"/>
  <c r="F24" i="3"/>
  <c r="N24" i="3" s="1"/>
  <c r="F25" i="3"/>
  <c r="N25" i="3" s="1"/>
  <c r="F26" i="3"/>
  <c r="N26" i="3" s="1"/>
  <c r="F27" i="3"/>
  <c r="N27" i="3" s="1"/>
  <c r="F28" i="3"/>
  <c r="N28" i="3" s="1"/>
  <c r="F29" i="3"/>
  <c r="N29" i="3" s="1"/>
  <c r="F30" i="3"/>
  <c r="N30" i="3" s="1"/>
  <c r="F31" i="3"/>
  <c r="N31" i="3" s="1"/>
  <c r="F32" i="3"/>
  <c r="N32" i="3" s="1"/>
  <c r="F33" i="3"/>
  <c r="N33" i="3" s="1"/>
  <c r="F34" i="3"/>
  <c r="N34" i="3" s="1"/>
  <c r="F35" i="3"/>
  <c r="N35" i="3" s="1"/>
  <c r="F36" i="3"/>
  <c r="N36" i="3" s="1"/>
  <c r="F37" i="3"/>
  <c r="N37" i="3" s="1"/>
  <c r="F38" i="3"/>
  <c r="N38" i="3" s="1"/>
  <c r="F39" i="3"/>
  <c r="N39" i="3" s="1"/>
  <c r="F40" i="3"/>
  <c r="N40" i="3" s="1"/>
  <c r="F41" i="3"/>
  <c r="N41" i="3" s="1"/>
  <c r="F42" i="3"/>
  <c r="N42" i="3" s="1"/>
  <c r="F43" i="3"/>
  <c r="N43" i="3" s="1"/>
  <c r="F44" i="3"/>
  <c r="N44" i="3" s="1"/>
  <c r="F45" i="3"/>
  <c r="N45" i="3" s="1"/>
  <c r="F46" i="3"/>
  <c r="N46" i="3" s="1"/>
  <c r="F47" i="3"/>
  <c r="N47" i="3" s="1"/>
  <c r="F48" i="3"/>
  <c r="N48" i="3" s="1"/>
  <c r="F49" i="3"/>
  <c r="N49" i="3" s="1"/>
  <c r="F50" i="3"/>
  <c r="N50" i="3" s="1"/>
  <c r="F51" i="3"/>
  <c r="N51" i="3" s="1"/>
  <c r="F52" i="3"/>
  <c r="N52" i="3" s="1"/>
  <c r="F53" i="3"/>
  <c r="N53" i="3" s="1"/>
  <c r="F54" i="3"/>
  <c r="N54" i="3" s="1"/>
  <c r="F55" i="3"/>
  <c r="N55" i="3" s="1"/>
  <c r="F56" i="3"/>
  <c r="N56" i="3" s="1"/>
  <c r="F2" i="3"/>
  <c r="N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O52" i="3" l="1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D52" i="3"/>
  <c r="D53" i="3"/>
  <c r="D54" i="3"/>
  <c r="D55" i="3"/>
  <c r="D56" i="3"/>
  <c r="C52" i="3"/>
  <c r="C53" i="3"/>
  <c r="C54" i="3"/>
  <c r="C55" i="3"/>
  <c r="C56" i="3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" i="3"/>
  <c r="S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D2" i="1"/>
  <c r="N2" i="1" s="1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N46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P3" i="3" l="1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R2" i="3"/>
  <c r="Q2" i="3"/>
  <c r="P2" i="3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R2" i="1"/>
  <c r="Q2" i="1"/>
  <c r="P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<sst xmlns="http://schemas.openxmlformats.org/spreadsheetml/2006/main" count="544" uniqueCount="127">
  <si>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</si>
  <si>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</si>
  <si>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</si>
  <si>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</si>
  <si>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</si>
  <si>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</si>
  <si>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</si>
  <si>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</si>
  <si>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</si>
  <si>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</si>
  <si>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</si>
  <si>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</si>
  <si>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</si>
  <si>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</si>
  <si>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</si>
  <si>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</si>
  <si>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</si>
  <si>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</si>
  <si>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</si>
  <si>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</si>
  <si>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</si>
  <si>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</si>
  <si>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</si>
  <si>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</si>
  <si>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</si>
  <si>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</si>
  <si>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</si>
  <si>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</si>
  <si>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</si>
  <si>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</si>
  <si>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</si>
  <si>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</si>
  <si>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</si>
  <si>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</si>
  <si>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</si>
  <si>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</si>
  <si>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</si>
  <si>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</si>
  <si>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</si>
  <si>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</si>
  <si>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</si>
  <si>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</si>
  <si>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</si>
  <si>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</si>
  <si>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</si>
  <si>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</si>
  <si>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</si>
  <si>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</si>
  <si>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</si>
  <si>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</si>
  <si>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</si>
  <si>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</si>
  <si>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</si>
  <si>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</si>
  <si>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</si>
  <si>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</si>
  <si>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</si>
  <si>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</si>
  <si>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</si>
  <si>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</si>
  <si>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</si>
  <si>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</si>
  <si>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</si>
  <si>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</si>
  <si>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</si>
  <si>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</si>
  <si>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</si>
  <si>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</si>
  <si>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</si>
  <si>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</si>
  <si>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</si>
  <si>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</si>
  <si>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</si>
  <si>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</si>
  <si>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</si>
  <si>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</si>
  <si>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</si>
  <si>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</si>
  <si>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</si>
  <si>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</si>
  <si>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</si>
  <si>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</si>
  <si>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</si>
  <si>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</si>
  <si>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</si>
  <si>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</si>
  <si>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</si>
  <si>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</si>
  <si>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</si>
  <si>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</si>
  <si>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</si>
  <si>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</si>
  <si>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</si>
  <si>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</si>
  <si>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</si>
  <si>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</si>
  <si>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</si>
  <si>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</si>
  <si>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</si>
  <si>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</si>
  <si>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</si>
  <si>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</si>
  <si>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</si>
  <si>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</si>
  <si>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</si>
  <si>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</si>
  <si>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</si>
  <si>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</si>
  <si>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</si>
  <si>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</si>
  <si>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</si>
  <si>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</si>
  <si>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</si>
  <si>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</si>
  <si>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</si>
  <si>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</si>
  <si>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</si>
  <si>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</si>
  <si>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</si>
  <si>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</si>
  <si>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</si>
  <si>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</si>
  <si>
    <t>Week 6</t>
  </si>
  <si>
    <t>Week 7</t>
  </si>
  <si>
    <t>Week 8</t>
  </si>
  <si>
    <t>Week 9</t>
  </si>
  <si>
    <t>Men Tell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</si>
</sst>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/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17" max="17" width="7.21875" customWidth="1"/>
    <col min="18" max="21" width="8.88671875" customWidth="1"/>
    <col min="26" max="26" width="10.77734375" bestFit="1" customWidth="1"/>
    <col min="27" max="27" width="10.88671875" bestFit="1" customWidth="1"/>
  </cols>
  <sheetData>
    <row r="1" spans="1:27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123</v>
      </c>
      <c r="X1" s="1" t="s">
        <v>124</v>
      </c>
      <c r="Y1" s="1" t="s">
        <v>125</v>
      </c>
      <c r="Z1" s="1" t="s">
        <v>126</v>
      </c>
      <c r="AA1" s="1" t="s">
        <v>33</v>
      </c>
    </row>
    <row r="2" spans="1:27" x14ac:dyDescent="0.3">
      <c r="A2" t="s">
        <v>37</v>
      </c>
      <c r="B2" t="s">
        <v>55</v>
      </c>
      <c r="C2" t="s">
        <v>123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v>145</v>
      </c>
      <c r="W2">
        <v>30</v>
      </c>
      <c r="X2">
        <v>0</v>
      </c>
      <c r="Y2">
        <v>0</v>
      </c>
      <c r="Z2">
        <v>5</v>
      </c>
      <c r="AA2">
        <f>SUM(Q2:Z2)</f>
        <v>375</v>
      </c>
    </row>
    <row r="3" spans="1:27" x14ac:dyDescent="0.3">
      <c r="A3" t="s">
        <v>13</v>
      </c>
      <c r="B3" t="s">
        <v>55</v>
      </c>
      <c r="C3" t="s">
        <v>122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v>75</v>
      </c>
      <c r="W3">
        <v>0</v>
      </c>
      <c r="X3">
        <v>0</v>
      </c>
      <c r="Y3">
        <v>0</v>
      </c>
      <c r="Z3">
        <v>5</v>
      </c>
      <c r="AA3">
        <f t="shared" ref="AA3:AA32" si="6">SUM(Q3:Z3)</f>
        <v>295</v>
      </c>
    </row>
    <row r="4" spans="1:27" x14ac:dyDescent="0.3">
      <c r="A4" t="s">
        <v>8</v>
      </c>
      <c r="B4" t="s">
        <v>55</v>
      </c>
      <c r="C4" t="s">
        <v>122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v>0</v>
      </c>
      <c r="W4">
        <v>0</v>
      </c>
      <c r="X4">
        <v>0</v>
      </c>
      <c r="Y4">
        <v>0</v>
      </c>
      <c r="Z4">
        <v>5</v>
      </c>
      <c r="AA4">
        <f t="shared" si="6"/>
        <v>195</v>
      </c>
    </row>
    <row r="5" spans="1:27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15</v>
      </c>
      <c r="AA5">
        <f t="shared" si="6"/>
        <v>120</v>
      </c>
    </row>
    <row r="6" spans="1:27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6"/>
        <v>0</v>
      </c>
    </row>
    <row r="7" spans="1:27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6"/>
        <v>100</v>
      </c>
    </row>
    <row r="8" spans="1:27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110</v>
      </c>
      <c r="V8">
        <v>90</v>
      </c>
      <c r="W8">
        <v>80</v>
      </c>
      <c r="X8">
        <v>130</v>
      </c>
      <c r="Y8">
        <v>60</v>
      </c>
      <c r="Z8">
        <v>0</v>
      </c>
      <c r="AA8">
        <f t="shared" si="6"/>
        <v>655</v>
      </c>
    </row>
    <row r="9" spans="1:27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6"/>
        <v>105</v>
      </c>
    </row>
    <row r="10" spans="1:27" x14ac:dyDescent="0.3">
      <c r="A10" t="s">
        <v>22</v>
      </c>
      <c r="B10" t="s">
        <v>55</v>
      </c>
      <c r="C10" t="s">
        <v>124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v>100</v>
      </c>
      <c r="W10">
        <v>90</v>
      </c>
      <c r="X10">
        <v>95</v>
      </c>
      <c r="Y10">
        <v>0</v>
      </c>
      <c r="Z10">
        <v>70</v>
      </c>
      <c r="AA10">
        <f t="shared" si="6"/>
        <v>670</v>
      </c>
    </row>
    <row r="11" spans="1:27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f t="shared" si="6"/>
        <v>125</v>
      </c>
    </row>
    <row r="12" spans="1:27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6"/>
        <v>85</v>
      </c>
    </row>
    <row r="13" spans="1:27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v>125</v>
      </c>
      <c r="W13">
        <v>75</v>
      </c>
      <c r="X13">
        <v>95</v>
      </c>
      <c r="Y13">
        <v>160</v>
      </c>
      <c r="Z13">
        <v>5</v>
      </c>
      <c r="AA13">
        <f t="shared" si="6"/>
        <v>700</v>
      </c>
    </row>
    <row r="14" spans="1:27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6"/>
        <v>100</v>
      </c>
    </row>
    <row r="15" spans="1:27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6"/>
        <v>0</v>
      </c>
    </row>
    <row r="16" spans="1:27" x14ac:dyDescent="0.3">
      <c r="A16" t="s">
        <v>51</v>
      </c>
      <c r="B16" t="s">
        <v>55</v>
      </c>
      <c r="C16" t="s">
        <v>121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v>0</v>
      </c>
      <c r="W16">
        <v>0</v>
      </c>
      <c r="X16">
        <v>0</v>
      </c>
      <c r="Y16">
        <v>0</v>
      </c>
      <c r="Z16">
        <v>5</v>
      </c>
      <c r="AA16">
        <f t="shared" si="6"/>
        <v>205</v>
      </c>
    </row>
    <row r="17" spans="1:27" x14ac:dyDescent="0.3">
      <c r="A17" t="s">
        <v>3</v>
      </c>
      <c r="B17" t="s">
        <v>55</v>
      </c>
      <c r="C17" t="s">
        <v>121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6"/>
        <v>180</v>
      </c>
    </row>
    <row r="18" spans="1:27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6"/>
        <v>40</v>
      </c>
    </row>
    <row r="19" spans="1:27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6"/>
        <v>0</v>
      </c>
    </row>
    <row r="20" spans="1:27" x14ac:dyDescent="0.3">
      <c r="A20" t="s">
        <v>52</v>
      </c>
      <c r="B20" t="s">
        <v>55</v>
      </c>
      <c r="C20" t="s">
        <v>121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v>0</v>
      </c>
      <c r="W20">
        <v>0</v>
      </c>
      <c r="X20">
        <v>0</v>
      </c>
      <c r="Y20">
        <v>0</v>
      </c>
      <c r="Z20">
        <v>5</v>
      </c>
      <c r="AA20">
        <f t="shared" si="6"/>
        <v>150</v>
      </c>
    </row>
    <row r="21" spans="1:27" x14ac:dyDescent="0.3">
      <c r="A21" t="s">
        <v>29</v>
      </c>
      <c r="B21" t="s">
        <v>55</v>
      </c>
      <c r="C21" t="s">
        <v>122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v>0</v>
      </c>
      <c r="W21">
        <v>0</v>
      </c>
      <c r="X21">
        <v>0</v>
      </c>
      <c r="Y21">
        <v>0</v>
      </c>
      <c r="Z21">
        <v>5</v>
      </c>
      <c r="AA21">
        <f t="shared" si="6"/>
        <v>210</v>
      </c>
    </row>
    <row r="22" spans="1:27" x14ac:dyDescent="0.3">
      <c r="A22" t="s">
        <v>15</v>
      </c>
      <c r="B22" t="s">
        <v>55</v>
      </c>
      <c r="C22" t="s">
        <v>122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v>180</v>
      </c>
      <c r="W22">
        <v>0</v>
      </c>
      <c r="X22">
        <v>0</v>
      </c>
      <c r="Y22">
        <v>0</v>
      </c>
      <c r="Z22">
        <v>35</v>
      </c>
      <c r="AA22">
        <f t="shared" si="6"/>
        <v>530</v>
      </c>
    </row>
    <row r="23" spans="1:27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6"/>
        <v>5</v>
      </c>
    </row>
    <row r="24" spans="1:27" x14ac:dyDescent="0.3">
      <c r="A24" t="s">
        <v>25</v>
      </c>
      <c r="B24" t="s">
        <v>55</v>
      </c>
      <c r="C24" t="s">
        <v>122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v>20</v>
      </c>
      <c r="W24">
        <v>0</v>
      </c>
      <c r="X24">
        <v>0</v>
      </c>
      <c r="Y24">
        <v>0</v>
      </c>
      <c r="Z24">
        <v>55</v>
      </c>
      <c r="AA24">
        <f t="shared" si="6"/>
        <v>420</v>
      </c>
    </row>
    <row r="25" spans="1:27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6"/>
        <v>135</v>
      </c>
    </row>
    <row r="26" spans="1:27" x14ac:dyDescent="0.3">
      <c r="A26" t="s">
        <v>18</v>
      </c>
      <c r="B26" t="s">
        <v>55</v>
      </c>
      <c r="C26" t="s">
        <v>123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v>95</v>
      </c>
      <c r="W26">
        <v>30</v>
      </c>
      <c r="X26">
        <v>0</v>
      </c>
      <c r="Y26">
        <v>0</v>
      </c>
      <c r="Z26">
        <v>0</v>
      </c>
      <c r="AA26">
        <f t="shared" si="6"/>
        <v>285</v>
      </c>
    </row>
    <row r="27" spans="1:27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6"/>
        <v>5</v>
      </c>
    </row>
    <row r="28" spans="1:27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6"/>
        <v>25</v>
      </c>
    </row>
    <row r="29" spans="1:27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f t="shared" si="6"/>
        <v>20</v>
      </c>
    </row>
    <row r="30" spans="1:27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v>115</v>
      </c>
      <c r="W30">
        <v>90</v>
      </c>
      <c r="X30">
        <v>95</v>
      </c>
      <c r="Y30">
        <v>70</v>
      </c>
      <c r="Z30">
        <v>0</v>
      </c>
      <c r="AA30">
        <f t="shared" si="6"/>
        <v>630</v>
      </c>
    </row>
    <row r="31" spans="1:27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6"/>
        <v>5</v>
      </c>
    </row>
    <row r="32" spans="1:27" x14ac:dyDescent="0.3">
      <c r="A32" t="s">
        <v>9</v>
      </c>
      <c r="B32" t="s">
        <v>55</v>
      </c>
      <c r="C32" t="s">
        <v>122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v>45</v>
      </c>
      <c r="W32">
        <v>0</v>
      </c>
      <c r="X32">
        <v>0</v>
      </c>
      <c r="Y32">
        <v>0</v>
      </c>
      <c r="Z32">
        <v>0</v>
      </c>
      <c r="AA32">
        <f t="shared" si="6"/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N6" sqref="N6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4" max="14" width="10.88671875" bestFit="1" customWidth="1"/>
    <col min="19" max="19" width="15" bestFit="1" customWidth="1"/>
  </cols>
  <sheetData>
    <row r="1" spans="1:19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33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110</v>
      </c>
    </row>
    <row r="2" spans="1:19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Points'!$A$2:$AA$32,17,FALSE)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VLOOKUP(B2,'Contestant Points'!$A$2:$X$32,24,FALSE)</f>
        <v>0</v>
      </c>
      <c r="L2">
        <f>VLOOKUP(B2,'Contestant Points'!$A$2:$Y$32,25,FALSE)</f>
        <v>0</v>
      </c>
      <c r="M2">
        <f>VLOOKUP(B2,'Contestant Points'!$A$2:$Z$32,26,FALSE)</f>
        <v>0</v>
      </c>
      <c r="N2" s="3">
        <f>SUM(D2:M2)</f>
        <v>85</v>
      </c>
      <c r="O2" t="str">
        <f>VLOOKUP(B2,'Contestant Points'!$A$2:$J$32,10,FALSE)</f>
        <v>13% of people have chosen this contestant</v>
      </c>
      <c r="P2">
        <f>VLOOKUP(B2,'Contestant Points'!$A$2:$D$32,4,FALSE)</f>
        <v>31</v>
      </c>
      <c r="Q2" t="str">
        <f>VLOOKUP(B2,'Contestant Points'!$A$2:$E$32,5,FALSE)</f>
        <v>Senior Inventory Analyst</v>
      </c>
      <c r="R2" t="str">
        <f>VLOOKUP(B2,'Contestant Points'!$A$2:$F$32,6,FALSE)</f>
        <v>5'11"</v>
      </c>
      <c r="S2" t="str">
        <f>VLOOKUP(B2,'Contestant Points'!$A$2:$G$32,7,FALSE)</f>
        <v>African American</v>
      </c>
    </row>
    <row r="3" spans="1:19" x14ac:dyDescent="0.3">
      <c r="A3" t="s">
        <v>118</v>
      </c>
      <c r="B3" t="s">
        <v>3</v>
      </c>
      <c r="C3" t="str">
        <f>VLOOKUP(B3,'Contestant Points'!$A$2:$B$32,2,FALSE)</f>
        <v>Eliminated</v>
      </c>
      <c r="D3">
        <f>VLOOKUP(B3,'Contestant Points'!$A$2:$AA$32,17,FALSE)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>
        <f>VLOOKUP(B3,'Contestant Points'!$A$2:$X$32,24,FALSE)</f>
        <v>0</v>
      </c>
      <c r="L3">
        <f>VLOOKUP(B3,'Contestant Points'!$A$2:$Y$32,25,FALSE)</f>
        <v>0</v>
      </c>
      <c r="M3">
        <f>VLOOKUP(B3,'Contestant Points'!$A$2:$Z$32,26,FALSE)</f>
        <v>0</v>
      </c>
      <c r="N3" s="3">
        <f t="shared" ref="N3:N55" si="0">SUM(D3:M3)</f>
        <v>180</v>
      </c>
      <c r="O3" t="str">
        <f>VLOOKUP(B3,'Contestant Points'!$A$2:$J$32,10,FALSE)</f>
        <v>2% of people have chosen this contestant</v>
      </c>
      <c r="P3">
        <f>VLOOKUP(B3,'Contestant Points'!$A$2:$D$32,4,FALSE)</f>
        <v>32</v>
      </c>
      <c r="Q3" t="str">
        <f>VLOOKUP(B3,'Contestant Points'!$A$2:$E$32,5,FALSE)</f>
        <v>Attorney</v>
      </c>
      <c r="R3" t="str">
        <f>VLOOKUP(B3,'Contestant Points'!$A$2:$F$32,6,FALSE)</f>
        <v>5'11"</v>
      </c>
      <c r="S3" t="str">
        <f>VLOOKUP(B3,'Contestant Points'!$A$2:$G$32,7,FALSE)</f>
        <v>Caucasian</v>
      </c>
    </row>
    <row r="4" spans="1:19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Points'!$A$2:$AA$32,17,FALSE)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>
        <f>VLOOKUP(B4,'Contestant Points'!$A$2:$V$32,22,FALSE)</f>
        <v>0</v>
      </c>
      <c r="J4">
        <f>VLOOKUP(B4,'Contestant Points'!$A$2:$W$32,23,FALSE)</f>
        <v>0</v>
      </c>
      <c r="K4">
        <f>VLOOKUP(B4,'Contestant Points'!$A$2:$X$32,24,FALSE)</f>
        <v>0</v>
      </c>
      <c r="L4">
        <f>VLOOKUP(B4,'Contestant Points'!$A$2:$Y$32,25,FALSE)</f>
        <v>0</v>
      </c>
      <c r="M4">
        <f>VLOOKUP(B4,'Contestant Points'!$A$2:$Z$32,26,FALSE)</f>
        <v>0</v>
      </c>
      <c r="N4" s="3">
        <f t="shared" si="0"/>
        <v>0</v>
      </c>
      <c r="O4" t="str">
        <f>VLOOKUP(B4,'Contestant Points'!$A$2:$J$32,10,FALSE)</f>
        <v>2% of people have chosen this contestant</v>
      </c>
      <c r="P4">
        <f>VLOOKUP(B4,'Contestant Points'!$A$2:$D$32,4,FALSE)</f>
        <v>35</v>
      </c>
      <c r="Q4" t="str">
        <f>VLOOKUP(B4,'Contestant Points'!$A$2:$E$32,5,FALSE)</f>
        <v>ER Physician</v>
      </c>
      <c r="R4" t="str">
        <f>VLOOKUP(B4,'Contestant Points'!$A$2:$F$32,6,FALSE)</f>
        <v>5'10"</v>
      </c>
      <c r="S4" t="str">
        <f>VLOOKUP(B4,'Contestant Points'!$A$2:$G$32,7,FALSE)</f>
        <v>Caucasian</v>
      </c>
    </row>
    <row r="5" spans="1:19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Points'!$A$2:$AA$32,17,FALSE)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>
        <f>VLOOKUP(B5,'Contestant Points'!$A$2:$X$32,24,FALSE)</f>
        <v>0</v>
      </c>
      <c r="L5">
        <f>VLOOKUP(B5,'Contestant Points'!$A$2:$Y$32,25,FALSE)</f>
        <v>0</v>
      </c>
      <c r="M5">
        <f>VLOOKUP(B5,'Contestant Points'!$A$2:$Z$32,26,FALSE)</f>
        <v>0</v>
      </c>
      <c r="N5" s="3">
        <f t="shared" si="0"/>
        <v>20</v>
      </c>
      <c r="O5" t="str">
        <f>VLOOKUP(B5,'Contestant Points'!$A$2:$J$32,10,FALSE)</f>
        <v>2% of people have chosen this contestant</v>
      </c>
      <c r="P5">
        <f>VLOOKUP(B5,'Contestant Points'!$A$2:$D$32,4,FALSE)</f>
        <v>26</v>
      </c>
      <c r="Q5" t="str">
        <f>VLOOKUP(B5,'Contestant Points'!$A$2:$E$32,5,FALSE)</f>
        <v>Product Manager</v>
      </c>
      <c r="R5" t="str">
        <f>VLOOKUP(B5,'Contestant Points'!$A$2:$F$32,6,FALSE)</f>
        <v>6'</v>
      </c>
      <c r="S5" t="str">
        <f>VLOOKUP(B5,'Contestant Points'!$A$2:$G$32,7,FALSE)</f>
        <v>Asian</v>
      </c>
    </row>
    <row r="6" spans="1:19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Points'!$A$2:$AA$32,17,FALSE)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110</v>
      </c>
      <c r="I6">
        <f>VLOOKUP(B6,'Contestant Points'!$A$2:$V$32,22,FALSE)</f>
        <v>90</v>
      </c>
      <c r="J6">
        <f>VLOOKUP(B6,'Contestant Points'!$A$2:$W$32,23,FALSE)</f>
        <v>80</v>
      </c>
      <c r="K6">
        <f>VLOOKUP(B6,'Contestant Points'!$A$2:$X$32,24,FALSE)</f>
        <v>130</v>
      </c>
      <c r="L6">
        <f>VLOOKUP(B6,'Contestant Points'!$A$2:$Y$32,25,FALSE)</f>
        <v>60</v>
      </c>
      <c r="M6">
        <f>VLOOKUP(B6,'Contestant Points'!$A$2:$Z$32,26,FALSE)</f>
        <v>0</v>
      </c>
      <c r="N6" s="3">
        <f t="shared" si="0"/>
        <v>655</v>
      </c>
      <c r="O6" t="str">
        <f>VLOOKUP(B6,'Contestant Points'!$A$2:$J$32,10,FALSE)</f>
        <v>11% of people have chosen this contestant</v>
      </c>
      <c r="P6">
        <f>VLOOKUP(B6,'Contestant Points'!$A$2:$D$32,4,FALSE)</f>
        <v>37</v>
      </c>
      <c r="Q6" t="str">
        <f>VLOOKUP(B6,'Contestant Points'!$A$2:$E$32,5,FALSE)</f>
        <v>Chiropractor</v>
      </c>
      <c r="R6" t="str">
        <f>VLOOKUP(B6,'Contestant Points'!$A$2:$F$32,6,FALSE)</f>
        <v>6'2"</v>
      </c>
      <c r="S6" t="str">
        <f>VLOOKUP(B6,'Contestant Points'!$A$2:$G$32,7,FALSE)</f>
        <v>Caucasian</v>
      </c>
    </row>
    <row r="7" spans="1:19" x14ac:dyDescent="0.3">
      <c r="A7" t="s">
        <v>7</v>
      </c>
      <c r="B7" t="s">
        <v>8</v>
      </c>
      <c r="C7" t="str">
        <f>VLOOKUP(B7,'Contestant Points'!$A$2:$B$32,2,FALSE)</f>
        <v>Eliminated</v>
      </c>
      <c r="D7">
        <f>VLOOKUP(B7,'Contestant Points'!$A$2:$AA$32,17,FALSE)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>
        <f>VLOOKUP(B7,'Contestant Points'!$A$2:$V$32,22,FALSE)</f>
        <v>0</v>
      </c>
      <c r="J7">
        <f>VLOOKUP(B7,'Contestant Points'!$A$2:$W$32,23,FALSE)</f>
        <v>0</v>
      </c>
      <c r="K7">
        <f>VLOOKUP(B7,'Contestant Points'!$A$2:$X$32,24,FALSE)</f>
        <v>0</v>
      </c>
      <c r="L7">
        <f>VLOOKUP(B7,'Contestant Points'!$A$2:$Y$32,25,FALSE)</f>
        <v>0</v>
      </c>
      <c r="M7">
        <f>VLOOKUP(B7,'Contestant Points'!$A$2:$Z$32,26,FALSE)</f>
        <v>5</v>
      </c>
      <c r="N7" s="3">
        <f t="shared" si="0"/>
        <v>195</v>
      </c>
      <c r="O7" t="str">
        <f>VLOOKUP(B7,'Contestant Points'!$A$2:$J$32,10,FALSE)</f>
        <v>7% of people have chosen this contestant</v>
      </c>
      <c r="P7">
        <f>VLOOKUP(B7,'Contestant Points'!$A$2:$D$32,4,FALSE)</f>
        <v>26</v>
      </c>
      <c r="Q7" t="str">
        <f>VLOOKUP(B7,'Contestant Points'!$A$2:$E$32,5,FALSE)</f>
        <v>Education Software Manager</v>
      </c>
      <c r="R7" t="str">
        <f>VLOOKUP(B7,'Contestant Points'!$A$2:$F$32,6,FALSE)</f>
        <v>6'3"</v>
      </c>
      <c r="S7" t="str">
        <f>VLOOKUP(B7,'Contestant Points'!$A$2:$G$32,7,FALSE)</f>
        <v>African American</v>
      </c>
    </row>
    <row r="8" spans="1:19" x14ac:dyDescent="0.3">
      <c r="A8" t="s">
        <v>7</v>
      </c>
      <c r="B8" t="s">
        <v>9</v>
      </c>
      <c r="C8" t="str">
        <f>VLOOKUP(B8,'Contestant Points'!$A$2:$B$32,2,FALSE)</f>
        <v>Eliminated</v>
      </c>
      <c r="D8">
        <f>VLOOKUP(B8,'Contestant Points'!$A$2:$AA$32,17,FALSE)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>
        <f>VLOOKUP(B8,'Contestant Points'!$A$2:$V$32,22,FALSE)</f>
        <v>45</v>
      </c>
      <c r="J8">
        <f>VLOOKUP(B8,'Contestant Points'!$A$2:$W$32,23,FALSE)</f>
        <v>0</v>
      </c>
      <c r="K8">
        <f>VLOOKUP(B8,'Contestant Points'!$A$2:$X$32,24,FALSE)</f>
        <v>0</v>
      </c>
      <c r="L8">
        <f>VLOOKUP(B8,'Contestant Points'!$A$2:$Y$32,25,FALSE)</f>
        <v>0</v>
      </c>
      <c r="M8">
        <f>VLOOKUP(B8,'Contestant Points'!$A$2:$Z$32,26,FALSE)</f>
        <v>0</v>
      </c>
      <c r="N8" s="3">
        <f t="shared" si="0"/>
        <v>275</v>
      </c>
      <c r="O8" t="str">
        <f>VLOOKUP(B8,'Contestant Points'!$A$2:$J$32,10,FALSE)</f>
        <v>4% of people have chosen this contestant</v>
      </c>
      <c r="P8">
        <f>VLOOKUP(B8,'Contestant Points'!$A$2:$D$32,4,FALSE)</f>
        <v>28</v>
      </c>
      <c r="Q8" t="str">
        <f>VLOOKUP(B8,'Contestant Points'!$A$2:$E$32,5,FALSE)</f>
        <v>Sales Manager</v>
      </c>
      <c r="R8" t="str">
        <f>VLOOKUP(B8,'Contestant Points'!$A$2:$F$32,6,FALSE)</f>
        <v>6'3"</v>
      </c>
      <c r="S8" t="str">
        <f>VLOOKUP(B8,'Contestant Points'!$A$2:$G$32,7,FALSE)</f>
        <v>African American</v>
      </c>
    </row>
    <row r="9" spans="1:19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Points'!$A$2:$AA$32,17,FALSE)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>
        <f>VLOOKUP(B9,'Contestant Points'!$A$2:$V$32,22,FALSE)</f>
        <v>125</v>
      </c>
      <c r="J9">
        <f>VLOOKUP(B9,'Contestant Points'!$A$2:$W$32,23,FALSE)</f>
        <v>75</v>
      </c>
      <c r="K9">
        <f>VLOOKUP(B9,'Contestant Points'!$A$2:$X$32,24,FALSE)</f>
        <v>95</v>
      </c>
      <c r="L9">
        <f>VLOOKUP(B9,'Contestant Points'!$A$2:$Y$32,25,FALSE)</f>
        <v>160</v>
      </c>
      <c r="M9">
        <f>VLOOKUP(B9,'Contestant Points'!$A$2:$Z$32,26,FALSE)</f>
        <v>5</v>
      </c>
      <c r="N9" s="3">
        <f t="shared" si="0"/>
        <v>700</v>
      </c>
      <c r="O9" t="str">
        <f>VLOOKUP(B9,'Contestant Points'!$A$2:$J$32,10,FALSE)</f>
        <v>7% of people have chosen this contestant</v>
      </c>
      <c r="P9">
        <f>VLOOKUP(B9,'Contestant Points'!$A$2:$D$32,4,FALSE)</f>
        <v>29</v>
      </c>
      <c r="Q9" t="str">
        <f>VLOOKUP(B9,'Contestant Points'!$A$2:$E$32,5,FALSE)</f>
        <v>Personal Trainer</v>
      </c>
      <c r="R9" t="str">
        <f>VLOOKUP(B9,'Contestant Points'!$A$2:$F$32,6,FALSE)</f>
        <v>6'2"</v>
      </c>
      <c r="S9" t="str">
        <f>VLOOKUP(B9,'Contestant Points'!$A$2:$G$32,7,FALSE)</f>
        <v>African American</v>
      </c>
    </row>
    <row r="10" spans="1:19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Points'!$A$2:$AA$32,17,FALSE)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>
        <f>VLOOKUP(B10,'Contestant Points'!$A$2:$V$32,22,FALSE)</f>
        <v>0</v>
      </c>
      <c r="J10">
        <f>VLOOKUP(B10,'Contestant Points'!$A$2:$W$32,23,FALSE)</f>
        <v>0</v>
      </c>
      <c r="K10">
        <f>VLOOKUP(B10,'Contestant Points'!$A$2:$X$32,24,FALSE)</f>
        <v>0</v>
      </c>
      <c r="L10">
        <f>VLOOKUP(B10,'Contestant Points'!$A$2:$Y$32,25,FALSE)</f>
        <v>0</v>
      </c>
      <c r="M10">
        <f>VLOOKUP(B10,'Contestant Points'!$A$2:$Z$32,26,FALSE)</f>
        <v>5</v>
      </c>
      <c r="N10" s="3">
        <f t="shared" si="0"/>
        <v>125</v>
      </c>
      <c r="O10" t="str">
        <f>VLOOKUP(B10,'Contestant Points'!$A$2:$J$32,10,FALSE)</f>
        <v>11% of people have chosen this contestant</v>
      </c>
      <c r="P10">
        <f>VLOOKUP(B10,'Contestant Points'!$A$2:$D$32,4,FALSE)</f>
        <v>30</v>
      </c>
      <c r="Q10" t="str">
        <f>VLOOKUP(B10,'Contestant Points'!$A$2:$E$32,5,FALSE)</f>
        <v>Executive Recruiter</v>
      </c>
      <c r="R10" t="str">
        <f>VLOOKUP(B10,'Contestant Points'!$A$2:$F$32,6,FALSE)</f>
        <v>6'4"</v>
      </c>
      <c r="S10" t="str">
        <f>VLOOKUP(B10,'Contestant Points'!$A$2:$G$32,7,FALSE)</f>
        <v>African American</v>
      </c>
    </row>
    <row r="11" spans="1:19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Points'!$A$2:$AA$32,17,FALSE)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>
        <f>VLOOKUP(B11,'Contestant Points'!$A$2:$V$32,22,FALSE)</f>
        <v>0</v>
      </c>
      <c r="J11">
        <f>VLOOKUP(B11,'Contestant Points'!$A$2:$W$32,23,FALSE)</f>
        <v>0</v>
      </c>
      <c r="K11">
        <f>VLOOKUP(B11,'Contestant Points'!$A$2:$X$32,24,FALSE)</f>
        <v>0</v>
      </c>
      <c r="L11">
        <f>VLOOKUP(B11,'Contestant Points'!$A$2:$Y$32,25,FALSE)</f>
        <v>0</v>
      </c>
      <c r="M11">
        <f>VLOOKUP(B11,'Contestant Points'!$A$2:$Z$32,26,FALSE)</f>
        <v>0</v>
      </c>
      <c r="N11" s="3">
        <f t="shared" si="0"/>
        <v>85</v>
      </c>
      <c r="O11" t="str">
        <f>VLOOKUP(B11,'Contestant Points'!$A$2:$J$32,10,FALSE)</f>
        <v>13% of people have chosen this contestant</v>
      </c>
      <c r="P11">
        <f>VLOOKUP(B11,'Contestant Points'!$A$2:$D$32,4,FALSE)</f>
        <v>31</v>
      </c>
      <c r="Q11" t="str">
        <f>VLOOKUP(B11,'Contestant Points'!$A$2:$E$32,5,FALSE)</f>
        <v>Senior Inventory Analyst</v>
      </c>
      <c r="R11" t="str">
        <f>VLOOKUP(B11,'Contestant Points'!$A$2:$F$32,6,FALSE)</f>
        <v>5'11"</v>
      </c>
      <c r="S11" t="str">
        <f>VLOOKUP(B11,'Contestant Points'!$A$2:$G$32,7,FALSE)</f>
        <v>African American</v>
      </c>
    </row>
    <row r="12" spans="1:19" x14ac:dyDescent="0.3">
      <c r="A12" t="s">
        <v>12</v>
      </c>
      <c r="B12" t="s">
        <v>13</v>
      </c>
      <c r="C12" t="str">
        <f>VLOOKUP(B12,'Contestant Points'!$A$2:$B$32,2,FALSE)</f>
        <v>Eliminated</v>
      </c>
      <c r="D12">
        <f>VLOOKUP(B12,'Contestant Points'!$A$2:$AA$32,17,FALSE)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>
        <f>VLOOKUP(B12,'Contestant Points'!$A$2:$V$32,22,FALSE)</f>
        <v>75</v>
      </c>
      <c r="J12">
        <f>VLOOKUP(B12,'Contestant Points'!$A$2:$W$32,23,FALSE)</f>
        <v>0</v>
      </c>
      <c r="K12">
        <f>VLOOKUP(B12,'Contestant Points'!$A$2:$X$32,24,FALSE)</f>
        <v>0</v>
      </c>
      <c r="L12">
        <f>VLOOKUP(B12,'Contestant Points'!$A$2:$Y$32,25,FALSE)</f>
        <v>0</v>
      </c>
      <c r="M12">
        <f>VLOOKUP(B12,'Contestant Points'!$A$2:$Z$32,26,FALSE)</f>
        <v>5</v>
      </c>
      <c r="N12" s="3">
        <f t="shared" si="0"/>
        <v>295</v>
      </c>
      <c r="O12" t="str">
        <f>VLOOKUP(B12,'Contestant Points'!$A$2:$J$32,10,FALSE)</f>
        <v>2% of people have chosen this contestant</v>
      </c>
      <c r="P12">
        <f>VLOOKUP(B12,'Contestant Points'!$A$2:$D$32,4,FALSE)</f>
        <v>28</v>
      </c>
      <c r="Q12" t="str">
        <f>VLOOKUP(B12,'Contestant Points'!$A$2:$E$32,5,FALSE)</f>
        <v>Information Systems Supervisor</v>
      </c>
      <c r="R12" t="str">
        <f>VLOOKUP(B12,'Contestant Points'!$A$2:$F$32,6,FALSE)</f>
        <v>6'2"</v>
      </c>
      <c r="S12" t="str">
        <f>VLOOKUP(B12,'Contestant Points'!$A$2:$G$32,7,FALSE)</f>
        <v>Caucasian</v>
      </c>
    </row>
    <row r="13" spans="1:19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Points'!$A$2:$AA$32,17,FALSE)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>
        <f>VLOOKUP(B13,'Contestant Points'!$A$2:$V$32,22,FALSE)</f>
        <v>0</v>
      </c>
      <c r="J13">
        <f>VLOOKUP(B13,'Contestant Points'!$A$2:$W$32,23,FALSE)</f>
        <v>0</v>
      </c>
      <c r="K13">
        <f>VLOOKUP(B13,'Contestant Points'!$A$2:$X$32,24,FALSE)</f>
        <v>0</v>
      </c>
      <c r="L13">
        <f>VLOOKUP(B13,'Contestant Points'!$A$2:$Y$32,25,FALSE)</f>
        <v>0</v>
      </c>
      <c r="M13">
        <f>VLOOKUP(B13,'Contestant Points'!$A$2:$Z$32,26,FALSE)</f>
        <v>0</v>
      </c>
      <c r="N13" s="3">
        <f t="shared" si="0"/>
        <v>85</v>
      </c>
      <c r="O13" t="str">
        <f>VLOOKUP(B13,'Contestant Points'!$A$2:$J$32,10,FALSE)</f>
        <v>13% of people have chosen this contestant</v>
      </c>
      <c r="P13">
        <f>VLOOKUP(B13,'Contestant Points'!$A$2:$D$32,4,FALSE)</f>
        <v>31</v>
      </c>
      <c r="Q13" t="str">
        <f>VLOOKUP(B13,'Contestant Points'!$A$2:$E$32,5,FALSE)</f>
        <v>Senior Inventory Analyst</v>
      </c>
      <c r="R13" t="str">
        <f>VLOOKUP(B13,'Contestant Points'!$A$2:$F$32,6,FALSE)</f>
        <v>5'11"</v>
      </c>
      <c r="S13" t="str">
        <f>VLOOKUP(B13,'Contestant Points'!$A$2:$G$32,7,FALSE)</f>
        <v>African American</v>
      </c>
    </row>
    <row r="14" spans="1:19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Points'!$A$2:$AA$32,17,FALSE)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>
        <f>VLOOKUP(B14,'Contestant Points'!$A$2:$V$32,22,FALSE)</f>
        <v>115</v>
      </c>
      <c r="J14">
        <f>VLOOKUP(B14,'Contestant Points'!$A$2:$W$32,23,FALSE)</f>
        <v>90</v>
      </c>
      <c r="K14">
        <f>VLOOKUP(B14,'Contestant Points'!$A$2:$X$32,24,FALSE)</f>
        <v>95</v>
      </c>
      <c r="L14">
        <f>VLOOKUP(B14,'Contestant Points'!$A$2:$Y$32,25,FALSE)</f>
        <v>70</v>
      </c>
      <c r="M14">
        <f>VLOOKUP(B14,'Contestant Points'!$A$2:$Z$32,26,FALSE)</f>
        <v>0</v>
      </c>
      <c r="N14" s="3">
        <f t="shared" si="0"/>
        <v>630</v>
      </c>
      <c r="O14" t="str">
        <f>VLOOKUP(B14,'Contestant Points'!$A$2:$J$32,10,FALSE)</f>
        <v>9% of people have chosen this contestant</v>
      </c>
      <c r="P14">
        <f>VLOOKUP(B14,'Contestant Points'!$A$2:$D$32,4,FALSE)</f>
        <v>31</v>
      </c>
      <c r="Q14" t="str">
        <f>VLOOKUP(B14,'Contestant Points'!$A$2:$E$32,5,FALSE)</f>
        <v>Business Owner</v>
      </c>
      <c r="R14" t="str">
        <f>VLOOKUP(B14,'Contestant Points'!$A$2:$F$32,6,FALSE)</f>
        <v>6'3"</v>
      </c>
      <c r="S14" t="str">
        <f>VLOOKUP(B14,'Contestant Points'!$A$2:$G$32,7,FALSE)</f>
        <v>Caucasian</v>
      </c>
    </row>
    <row r="15" spans="1:19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Points'!$A$2:$AA$32,17,FALSE)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>
        <f>VLOOKUP(B15,'Contestant Points'!$A$2:$X$32,24,FALSE)</f>
        <v>130</v>
      </c>
      <c r="L15">
        <f>VLOOKUP(B15,'Contestant Points'!$A$2:$Y$32,25,FALSE)</f>
        <v>60</v>
      </c>
      <c r="M15">
        <f>VLOOKUP(B15,'Contestant Points'!$A$2:$Z$32,26,FALSE)</f>
        <v>0</v>
      </c>
      <c r="N15" s="3">
        <f t="shared" si="0"/>
        <v>655</v>
      </c>
      <c r="O15" t="str">
        <f>VLOOKUP(B15,'Contestant Points'!$A$2:$J$32,10,FALSE)</f>
        <v>11% of people have chosen this contestant</v>
      </c>
      <c r="P15">
        <f>VLOOKUP(B15,'Contestant Points'!$A$2:$D$32,4,FALSE)</f>
        <v>37</v>
      </c>
      <c r="Q15" t="str">
        <f>VLOOKUP(B15,'Contestant Points'!$A$2:$E$32,5,FALSE)</f>
        <v>Chiropractor</v>
      </c>
      <c r="R15" t="str">
        <f>VLOOKUP(B15,'Contestant Points'!$A$2:$F$32,6,FALSE)</f>
        <v>6'2"</v>
      </c>
      <c r="S15" t="str">
        <f>VLOOKUP(B15,'Contestant Points'!$A$2:$G$32,7,FALSE)</f>
        <v>Caucasian</v>
      </c>
    </row>
    <row r="16" spans="1:19" x14ac:dyDescent="0.3">
      <c r="A16" t="s">
        <v>12</v>
      </c>
      <c r="B16" t="s">
        <v>15</v>
      </c>
      <c r="C16" t="str">
        <f>VLOOKUP(B16,'Contestant Points'!$A$2:$B$32,2,FALSE)</f>
        <v>Eliminated</v>
      </c>
      <c r="D16">
        <f>VLOOKUP(B16,'Contestant Points'!$A$2:$AA$32,17,FALSE)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>
        <f>VLOOKUP(B16,'Contestant Points'!$A$2:$V$32,22,FALSE)</f>
        <v>180</v>
      </c>
      <c r="J16">
        <f>VLOOKUP(B16,'Contestant Points'!$A$2:$W$32,23,FALSE)</f>
        <v>0</v>
      </c>
      <c r="K16">
        <f>VLOOKUP(B16,'Contestant Points'!$A$2:$X$32,24,FALSE)</f>
        <v>0</v>
      </c>
      <c r="L16">
        <f>VLOOKUP(B16,'Contestant Points'!$A$2:$Y$32,25,FALSE)</f>
        <v>0</v>
      </c>
      <c r="M16">
        <f>VLOOKUP(B16,'Contestant Points'!$A$2:$Z$32,26,FALSE)</f>
        <v>35</v>
      </c>
      <c r="N16" s="3">
        <f t="shared" si="0"/>
        <v>530</v>
      </c>
      <c r="O16" t="str">
        <f>VLOOKUP(B16,'Contestant Points'!$A$2:$J$32,10,FALSE)</f>
        <v>7% of people have chosen this contestant</v>
      </c>
      <c r="P16">
        <f>VLOOKUP(B16,'Contestant Points'!$A$2:$D$32,4,FALSE)</f>
        <v>35</v>
      </c>
      <c r="Q16" t="str">
        <f>VLOOKUP(B16,'Contestant Points'!$A$2:$E$32,5,FALSE)</f>
        <v>Professional Wrestler</v>
      </c>
      <c r="R16" t="str">
        <f>VLOOKUP(B16,'Contestant Points'!$A$2:$F$32,6,FALSE)</f>
        <v>6'</v>
      </c>
      <c r="S16" t="str">
        <f>VLOOKUP(B16,'Contestant Points'!$A$2:$G$32,7,FALSE)</f>
        <v>African American</v>
      </c>
    </row>
    <row r="17" spans="1:19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Points'!$A$2:$AA$32,17,FALSE)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>
        <f>VLOOKUP(B17,'Contestant Points'!$A$2:$X$32,24,FALSE)</f>
        <v>0</v>
      </c>
      <c r="L17">
        <f>VLOOKUP(B17,'Contestant Points'!$A$2:$Y$32,25,FALSE)</f>
        <v>0</v>
      </c>
      <c r="M17">
        <f>VLOOKUP(B17,'Contestant Points'!$A$2:$Z$32,26,FALSE)</f>
        <v>0</v>
      </c>
      <c r="N17" s="3">
        <f t="shared" si="0"/>
        <v>0</v>
      </c>
      <c r="O17" t="str">
        <f>VLOOKUP(B17,'Contestant Points'!$A$2:$J$32,10,FALSE)</f>
        <v>4% of people have chosen this contestant</v>
      </c>
      <c r="P17">
        <f>VLOOKUP(B17,'Contestant Points'!$A$2:$D$32,4,FALSE)</f>
        <v>29</v>
      </c>
      <c r="Q17" t="str">
        <f>VLOOKUP(B17,'Contestant Points'!$A$2:$E$32,5,FALSE)</f>
        <v>Marine Veteran</v>
      </c>
      <c r="R17" t="str">
        <f>VLOOKUP(B17,'Contestant Points'!$A$2:$F$32,6,FALSE)</f>
        <v>6'</v>
      </c>
      <c r="S17" t="str">
        <f>VLOOKUP(B17,'Contestant Points'!$A$2:$G$32,7,FALSE)</f>
        <v>Asian</v>
      </c>
    </row>
    <row r="18" spans="1:19" x14ac:dyDescent="0.3">
      <c r="A18" t="s">
        <v>16</v>
      </c>
      <c r="B18" t="s">
        <v>15</v>
      </c>
      <c r="C18" t="str">
        <f>VLOOKUP(B18,'Contestant Points'!$A$2:$B$32,2,FALSE)</f>
        <v>Eliminated</v>
      </c>
      <c r="D18">
        <f>VLOOKUP(B18,'Contestant Points'!$A$2:$AA$32,17,FALSE)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>
        <f>VLOOKUP(B18,'Contestant Points'!$A$2:$V$32,22,FALSE)</f>
        <v>180</v>
      </c>
      <c r="J18">
        <f>VLOOKUP(B18,'Contestant Points'!$A$2:$W$32,23,FALSE)</f>
        <v>0</v>
      </c>
      <c r="K18">
        <f>VLOOKUP(B18,'Contestant Points'!$A$2:$X$32,24,FALSE)</f>
        <v>0</v>
      </c>
      <c r="L18">
        <f>VLOOKUP(B18,'Contestant Points'!$A$2:$Y$32,25,FALSE)</f>
        <v>0</v>
      </c>
      <c r="M18">
        <f>VLOOKUP(B18,'Contestant Points'!$A$2:$Z$32,26,FALSE)</f>
        <v>35</v>
      </c>
      <c r="N18" s="3">
        <f t="shared" si="0"/>
        <v>530</v>
      </c>
      <c r="O18" t="str">
        <f>VLOOKUP(B18,'Contestant Points'!$A$2:$J$32,10,FALSE)</f>
        <v>7% of people have chosen this contestant</v>
      </c>
      <c r="P18">
        <f>VLOOKUP(B18,'Contestant Points'!$A$2:$D$32,4,FALSE)</f>
        <v>35</v>
      </c>
      <c r="Q18" t="str">
        <f>VLOOKUP(B18,'Contestant Points'!$A$2:$E$32,5,FALSE)</f>
        <v>Professional Wrestler</v>
      </c>
      <c r="R18" t="str">
        <f>VLOOKUP(B18,'Contestant Points'!$A$2:$F$32,6,FALSE)</f>
        <v>6'</v>
      </c>
      <c r="S18" t="str">
        <f>VLOOKUP(B18,'Contestant Points'!$A$2:$G$32,7,FALSE)</f>
        <v>African American</v>
      </c>
    </row>
    <row r="19" spans="1:19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Points'!$A$2:$AA$32,17,FALSE)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>
        <f>VLOOKUP(B19,'Contestant Points'!$A$2:$V$32,22,FALSE)</f>
        <v>0</v>
      </c>
      <c r="J19">
        <f>VLOOKUP(B19,'Contestant Points'!$A$2:$W$32,23,FALSE)</f>
        <v>0</v>
      </c>
      <c r="K19">
        <f>VLOOKUP(B19,'Contestant Points'!$A$2:$X$32,24,FALSE)</f>
        <v>0</v>
      </c>
      <c r="L19">
        <f>VLOOKUP(B19,'Contestant Points'!$A$2:$Y$32,25,FALSE)</f>
        <v>0</v>
      </c>
      <c r="M19">
        <f>VLOOKUP(B19,'Contestant Points'!$A$2:$Z$32,26,FALSE)</f>
        <v>0</v>
      </c>
      <c r="N19" s="3">
        <f t="shared" si="0"/>
        <v>85</v>
      </c>
      <c r="O19" t="str">
        <f>VLOOKUP(B19,'Contestant Points'!$A$2:$J$32,10,FALSE)</f>
        <v>13% of people have chosen this contestant</v>
      </c>
      <c r="P19">
        <f>VLOOKUP(B19,'Contestant Points'!$A$2:$D$32,4,FALSE)</f>
        <v>31</v>
      </c>
      <c r="Q19" t="str">
        <f>VLOOKUP(B19,'Contestant Points'!$A$2:$E$32,5,FALSE)</f>
        <v>Senior Inventory Analyst</v>
      </c>
      <c r="R19" t="str">
        <f>VLOOKUP(B19,'Contestant Points'!$A$2:$F$32,6,FALSE)</f>
        <v>5'11"</v>
      </c>
      <c r="S19" t="str">
        <f>VLOOKUP(B19,'Contestant Points'!$A$2:$G$32,7,FALSE)</f>
        <v>African American</v>
      </c>
    </row>
    <row r="20" spans="1:19" x14ac:dyDescent="0.3">
      <c r="A20" t="s">
        <v>16</v>
      </c>
      <c r="B20" t="s">
        <v>8</v>
      </c>
      <c r="C20" t="str">
        <f>VLOOKUP(B20,'Contestant Points'!$A$2:$B$32,2,FALSE)</f>
        <v>Eliminated</v>
      </c>
      <c r="D20">
        <f>VLOOKUP(B20,'Contestant Points'!$A$2:$AA$32,17,FALSE)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>
        <f>VLOOKUP(B20,'Contestant Points'!$A$2:$X$32,24,FALSE)</f>
        <v>0</v>
      </c>
      <c r="L20">
        <f>VLOOKUP(B20,'Contestant Points'!$A$2:$Y$32,25,FALSE)</f>
        <v>0</v>
      </c>
      <c r="M20">
        <f>VLOOKUP(B20,'Contestant Points'!$A$2:$Z$32,26,FALSE)</f>
        <v>5</v>
      </c>
      <c r="N20" s="3">
        <f t="shared" si="0"/>
        <v>195</v>
      </c>
      <c r="O20" t="str">
        <f>VLOOKUP(B20,'Contestant Points'!$A$2:$J$32,10,FALSE)</f>
        <v>7% of people have chosen this contestant</v>
      </c>
      <c r="P20">
        <f>VLOOKUP(B20,'Contestant Points'!$A$2:$D$32,4,FALSE)</f>
        <v>26</v>
      </c>
      <c r="Q20" t="str">
        <f>VLOOKUP(B20,'Contestant Points'!$A$2:$E$32,5,FALSE)</f>
        <v>Education Software Manager</v>
      </c>
      <c r="R20" t="str">
        <f>VLOOKUP(B20,'Contestant Points'!$A$2:$F$32,6,FALSE)</f>
        <v>6'3"</v>
      </c>
      <c r="S20" t="str">
        <f>VLOOKUP(B20,'Contestant Points'!$A$2:$G$32,7,FALSE)</f>
        <v>African American</v>
      </c>
    </row>
    <row r="21" spans="1:19" x14ac:dyDescent="0.3">
      <c r="A21" t="s">
        <v>16</v>
      </c>
      <c r="B21" t="s">
        <v>18</v>
      </c>
      <c r="C21" t="str">
        <f>VLOOKUP(B21,'Contestant Points'!$A$2:$B$32,2,FALSE)</f>
        <v>Eliminated</v>
      </c>
      <c r="D21">
        <f>VLOOKUP(B21,'Contestant Points'!$A$2:$AA$32,17,FALSE)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>
        <f>VLOOKUP(B21,'Contestant Points'!$A$2:$V$32,22,FALSE)</f>
        <v>95</v>
      </c>
      <c r="J21">
        <f>VLOOKUP(B21,'Contestant Points'!$A$2:$W$32,23,FALSE)</f>
        <v>30</v>
      </c>
      <c r="K21">
        <f>VLOOKUP(B21,'Contestant Points'!$A$2:$X$32,24,FALSE)</f>
        <v>0</v>
      </c>
      <c r="L21">
        <f>VLOOKUP(B21,'Contestant Points'!$A$2:$Y$32,25,FALSE)</f>
        <v>0</v>
      </c>
      <c r="M21">
        <f>VLOOKUP(B21,'Contestant Points'!$A$2:$Z$32,26,FALSE)</f>
        <v>0</v>
      </c>
      <c r="N21" s="3">
        <f t="shared" si="0"/>
        <v>285</v>
      </c>
      <c r="O21" t="str">
        <f>VLOOKUP(B21,'Contestant Points'!$A$2:$J$32,10,FALSE)</f>
        <v>2% of people have chosen this contestant</v>
      </c>
      <c r="P21">
        <f>VLOOKUP(B21,'Contestant Points'!$A$2:$D$32,4,FALSE)</f>
        <v>32</v>
      </c>
      <c r="Q21" t="str">
        <f>VLOOKUP(B21,'Contestant Points'!$A$2:$E$32,5,FALSE)</f>
        <v>Construction Sales Rep</v>
      </c>
      <c r="R21" t="str">
        <f>VLOOKUP(B21,'Contestant Points'!$A$2:$F$32,6,FALSE)</f>
        <v>6'3"</v>
      </c>
      <c r="S21" t="str">
        <f>VLOOKUP(B21,'Contestant Points'!$A$2:$G$32,7,FALSE)</f>
        <v>Caucasian</v>
      </c>
    </row>
    <row r="22" spans="1:19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Points'!$A$2:$AA$32,17,FALSE)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>
        <f>VLOOKUP(B22,'Contestant Points'!$A$2:$V$32,22,FALSE)</f>
        <v>0</v>
      </c>
      <c r="J22">
        <f>VLOOKUP(B22,'Contestant Points'!$A$2:$W$32,23,FALSE)</f>
        <v>0</v>
      </c>
      <c r="K22">
        <f>VLOOKUP(B22,'Contestant Points'!$A$2:$X$32,24,FALSE)</f>
        <v>0</v>
      </c>
      <c r="L22">
        <f>VLOOKUP(B22,'Contestant Points'!$A$2:$Y$32,25,FALSE)</f>
        <v>0</v>
      </c>
      <c r="M22">
        <f>VLOOKUP(B22,'Contestant Points'!$A$2:$Z$32,26,FALSE)</f>
        <v>0</v>
      </c>
      <c r="N22" s="3">
        <f t="shared" si="0"/>
        <v>0</v>
      </c>
      <c r="O22" t="str">
        <f>VLOOKUP(B22,'Contestant Points'!$A$2:$J$32,10,FALSE)</f>
        <v>4% of people have chosen this contestant</v>
      </c>
      <c r="P22">
        <f>VLOOKUP(B22,'Contestant Points'!$A$2:$D$32,4,FALSE)</f>
        <v>29</v>
      </c>
      <c r="Q22" t="str">
        <f>VLOOKUP(B22,'Contestant Points'!$A$2:$E$32,5,FALSE)</f>
        <v>Marine Veteran</v>
      </c>
      <c r="R22" t="str">
        <f>VLOOKUP(B22,'Contestant Points'!$A$2:$F$32,6,FALSE)</f>
        <v>6'</v>
      </c>
      <c r="S22" t="str">
        <f>VLOOKUP(B22,'Contestant Points'!$A$2:$G$32,7,FALSE)</f>
        <v>Asian</v>
      </c>
    </row>
    <row r="23" spans="1:19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Points'!$A$2:$AA$32,17,FALSE)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110</v>
      </c>
      <c r="I23">
        <f>VLOOKUP(B23,'Contestant Points'!$A$2:$V$32,22,FALSE)</f>
        <v>90</v>
      </c>
      <c r="J23">
        <f>VLOOKUP(B23,'Contestant Points'!$A$2:$W$32,23,FALSE)</f>
        <v>80</v>
      </c>
      <c r="K23">
        <f>VLOOKUP(B23,'Contestant Points'!$A$2:$X$32,24,FALSE)</f>
        <v>130</v>
      </c>
      <c r="L23">
        <f>VLOOKUP(B23,'Contestant Points'!$A$2:$Y$32,25,FALSE)</f>
        <v>60</v>
      </c>
      <c r="M23">
        <f>VLOOKUP(B23,'Contestant Points'!$A$2:$Z$32,26,FALSE)</f>
        <v>0</v>
      </c>
      <c r="N23" s="3">
        <f t="shared" si="0"/>
        <v>655</v>
      </c>
      <c r="O23" t="str">
        <f>VLOOKUP(B23,'Contestant Points'!$A$2:$J$32,10,FALSE)</f>
        <v>11% of people have chosen this contestant</v>
      </c>
      <c r="P23">
        <f>VLOOKUP(B23,'Contestant Points'!$A$2:$D$32,4,FALSE)</f>
        <v>37</v>
      </c>
      <c r="Q23" t="str">
        <f>VLOOKUP(B23,'Contestant Points'!$A$2:$E$32,5,FALSE)</f>
        <v>Chiropractor</v>
      </c>
      <c r="R23" t="str">
        <f>VLOOKUP(B23,'Contestant Points'!$A$2:$F$32,6,FALSE)</f>
        <v>6'2"</v>
      </c>
      <c r="S23" t="str">
        <f>VLOOKUP(B23,'Contestant Points'!$A$2:$G$32,7,FALSE)</f>
        <v>Caucasian</v>
      </c>
    </row>
    <row r="24" spans="1:19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Points'!$A$2:$AA$32,17,FALSE)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>
        <f>VLOOKUP(B24,'Contestant Points'!$A$2:$X$32,24,FALSE)</f>
        <v>0</v>
      </c>
      <c r="L24">
        <f>VLOOKUP(B24,'Contestant Points'!$A$2:$Y$32,25,FALSE)</f>
        <v>0</v>
      </c>
      <c r="M24">
        <f>VLOOKUP(B24,'Contestant Points'!$A$2:$Z$32,26,FALSE)</f>
        <v>5</v>
      </c>
      <c r="N24" s="3">
        <f t="shared" si="0"/>
        <v>125</v>
      </c>
      <c r="O24" t="str">
        <f>VLOOKUP(B24,'Contestant Points'!$A$2:$J$32,10,FALSE)</f>
        <v>11% of people have chosen this contestant</v>
      </c>
      <c r="P24">
        <f>VLOOKUP(B24,'Contestant Points'!$A$2:$D$32,4,FALSE)</f>
        <v>30</v>
      </c>
      <c r="Q24" t="str">
        <f>VLOOKUP(B24,'Contestant Points'!$A$2:$E$32,5,FALSE)</f>
        <v>Executive Recruiter</v>
      </c>
      <c r="R24" t="str">
        <f>VLOOKUP(B24,'Contestant Points'!$A$2:$F$32,6,FALSE)</f>
        <v>6'4"</v>
      </c>
      <c r="S24" t="str">
        <f>VLOOKUP(B24,'Contestant Points'!$A$2:$G$32,7,FALSE)</f>
        <v>African American</v>
      </c>
    </row>
    <row r="25" spans="1:19" x14ac:dyDescent="0.3">
      <c r="A25" t="s">
        <v>19</v>
      </c>
      <c r="B25" t="s">
        <v>9</v>
      </c>
      <c r="C25" t="str">
        <f>VLOOKUP(B25,'Contestant Points'!$A$2:$B$32,2,FALSE)</f>
        <v>Eliminated</v>
      </c>
      <c r="D25">
        <f>VLOOKUP(B25,'Contestant Points'!$A$2:$AA$32,17,FALSE)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>
        <f>VLOOKUP(B25,'Contestant Points'!$A$2:$V$32,22,FALSE)</f>
        <v>45</v>
      </c>
      <c r="J25">
        <f>VLOOKUP(B25,'Contestant Points'!$A$2:$W$32,23,FALSE)</f>
        <v>0</v>
      </c>
      <c r="K25">
        <f>VLOOKUP(B25,'Contestant Points'!$A$2:$X$32,24,FALSE)</f>
        <v>0</v>
      </c>
      <c r="L25">
        <f>VLOOKUP(B25,'Contestant Points'!$A$2:$Y$32,25,FALSE)</f>
        <v>0</v>
      </c>
      <c r="M25">
        <f>VLOOKUP(B25,'Contestant Points'!$A$2:$Z$32,26,FALSE)</f>
        <v>0</v>
      </c>
      <c r="N25" s="3">
        <f t="shared" si="0"/>
        <v>275</v>
      </c>
      <c r="O25" t="str">
        <f>VLOOKUP(B25,'Contestant Points'!$A$2:$J$32,10,FALSE)</f>
        <v>4% of people have chosen this contestant</v>
      </c>
      <c r="P25">
        <f>VLOOKUP(B25,'Contestant Points'!$A$2:$D$32,4,FALSE)</f>
        <v>28</v>
      </c>
      <c r="Q25" t="str">
        <f>VLOOKUP(B25,'Contestant Points'!$A$2:$E$32,5,FALSE)</f>
        <v>Sales Manager</v>
      </c>
      <c r="R25" t="str">
        <f>VLOOKUP(B25,'Contestant Points'!$A$2:$F$32,6,FALSE)</f>
        <v>6'3"</v>
      </c>
      <c r="S25" t="str">
        <f>VLOOKUP(B25,'Contestant Points'!$A$2:$G$32,7,FALSE)</f>
        <v>African American</v>
      </c>
    </row>
    <row r="26" spans="1:19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Points'!$A$2:$AA$32,17,FALSE)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>
        <f>VLOOKUP(B26,'Contestant Points'!$A$2:$X$32,24,FALSE)</f>
        <v>0</v>
      </c>
      <c r="L26">
        <f>VLOOKUP(B26,'Contestant Points'!$A$2:$Y$32,25,FALSE)</f>
        <v>0</v>
      </c>
      <c r="M26">
        <f>VLOOKUP(B26,'Contestant Points'!$A$2:$Z$32,26,FALSE)</f>
        <v>0</v>
      </c>
      <c r="N26" s="3">
        <f t="shared" si="0"/>
        <v>5</v>
      </c>
      <c r="O26" t="str">
        <f>VLOOKUP(B26,'Contestant Points'!$A$2:$J$32,10,FALSE)</f>
        <v>4% of people have chosen this contestant</v>
      </c>
      <c r="P26">
        <f>VLOOKUP(B26,'Contestant Points'!$A$2:$D$32,4,FALSE)</f>
        <v>26</v>
      </c>
      <c r="Q26" t="str">
        <f>VLOOKUP(B26,'Contestant Points'!$A$2:$E$32,5,FALSE)</f>
        <v>Former Professional Basketball Player</v>
      </c>
      <c r="R26" t="str">
        <f>VLOOKUP(B26,'Contestant Points'!$A$2:$F$32,6,FALSE)</f>
        <v>6'</v>
      </c>
      <c r="S26" t="str">
        <f>VLOOKUP(B26,'Contestant Points'!$A$2:$G$32,7,FALSE)</f>
        <v>African American</v>
      </c>
    </row>
    <row r="27" spans="1:19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Points'!$A$2:$AA$32,17,FALSE)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110</v>
      </c>
      <c r="I27">
        <f>VLOOKUP(B27,'Contestant Points'!$A$2:$V$32,22,FALSE)</f>
        <v>90</v>
      </c>
      <c r="J27">
        <f>VLOOKUP(B27,'Contestant Points'!$A$2:$W$32,23,FALSE)</f>
        <v>80</v>
      </c>
      <c r="K27">
        <f>VLOOKUP(B27,'Contestant Points'!$A$2:$X$32,24,FALSE)</f>
        <v>130</v>
      </c>
      <c r="L27">
        <f>VLOOKUP(B27,'Contestant Points'!$A$2:$Y$32,25,FALSE)</f>
        <v>60</v>
      </c>
      <c r="M27">
        <f>VLOOKUP(B27,'Contestant Points'!$A$2:$Z$32,26,FALSE)</f>
        <v>0</v>
      </c>
      <c r="N27" s="3">
        <f t="shared" si="0"/>
        <v>655</v>
      </c>
      <c r="O27" t="str">
        <f>VLOOKUP(B27,'Contestant Points'!$A$2:$J$32,10,FALSE)</f>
        <v>11% of people have chosen this contestant</v>
      </c>
      <c r="P27">
        <f>VLOOKUP(B27,'Contestant Points'!$A$2:$D$32,4,FALSE)</f>
        <v>37</v>
      </c>
      <c r="Q27" t="str">
        <f>VLOOKUP(B27,'Contestant Points'!$A$2:$E$32,5,FALSE)</f>
        <v>Chiropractor</v>
      </c>
      <c r="R27" t="str">
        <f>VLOOKUP(B27,'Contestant Points'!$A$2:$F$32,6,FALSE)</f>
        <v>6'2"</v>
      </c>
      <c r="S27" t="str">
        <f>VLOOKUP(B27,'Contestant Points'!$A$2:$G$32,7,FALSE)</f>
        <v>Caucasian</v>
      </c>
    </row>
    <row r="28" spans="1:19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Points'!$A$2:$AA$32,17,FALSE)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>
        <f>VLOOKUP(B28,'Contestant Points'!$A$2:$V$32,22,FALSE)</f>
        <v>115</v>
      </c>
      <c r="J28">
        <f>VLOOKUP(B28,'Contestant Points'!$A$2:$W$32,23,FALSE)</f>
        <v>90</v>
      </c>
      <c r="K28">
        <f>VLOOKUP(B28,'Contestant Points'!$A$2:$X$32,24,FALSE)</f>
        <v>95</v>
      </c>
      <c r="L28">
        <f>VLOOKUP(B28,'Contestant Points'!$A$2:$Y$32,25,FALSE)</f>
        <v>70</v>
      </c>
      <c r="M28">
        <f>VLOOKUP(B28,'Contestant Points'!$A$2:$Z$32,26,FALSE)</f>
        <v>0</v>
      </c>
      <c r="N28" s="3">
        <f t="shared" si="0"/>
        <v>630</v>
      </c>
      <c r="O28" t="str">
        <f>VLOOKUP(B28,'Contestant Points'!$A$2:$J$32,10,FALSE)</f>
        <v>9% of people have chosen this contestant</v>
      </c>
      <c r="P28">
        <f>VLOOKUP(B28,'Contestant Points'!$A$2:$D$32,4,FALSE)</f>
        <v>31</v>
      </c>
      <c r="Q28" t="str">
        <f>VLOOKUP(B28,'Contestant Points'!$A$2:$E$32,5,FALSE)</f>
        <v>Business Owner</v>
      </c>
      <c r="R28" t="str">
        <f>VLOOKUP(B28,'Contestant Points'!$A$2:$F$32,6,FALSE)</f>
        <v>6'3"</v>
      </c>
      <c r="S28" t="str">
        <f>VLOOKUP(B28,'Contestant Points'!$A$2:$G$32,7,FALSE)</f>
        <v>Caucasian</v>
      </c>
    </row>
    <row r="29" spans="1:19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Points'!$A$2:$AA$32,17,FALSE)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>
        <f>VLOOKUP(B29,'Contestant Points'!$A$2:$V$32,22,FALSE)</f>
        <v>125</v>
      </c>
      <c r="J29">
        <f>VLOOKUP(B29,'Contestant Points'!$A$2:$W$32,23,FALSE)</f>
        <v>75</v>
      </c>
      <c r="K29">
        <f>VLOOKUP(B29,'Contestant Points'!$A$2:$X$32,24,FALSE)</f>
        <v>95</v>
      </c>
      <c r="L29">
        <f>VLOOKUP(B29,'Contestant Points'!$A$2:$Y$32,25,FALSE)</f>
        <v>160</v>
      </c>
      <c r="M29">
        <f>VLOOKUP(B29,'Contestant Points'!$A$2:$Z$32,26,FALSE)</f>
        <v>5</v>
      </c>
      <c r="N29" s="3">
        <f t="shared" si="0"/>
        <v>700</v>
      </c>
      <c r="O29" t="str">
        <f>VLOOKUP(B29,'Contestant Points'!$A$2:$J$32,10,FALSE)</f>
        <v>7% of people have chosen this contestant</v>
      </c>
      <c r="P29">
        <f>VLOOKUP(B29,'Contestant Points'!$A$2:$D$32,4,FALSE)</f>
        <v>29</v>
      </c>
      <c r="Q29" t="str">
        <f>VLOOKUP(B29,'Contestant Points'!$A$2:$E$32,5,FALSE)</f>
        <v>Personal Trainer</v>
      </c>
      <c r="R29" t="str">
        <f>VLOOKUP(B29,'Contestant Points'!$A$2:$F$32,6,FALSE)</f>
        <v>6'2"</v>
      </c>
      <c r="S29" t="str">
        <f>VLOOKUP(B29,'Contestant Points'!$A$2:$G$32,7,FALSE)</f>
        <v>African American</v>
      </c>
    </row>
    <row r="30" spans="1:19" x14ac:dyDescent="0.3">
      <c r="A30" t="s">
        <v>21</v>
      </c>
      <c r="B30" t="s">
        <v>22</v>
      </c>
      <c r="C30" t="str">
        <f>VLOOKUP(B30,'Contestant Points'!$A$2:$B$32,2,FALSE)</f>
        <v>Eliminated</v>
      </c>
      <c r="D30">
        <f>VLOOKUP(B30,'Contestant Points'!$A$2:$AA$32,17,FALSE)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>
        <f>VLOOKUP(B30,'Contestant Points'!$A$2:$V$32,22,FALSE)</f>
        <v>100</v>
      </c>
      <c r="J30">
        <f>VLOOKUP(B30,'Contestant Points'!$A$2:$W$32,23,FALSE)</f>
        <v>90</v>
      </c>
      <c r="K30">
        <f>VLOOKUP(B30,'Contestant Points'!$A$2:$X$32,24,FALSE)</f>
        <v>95</v>
      </c>
      <c r="L30">
        <f>VLOOKUP(B30,'Contestant Points'!$A$2:$Y$32,25,FALSE)</f>
        <v>0</v>
      </c>
      <c r="M30">
        <f>VLOOKUP(B30,'Contestant Points'!$A$2:$Z$32,26,FALSE)</f>
        <v>70</v>
      </c>
      <c r="N30" s="3">
        <f t="shared" si="0"/>
        <v>670</v>
      </c>
      <c r="O30" t="str">
        <f>VLOOKUP(B30,'Contestant Points'!$A$2:$J$32,10,FALSE)</f>
        <v>2% of people have chosen this contestant</v>
      </c>
      <c r="P30">
        <f>VLOOKUP(B30,'Contestant Points'!$A$2:$D$32,4,FALSE)</f>
        <v>26</v>
      </c>
      <c r="Q30" t="str">
        <f>VLOOKUP(B30,'Contestant Points'!$A$2:$E$32,5,FALSE)</f>
        <v>Startup Recruiter</v>
      </c>
      <c r="R30" t="str">
        <f>VLOOKUP(B30,'Contestant Points'!$A$2:$F$32,6,FALSE)</f>
        <v>6'2"</v>
      </c>
      <c r="S30" t="str">
        <f>VLOOKUP(B30,'Contestant Points'!$A$2:$G$32,7,FALSE)</f>
        <v>Caucasian</v>
      </c>
    </row>
    <row r="31" spans="1:19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Points'!$A$2:$AA$32,17,FALSE)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>
        <f>VLOOKUP(B31,'Contestant Points'!$A$2:$V$32,22,FALSE)</f>
        <v>0</v>
      </c>
      <c r="J31">
        <f>VLOOKUP(B31,'Contestant Points'!$A$2:$W$32,23,FALSE)</f>
        <v>0</v>
      </c>
      <c r="K31">
        <f>VLOOKUP(B31,'Contestant Points'!$A$2:$X$32,24,FALSE)</f>
        <v>0</v>
      </c>
      <c r="L31">
        <f>VLOOKUP(B31,'Contestant Points'!$A$2:$Y$32,25,FALSE)</f>
        <v>0</v>
      </c>
      <c r="M31">
        <f>VLOOKUP(B31,'Contestant Points'!$A$2:$Z$32,26,FALSE)</f>
        <v>5</v>
      </c>
      <c r="N31" s="3">
        <f t="shared" si="0"/>
        <v>125</v>
      </c>
      <c r="O31" t="str">
        <f>VLOOKUP(B31,'Contestant Points'!$A$2:$J$32,10,FALSE)</f>
        <v>11% of people have chosen this contestant</v>
      </c>
      <c r="P31">
        <f>VLOOKUP(B31,'Contestant Points'!$A$2:$D$32,4,FALSE)</f>
        <v>30</v>
      </c>
      <c r="Q31" t="str">
        <f>VLOOKUP(B31,'Contestant Points'!$A$2:$E$32,5,FALSE)</f>
        <v>Executive Recruiter</v>
      </c>
      <c r="R31" t="str">
        <f>VLOOKUP(B31,'Contestant Points'!$A$2:$F$32,6,FALSE)</f>
        <v>6'4"</v>
      </c>
      <c r="S31" t="str">
        <f>VLOOKUP(B31,'Contestant Points'!$A$2:$G$32,7,FALSE)</f>
        <v>African American</v>
      </c>
    </row>
    <row r="32" spans="1:19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Points'!$A$2:$AA$32,17,FALSE)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>
        <f>VLOOKUP(B32,'Contestant Points'!$A$2:$V$32,22,FALSE)</f>
        <v>0</v>
      </c>
      <c r="J32">
        <f>VLOOKUP(B32,'Contestant Points'!$A$2:$W$32,23,FALSE)</f>
        <v>0</v>
      </c>
      <c r="K32">
        <f>VLOOKUP(B32,'Contestant Points'!$A$2:$X$32,24,FALSE)</f>
        <v>0</v>
      </c>
      <c r="L32">
        <f>VLOOKUP(B32,'Contestant Points'!$A$2:$Y$32,25,FALSE)</f>
        <v>0</v>
      </c>
      <c r="M32">
        <f>VLOOKUP(B32,'Contestant Points'!$A$2:$Z$32,26,FALSE)</f>
        <v>0</v>
      </c>
      <c r="N32" s="3">
        <f t="shared" si="0"/>
        <v>85</v>
      </c>
      <c r="O32" t="str">
        <f>VLOOKUP(B32,'Contestant Points'!$A$2:$J$32,10,FALSE)</f>
        <v>13% of people have chosen this contestant</v>
      </c>
      <c r="P32">
        <f>VLOOKUP(B32,'Contestant Points'!$A$2:$D$32,4,FALSE)</f>
        <v>31</v>
      </c>
      <c r="Q32" t="str">
        <f>VLOOKUP(B32,'Contestant Points'!$A$2:$E$32,5,FALSE)</f>
        <v>Senior Inventory Analyst</v>
      </c>
      <c r="R32" t="str">
        <f>VLOOKUP(B32,'Contestant Points'!$A$2:$F$32,6,FALSE)</f>
        <v>5'11"</v>
      </c>
      <c r="S32" t="str">
        <f>VLOOKUP(B32,'Contestant Points'!$A$2:$G$32,7,FALSE)</f>
        <v>African American</v>
      </c>
    </row>
    <row r="33" spans="1:19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Points'!$A$2:$AA$32,17,FALSE)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>
        <f>VLOOKUP(B33,'Contestant Points'!$A$2:$V$32,22,FALSE)</f>
        <v>0</v>
      </c>
      <c r="J33">
        <f>VLOOKUP(B33,'Contestant Points'!$A$2:$W$32,23,FALSE)</f>
        <v>0</v>
      </c>
      <c r="K33">
        <f>VLOOKUP(B33,'Contestant Points'!$A$2:$X$32,24,FALSE)</f>
        <v>0</v>
      </c>
      <c r="L33">
        <f>VLOOKUP(B33,'Contestant Points'!$A$2:$Y$32,25,FALSE)</f>
        <v>0</v>
      </c>
      <c r="M33">
        <f>VLOOKUP(B33,'Contestant Points'!$A$2:$Z$32,26,FALSE)</f>
        <v>5</v>
      </c>
      <c r="N33" s="3">
        <f t="shared" si="0"/>
        <v>125</v>
      </c>
      <c r="O33" t="str">
        <f>VLOOKUP(B33,'Contestant Points'!$A$2:$J$32,10,FALSE)</f>
        <v>11% of people have chosen this contestant</v>
      </c>
      <c r="P33">
        <f>VLOOKUP(B33,'Contestant Points'!$A$2:$D$32,4,FALSE)</f>
        <v>30</v>
      </c>
      <c r="Q33" t="str">
        <f>VLOOKUP(B33,'Contestant Points'!$A$2:$E$32,5,FALSE)</f>
        <v>Executive Recruiter</v>
      </c>
      <c r="R33" t="str">
        <f>VLOOKUP(B33,'Contestant Points'!$A$2:$F$32,6,FALSE)</f>
        <v>6'4"</v>
      </c>
      <c r="S33" t="str">
        <f>VLOOKUP(B33,'Contestant Points'!$A$2:$G$32,7,FALSE)</f>
        <v>African American</v>
      </c>
    </row>
    <row r="34" spans="1:19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Points'!$A$2:$AA$32,17,FALSE)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>
        <f>VLOOKUP(B34,'Contestant Points'!$A$2:$V$32,22,FALSE)</f>
        <v>115</v>
      </c>
      <c r="J34">
        <f>VLOOKUP(B34,'Contestant Points'!$A$2:$W$32,23,FALSE)</f>
        <v>90</v>
      </c>
      <c r="K34">
        <f>VLOOKUP(B34,'Contestant Points'!$A$2:$X$32,24,FALSE)</f>
        <v>95</v>
      </c>
      <c r="L34">
        <f>VLOOKUP(B34,'Contestant Points'!$A$2:$Y$32,25,FALSE)</f>
        <v>70</v>
      </c>
      <c r="M34">
        <f>VLOOKUP(B34,'Contestant Points'!$A$2:$Z$32,26,FALSE)</f>
        <v>0</v>
      </c>
      <c r="N34" s="3">
        <f t="shared" si="0"/>
        <v>630</v>
      </c>
      <c r="O34" t="str">
        <f>VLOOKUP(B34,'Contestant Points'!$A$2:$J$32,10,FALSE)</f>
        <v>9% of people have chosen this contestant</v>
      </c>
      <c r="P34">
        <f>VLOOKUP(B34,'Contestant Points'!$A$2:$D$32,4,FALSE)</f>
        <v>31</v>
      </c>
      <c r="Q34" t="str">
        <f>VLOOKUP(B34,'Contestant Points'!$A$2:$E$32,5,FALSE)</f>
        <v>Business Owner</v>
      </c>
      <c r="R34" t="str">
        <f>VLOOKUP(B34,'Contestant Points'!$A$2:$F$32,6,FALSE)</f>
        <v>6'3"</v>
      </c>
      <c r="S34" t="str">
        <f>VLOOKUP(B34,'Contestant Points'!$A$2:$G$32,7,FALSE)</f>
        <v>Caucasian</v>
      </c>
    </row>
    <row r="35" spans="1:19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Points'!$A$2:$AA$32,17,FALSE)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>
        <f>VLOOKUP(B35,'Contestant Points'!$A$2:$X$32,24,FALSE)</f>
        <v>0</v>
      </c>
      <c r="L35">
        <f>VLOOKUP(B35,'Contestant Points'!$A$2:$Y$32,25,FALSE)</f>
        <v>0</v>
      </c>
      <c r="M35">
        <f>VLOOKUP(B35,'Contestant Points'!$A$2:$Z$32,26,FALSE)</f>
        <v>0</v>
      </c>
      <c r="N35" s="3">
        <f t="shared" si="0"/>
        <v>40</v>
      </c>
      <c r="O35" t="str">
        <f>VLOOKUP(B35,'Contestant Points'!$A$2:$J$32,10,FALSE)</f>
        <v>2% of people have chosen this contestant</v>
      </c>
      <c r="P35">
        <f>VLOOKUP(B35,'Contestant Points'!$A$2:$D$32,4,FALSE)</f>
        <v>32</v>
      </c>
      <c r="Q35" t="str">
        <f>VLOOKUP(B35,'Contestant Points'!$A$2:$E$32,5,FALSE)</f>
        <v>Sales Account Executive</v>
      </c>
      <c r="R35" t="str">
        <f>VLOOKUP(B35,'Contestant Points'!$A$2:$F$32,6,FALSE)</f>
        <v>5'9"</v>
      </c>
      <c r="S35" t="str">
        <f>VLOOKUP(B35,'Contestant Points'!$A$2:$G$32,7,FALSE)</f>
        <v>Caucasian</v>
      </c>
    </row>
    <row r="36" spans="1:19" x14ac:dyDescent="0.3">
      <c r="A36" t="s">
        <v>23</v>
      </c>
      <c r="B36" t="s">
        <v>25</v>
      </c>
      <c r="C36" t="str">
        <f>VLOOKUP(B36,'Contestant Points'!$A$2:$B$32,2,FALSE)</f>
        <v>Eliminated</v>
      </c>
      <c r="D36">
        <f>VLOOKUP(B36,'Contestant Points'!$A$2:$AA$32,17,FALSE)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>
        <f>VLOOKUP(B36,'Contestant Points'!$A$2:$V$32,22,FALSE)</f>
        <v>20</v>
      </c>
      <c r="J36">
        <f>VLOOKUP(B36,'Contestant Points'!$A$2:$W$32,23,FALSE)</f>
        <v>0</v>
      </c>
      <c r="K36">
        <f>VLOOKUP(B36,'Contestant Points'!$A$2:$X$32,24,FALSE)</f>
        <v>0</v>
      </c>
      <c r="L36">
        <f>VLOOKUP(B36,'Contestant Points'!$A$2:$Y$32,25,FALSE)</f>
        <v>0</v>
      </c>
      <c r="M36">
        <f>VLOOKUP(B36,'Contestant Points'!$A$2:$Z$32,26,FALSE)</f>
        <v>55</v>
      </c>
      <c r="N36" s="3">
        <f t="shared" si="0"/>
        <v>420</v>
      </c>
      <c r="O36" t="str">
        <f>VLOOKUP(B36,'Contestant Points'!$A$2:$J$32,10,FALSE)</f>
        <v>2% of people have chosen this contestant</v>
      </c>
      <c r="P36">
        <f>VLOOKUP(B36,'Contestant Points'!$A$2:$D$32,4,FALSE)</f>
        <v>30</v>
      </c>
      <c r="Q36" t="str">
        <f>VLOOKUP(B36,'Contestant Points'!$A$2:$E$32,5,FALSE)</f>
        <v>Singer/Songwriter</v>
      </c>
      <c r="R36" t="str">
        <f>VLOOKUP(B36,'Contestant Points'!$A$2:$F$32,6,FALSE)</f>
        <v>5'11"</v>
      </c>
      <c r="S36" t="str">
        <f>VLOOKUP(B36,'Contestant Points'!$A$2:$G$32,7,FALSE)</f>
        <v>Caucasian</v>
      </c>
    </row>
    <row r="37" spans="1:19" x14ac:dyDescent="0.3">
      <c r="A37" t="s">
        <v>26</v>
      </c>
      <c r="B37" t="s">
        <v>8</v>
      </c>
      <c r="C37" t="str">
        <f>VLOOKUP(B37,'Contestant Points'!$A$2:$B$32,2,FALSE)</f>
        <v>Eliminated</v>
      </c>
      <c r="D37">
        <f>VLOOKUP(B37,'Contestant Points'!$A$2:$AA$32,17,FALSE)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>
        <f>VLOOKUP(B37,'Contestant Points'!$A$2:$V$32,22,FALSE)</f>
        <v>0</v>
      </c>
      <c r="J37">
        <f>VLOOKUP(B37,'Contestant Points'!$A$2:$W$32,23,FALSE)</f>
        <v>0</v>
      </c>
      <c r="K37">
        <f>VLOOKUP(B37,'Contestant Points'!$A$2:$X$32,24,FALSE)</f>
        <v>0</v>
      </c>
      <c r="L37">
        <f>VLOOKUP(B37,'Contestant Points'!$A$2:$Y$32,25,FALSE)</f>
        <v>0</v>
      </c>
      <c r="M37">
        <f>VLOOKUP(B37,'Contestant Points'!$A$2:$Z$32,26,FALSE)</f>
        <v>5</v>
      </c>
      <c r="N37" s="3">
        <f t="shared" si="0"/>
        <v>195</v>
      </c>
      <c r="O37" t="str">
        <f>VLOOKUP(B37,'Contestant Points'!$A$2:$J$32,10,FALSE)</f>
        <v>7% of people have chosen this contestant</v>
      </c>
      <c r="P37">
        <f>VLOOKUP(B37,'Contestant Points'!$A$2:$D$32,4,FALSE)</f>
        <v>26</v>
      </c>
      <c r="Q37" t="str">
        <f>VLOOKUP(B37,'Contestant Points'!$A$2:$E$32,5,FALSE)</f>
        <v>Education Software Manager</v>
      </c>
      <c r="R37" t="str">
        <f>VLOOKUP(B37,'Contestant Points'!$A$2:$F$32,6,FALSE)</f>
        <v>6'3"</v>
      </c>
      <c r="S37" t="str">
        <f>VLOOKUP(B37,'Contestant Points'!$A$2:$G$32,7,FALSE)</f>
        <v>African American</v>
      </c>
    </row>
    <row r="38" spans="1:19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Points'!$A$2:$AA$32,17,FALSE)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>
        <f>VLOOKUP(B38,'Contestant Points'!$A$2:$X$32,24,FALSE)</f>
        <v>0</v>
      </c>
      <c r="L38">
        <f>VLOOKUP(B38,'Contestant Points'!$A$2:$Y$32,25,FALSE)</f>
        <v>0</v>
      </c>
      <c r="M38">
        <f>VLOOKUP(B38,'Contestant Points'!$A$2:$Z$32,26,FALSE)</f>
        <v>5</v>
      </c>
      <c r="N38" s="3">
        <f t="shared" si="0"/>
        <v>125</v>
      </c>
      <c r="O38" t="str">
        <f>VLOOKUP(B38,'Contestant Points'!$A$2:$J$32,10,FALSE)</f>
        <v>11% of people have chosen this contestant</v>
      </c>
      <c r="P38">
        <f>VLOOKUP(B38,'Contestant Points'!$A$2:$D$32,4,FALSE)</f>
        <v>30</v>
      </c>
      <c r="Q38" t="str">
        <f>VLOOKUP(B38,'Contestant Points'!$A$2:$E$32,5,FALSE)</f>
        <v>Executive Recruiter</v>
      </c>
      <c r="R38" t="str">
        <f>VLOOKUP(B38,'Contestant Points'!$A$2:$F$32,6,FALSE)</f>
        <v>6'4"</v>
      </c>
      <c r="S38" t="str">
        <f>VLOOKUP(B38,'Contestant Points'!$A$2:$G$32,7,FALSE)</f>
        <v>African American</v>
      </c>
    </row>
    <row r="39" spans="1:19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Points'!$A$2:$AA$32,17,FALSE)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>
        <f>VLOOKUP(B39,'Contestant Points'!$A$2:$V$32,22,FALSE)</f>
        <v>0</v>
      </c>
      <c r="J39">
        <f>VLOOKUP(B39,'Contestant Points'!$A$2:$W$32,23,FALSE)</f>
        <v>0</v>
      </c>
      <c r="K39">
        <f>VLOOKUP(B39,'Contestant Points'!$A$2:$X$32,24,FALSE)</f>
        <v>0</v>
      </c>
      <c r="L39">
        <f>VLOOKUP(B39,'Contestant Points'!$A$2:$Y$32,25,FALSE)</f>
        <v>0</v>
      </c>
      <c r="M39">
        <f>VLOOKUP(B39,'Contestant Points'!$A$2:$Z$32,26,FALSE)</f>
        <v>0</v>
      </c>
      <c r="N39" s="3">
        <f t="shared" si="0"/>
        <v>85</v>
      </c>
      <c r="O39" t="str">
        <f>VLOOKUP(B39,'Contestant Points'!$A$2:$J$32,10,FALSE)</f>
        <v>13% of people have chosen this contestant</v>
      </c>
      <c r="P39">
        <f>VLOOKUP(B39,'Contestant Points'!$A$2:$D$32,4,FALSE)</f>
        <v>31</v>
      </c>
      <c r="Q39" t="str">
        <f>VLOOKUP(B39,'Contestant Points'!$A$2:$E$32,5,FALSE)</f>
        <v>Senior Inventory Analyst</v>
      </c>
      <c r="R39" t="str">
        <f>VLOOKUP(B39,'Contestant Points'!$A$2:$F$32,6,FALSE)</f>
        <v>5'11"</v>
      </c>
      <c r="S39" t="str">
        <f>VLOOKUP(B39,'Contestant Points'!$A$2:$G$32,7,FALSE)</f>
        <v>African American</v>
      </c>
    </row>
    <row r="40" spans="1:19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Points'!$A$2:$AA$32,17,FALSE)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>
        <f>VLOOKUP(B40,'Contestant Points'!$A$2:$V$32,22,FALSE)</f>
        <v>0</v>
      </c>
      <c r="J40">
        <f>VLOOKUP(B40,'Contestant Points'!$A$2:$W$32,23,FALSE)</f>
        <v>0</v>
      </c>
      <c r="K40">
        <f>VLOOKUP(B40,'Contestant Points'!$A$2:$X$32,24,FALSE)</f>
        <v>0</v>
      </c>
      <c r="L40">
        <f>VLOOKUP(B40,'Contestant Points'!$A$2:$Y$32,25,FALSE)</f>
        <v>0</v>
      </c>
      <c r="M40">
        <f>VLOOKUP(B40,'Contestant Points'!$A$2:$Z$32,26,FALSE)</f>
        <v>0</v>
      </c>
      <c r="N40" s="3">
        <f t="shared" si="0"/>
        <v>5</v>
      </c>
      <c r="O40" t="str">
        <f>VLOOKUP(B40,'Contestant Points'!$A$2:$J$32,10,FALSE)</f>
        <v>2% of people have chosen this contestant</v>
      </c>
      <c r="P40">
        <f>VLOOKUP(B40,'Contestant Points'!$A$2:$D$32,4,FALSE)</f>
        <v>26</v>
      </c>
      <c r="Q40" t="str">
        <f>VLOOKUP(B40,'Contestant Points'!$A$2:$E$32,5,FALSE)</f>
        <v>Marketing Consultant</v>
      </c>
      <c r="R40" t="str">
        <f>VLOOKUP(B40,'Contestant Points'!$A$2:$F$32,6,FALSE)</f>
        <v>5'11"</v>
      </c>
      <c r="S40" t="str">
        <f>VLOOKUP(B40,'Contestant Points'!$A$2:$G$32,7,FALSE)</f>
        <v>African American</v>
      </c>
    </row>
    <row r="41" spans="1:19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Points'!$A$2:$AA$32,17,FALSE)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>
        <f>VLOOKUP(B41,'Contestant Points'!$A$2:$X$32,24,FALSE)</f>
        <v>0</v>
      </c>
      <c r="L41">
        <f>VLOOKUP(B41,'Contestant Points'!$A$2:$Y$32,25,FALSE)</f>
        <v>0</v>
      </c>
      <c r="M41">
        <f>VLOOKUP(B41,'Contestant Points'!$A$2:$Z$32,26,FALSE)</f>
        <v>0</v>
      </c>
      <c r="N41" s="3">
        <f t="shared" si="0"/>
        <v>5</v>
      </c>
      <c r="O41" t="str">
        <f>VLOOKUP(B41,'Contestant Points'!$A$2:$J$32,10,FALSE)</f>
        <v>4% of people have chosen this contestant</v>
      </c>
      <c r="P41">
        <f>VLOOKUP(B41,'Contestant Points'!$A$2:$D$32,4,FALSE)</f>
        <v>26</v>
      </c>
      <c r="Q41" t="str">
        <f>VLOOKUP(B41,'Contestant Points'!$A$2:$E$32,5,FALSE)</f>
        <v>Former Professional Basketball Player</v>
      </c>
      <c r="R41" t="str">
        <f>VLOOKUP(B41,'Contestant Points'!$A$2:$F$32,6,FALSE)</f>
        <v>6'</v>
      </c>
      <c r="S41" t="str">
        <f>VLOOKUP(B41,'Contestant Points'!$A$2:$G$32,7,FALSE)</f>
        <v>African American</v>
      </c>
    </row>
    <row r="42" spans="1:19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Points'!$A$2:$AA$32,17,FALSE)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110</v>
      </c>
      <c r="I42">
        <f>VLOOKUP(B42,'Contestant Points'!$A$2:$V$32,22,FALSE)</f>
        <v>90</v>
      </c>
      <c r="J42">
        <f>VLOOKUP(B42,'Contestant Points'!$A$2:$W$32,23,FALSE)</f>
        <v>80</v>
      </c>
      <c r="K42">
        <f>VLOOKUP(B42,'Contestant Points'!$A$2:$X$32,24,FALSE)</f>
        <v>130</v>
      </c>
      <c r="L42">
        <f>VLOOKUP(B42,'Contestant Points'!$A$2:$Y$32,25,FALSE)</f>
        <v>60</v>
      </c>
      <c r="M42">
        <f>VLOOKUP(B42,'Contestant Points'!$A$2:$Z$32,26,FALSE)</f>
        <v>0</v>
      </c>
      <c r="N42" s="3">
        <f t="shared" si="0"/>
        <v>655</v>
      </c>
      <c r="O42" t="str">
        <f>VLOOKUP(B42,'Contestant Points'!$A$2:$J$32,10,FALSE)</f>
        <v>11% of people have chosen this contestant</v>
      </c>
      <c r="P42">
        <f>VLOOKUP(B42,'Contestant Points'!$A$2:$D$32,4,FALSE)</f>
        <v>37</v>
      </c>
      <c r="Q42" t="str">
        <f>VLOOKUP(B42,'Contestant Points'!$A$2:$E$32,5,FALSE)</f>
        <v>Chiropractor</v>
      </c>
      <c r="R42" t="str">
        <f>VLOOKUP(B42,'Contestant Points'!$A$2:$F$32,6,FALSE)</f>
        <v>6'2"</v>
      </c>
      <c r="S42" t="str">
        <f>VLOOKUP(B42,'Contestant Points'!$A$2:$G$32,7,FALSE)</f>
        <v>Caucasian</v>
      </c>
    </row>
    <row r="43" spans="1:19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Points'!$A$2:$AA$32,17,FALSE)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>
        <f>VLOOKUP(B43,'Contestant Points'!$A$2:$V$32,22,FALSE)</f>
        <v>125</v>
      </c>
      <c r="J43">
        <f>VLOOKUP(B43,'Contestant Points'!$A$2:$W$32,23,FALSE)</f>
        <v>75</v>
      </c>
      <c r="K43">
        <f>VLOOKUP(B43,'Contestant Points'!$A$2:$X$32,24,FALSE)</f>
        <v>95</v>
      </c>
      <c r="L43">
        <f>VLOOKUP(B43,'Contestant Points'!$A$2:$Y$32,25,FALSE)</f>
        <v>160</v>
      </c>
      <c r="M43">
        <f>VLOOKUP(B43,'Contestant Points'!$A$2:$Z$32,26,FALSE)</f>
        <v>5</v>
      </c>
      <c r="N43" s="3">
        <f t="shared" si="0"/>
        <v>700</v>
      </c>
      <c r="O43" t="str">
        <f>VLOOKUP(B43,'Contestant Points'!$A$2:$J$32,10,FALSE)</f>
        <v>7% of people have chosen this contestant</v>
      </c>
      <c r="P43">
        <f>VLOOKUP(B43,'Contestant Points'!$A$2:$D$32,4,FALSE)</f>
        <v>29</v>
      </c>
      <c r="Q43" t="str">
        <f>VLOOKUP(B43,'Contestant Points'!$A$2:$E$32,5,FALSE)</f>
        <v>Personal Trainer</v>
      </c>
      <c r="R43" t="str">
        <f>VLOOKUP(B43,'Contestant Points'!$A$2:$F$32,6,FALSE)</f>
        <v>6'2"</v>
      </c>
      <c r="S43" t="str">
        <f>VLOOKUP(B43,'Contestant Points'!$A$2:$G$32,7,FALSE)</f>
        <v>African American</v>
      </c>
    </row>
    <row r="44" spans="1:19" x14ac:dyDescent="0.3">
      <c r="A44" t="s">
        <v>28</v>
      </c>
      <c r="B44" t="s">
        <v>29</v>
      </c>
      <c r="C44" t="str">
        <f>VLOOKUP(B44,'Contestant Points'!$A$2:$B$32,2,FALSE)</f>
        <v>Eliminated</v>
      </c>
      <c r="D44">
        <f>VLOOKUP(B44,'Contestant Points'!$A$2:$AA$32,17,FALSE)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>
        <f>VLOOKUP(B44,'Contestant Points'!$A$2:$V$32,22,FALSE)</f>
        <v>0</v>
      </c>
      <c r="J44">
        <f>VLOOKUP(B44,'Contestant Points'!$A$2:$W$32,23,FALSE)</f>
        <v>0</v>
      </c>
      <c r="K44">
        <f>VLOOKUP(B44,'Contestant Points'!$A$2:$X$32,24,FALSE)</f>
        <v>0</v>
      </c>
      <c r="L44">
        <f>VLOOKUP(B44,'Contestant Points'!$A$2:$Y$32,25,FALSE)</f>
        <v>0</v>
      </c>
      <c r="M44">
        <f>VLOOKUP(B44,'Contestant Points'!$A$2:$Z$32,26,FALSE)</f>
        <v>5</v>
      </c>
      <c r="N44" s="3">
        <f t="shared" si="0"/>
        <v>210</v>
      </c>
      <c r="O44" t="str">
        <f>VLOOKUP(B44,'Contestant Points'!$A$2:$J$32,10,FALSE)</f>
        <v>2% of people have chosen this contestant</v>
      </c>
      <c r="P44">
        <f>VLOOKUP(B44,'Contestant Points'!$A$2:$D$32,4,FALSE)</f>
        <v>28</v>
      </c>
      <c r="Q44" t="str">
        <f>VLOOKUP(B44,'Contestant Points'!$A$2:$E$32,5,FALSE)</f>
        <v>Prosecuting Attorney</v>
      </c>
      <c r="R44" t="str">
        <f>VLOOKUP(B44,'Contestant Points'!$A$2:$F$32,6,FALSE)</f>
        <v>6'3"</v>
      </c>
      <c r="S44" t="str">
        <f>VLOOKUP(B44,'Contestant Points'!$A$2:$G$32,7,FALSE)</f>
        <v>African American</v>
      </c>
    </row>
    <row r="45" spans="1:19" x14ac:dyDescent="0.3">
      <c r="A45" t="s">
        <v>28</v>
      </c>
      <c r="B45" t="s">
        <v>15</v>
      </c>
      <c r="C45" t="str">
        <f>VLOOKUP(B45,'Contestant Points'!$A$2:$B$32,2,FALSE)</f>
        <v>Eliminated</v>
      </c>
      <c r="D45">
        <f>VLOOKUP(B45,'Contestant Points'!$A$2:$AA$32,17,FALSE)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>
        <f>VLOOKUP(B45,'Contestant Points'!$A$2:$V$32,22,FALSE)</f>
        <v>180</v>
      </c>
      <c r="J45">
        <f>VLOOKUP(B45,'Contestant Points'!$A$2:$W$32,23,FALSE)</f>
        <v>0</v>
      </c>
      <c r="K45">
        <f>VLOOKUP(B45,'Contestant Points'!$A$2:$X$32,24,FALSE)</f>
        <v>0</v>
      </c>
      <c r="L45">
        <f>VLOOKUP(B45,'Contestant Points'!$A$2:$Y$32,25,FALSE)</f>
        <v>0</v>
      </c>
      <c r="M45">
        <f>VLOOKUP(B45,'Contestant Points'!$A$2:$Z$32,26,FALSE)</f>
        <v>35</v>
      </c>
      <c r="N45" s="3">
        <f t="shared" si="0"/>
        <v>530</v>
      </c>
      <c r="O45" t="str">
        <f>VLOOKUP(B45,'Contestant Points'!$A$2:$J$32,10,FALSE)</f>
        <v>7% of people have chosen this contestant</v>
      </c>
      <c r="P45">
        <f>VLOOKUP(B45,'Contestant Points'!$A$2:$D$32,4,FALSE)</f>
        <v>35</v>
      </c>
      <c r="Q45" t="str">
        <f>VLOOKUP(B45,'Contestant Points'!$A$2:$E$32,5,FALSE)</f>
        <v>Professional Wrestler</v>
      </c>
      <c r="R45" t="str">
        <f>VLOOKUP(B45,'Contestant Points'!$A$2:$F$32,6,FALSE)</f>
        <v>6'</v>
      </c>
      <c r="S45" t="str">
        <f>VLOOKUP(B45,'Contestant Points'!$A$2:$G$32,7,FALSE)</f>
        <v>African American</v>
      </c>
    </row>
    <row r="46" spans="1:19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Points'!$A$2:$AA$32,17,FALSE)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>
        <f>VLOOKUP(B46,'Contestant Points'!$A$2:$V$32,22,FALSE)</f>
        <v>115</v>
      </c>
      <c r="J46">
        <f>VLOOKUP(B46,'Contestant Points'!$A$2:$W$32,23,FALSE)</f>
        <v>90</v>
      </c>
      <c r="K46">
        <f>VLOOKUP(B46,'Contestant Points'!$A$2:$X$32,24,FALSE)</f>
        <v>95</v>
      </c>
      <c r="L46">
        <f>VLOOKUP(B46,'Contestant Points'!$A$2:$Y$32,25,FALSE)</f>
        <v>70</v>
      </c>
      <c r="M46">
        <f>VLOOKUP(B46,'Contestant Points'!$A$2:$Z$32,26,FALSE)</f>
        <v>0</v>
      </c>
      <c r="N46" s="3">
        <f t="shared" si="0"/>
        <v>630</v>
      </c>
      <c r="O46" t="str">
        <f>VLOOKUP(B46,'Contestant Points'!$A$2:$J$32,10,FALSE)</f>
        <v>9% of people have chosen this contestant</v>
      </c>
      <c r="P46">
        <f>VLOOKUP(B46,'Contestant Points'!$A$2:$D$32,4,FALSE)</f>
        <v>31</v>
      </c>
      <c r="Q46" t="str">
        <f>VLOOKUP(B46,'Contestant Points'!$A$2:$E$32,5,FALSE)</f>
        <v>Business Owner</v>
      </c>
      <c r="R46" t="str">
        <f>VLOOKUP(B46,'Contestant Points'!$A$2:$F$32,6,FALSE)</f>
        <v>6'3"</v>
      </c>
      <c r="S46" t="str">
        <f>VLOOKUP(B46,'Contestant Points'!$A$2:$G$32,7,FALSE)</f>
        <v>Caucasian</v>
      </c>
    </row>
    <row r="47" spans="1:19" x14ac:dyDescent="0.3">
      <c r="A47" t="s">
        <v>16</v>
      </c>
      <c r="B47" t="s">
        <v>14</v>
      </c>
      <c r="C47" t="str">
        <f>VLOOKUP(B47,'Contestant Points'!$A$2:$B$32,2,FALSE)</f>
        <v>Still In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>VLOOKUP(B47,'Contestant Points'!$A$2:$W$32,23,FALSE)</f>
        <v>90</v>
      </c>
      <c r="K47">
        <f>VLOOKUP(B47,'Contestant Points'!$A$2:$X$32,24,FALSE)</f>
        <v>95</v>
      </c>
      <c r="L47">
        <f>VLOOKUP(B47,'Contestant Points'!$A$2:$Y$32,25,FALSE)</f>
        <v>70</v>
      </c>
      <c r="M47">
        <f>VLOOKUP(B47,'Contestant Points'!$A$2:$Z$32,26,FALSE)</f>
        <v>0</v>
      </c>
      <c r="N47" s="3">
        <f t="shared" si="0"/>
        <v>255</v>
      </c>
      <c r="O47" t="str">
        <f>VLOOKUP(B47,'Contestant Points'!$A$2:$J$32,10,FALSE)</f>
        <v>9% of people have chosen this contestant</v>
      </c>
      <c r="P47">
        <f>VLOOKUP(B47,'Contestant Points'!$A$2:$D$32,4,FALSE)</f>
        <v>31</v>
      </c>
      <c r="Q47" t="str">
        <f>VLOOKUP(B47,'Contestant Points'!$A$2:$E$32,5,FALSE)</f>
        <v>Business Owner</v>
      </c>
      <c r="R47" t="str">
        <f>VLOOKUP(B47,'Contestant Points'!$A$2:$F$32,6,FALSE)</f>
        <v>6'3"</v>
      </c>
      <c r="S47" t="str">
        <f>VLOOKUP(B47,'Contestant Points'!$A$2:$G$32,7,FALSE)</f>
        <v>Caucasian</v>
      </c>
    </row>
    <row r="48" spans="1:19" x14ac:dyDescent="0.3">
      <c r="A48" t="s">
        <v>12</v>
      </c>
      <c r="B48" t="s">
        <v>10</v>
      </c>
      <c r="C48" t="str">
        <f>VLOOKUP(B48,'Contestant Points'!$A$2:$B$32,2,FALSE)</f>
        <v>Still In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VLOOKUP(B48,'Contestant Points'!$A$2:$W$32,23,FALSE)</f>
        <v>75</v>
      </c>
      <c r="K48">
        <f>VLOOKUP(B48,'Contestant Points'!$A$2:$X$32,24,FALSE)</f>
        <v>95</v>
      </c>
      <c r="L48">
        <f>VLOOKUP(B48,'Contestant Points'!$A$2:$Y$32,25,FALSE)</f>
        <v>160</v>
      </c>
      <c r="M48">
        <f>VLOOKUP(B48,'Contestant Points'!$A$2:$Z$32,26,FALSE)</f>
        <v>5</v>
      </c>
      <c r="N48" s="3">
        <f t="shared" si="0"/>
        <v>335</v>
      </c>
      <c r="O48" t="str">
        <f>VLOOKUP(B48,'Contestant Points'!$A$2:$J$32,10,FALSE)</f>
        <v>7% of people have chosen this contestant</v>
      </c>
      <c r="P48">
        <f>VLOOKUP(B48,'Contestant Points'!$A$2:$D$32,4,FALSE)</f>
        <v>29</v>
      </c>
      <c r="Q48" t="str">
        <f>VLOOKUP(B48,'Contestant Points'!$A$2:$E$32,5,FALSE)</f>
        <v>Personal Trainer</v>
      </c>
      <c r="R48" t="str">
        <f>VLOOKUP(B48,'Contestant Points'!$A$2:$F$32,6,FALSE)</f>
        <v>6'2"</v>
      </c>
      <c r="S48" t="str">
        <f>VLOOKUP(B48,'Contestant Points'!$A$2:$G$32,7,FALSE)</f>
        <v>African American</v>
      </c>
    </row>
    <row r="49" spans="1:19" x14ac:dyDescent="0.3">
      <c r="A49" t="s">
        <v>21</v>
      </c>
      <c r="B49" t="s">
        <v>18</v>
      </c>
      <c r="C49" t="str">
        <f>VLOOKUP(B49,'Contestant Points'!$A$2:$B$32,2,FALSE)</f>
        <v>Eliminated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VLOOKUP(B49,'Contestant Points'!$A$2:$W$32,23,FALSE)</f>
        <v>30</v>
      </c>
      <c r="K49">
        <f>VLOOKUP(B49,'Contestant Points'!$A$2:$X$32,24,FALSE)</f>
        <v>0</v>
      </c>
      <c r="L49">
        <f>VLOOKUP(B49,'Contestant Points'!$A$2:$Y$32,25,FALSE)</f>
        <v>0</v>
      </c>
      <c r="M49">
        <f>VLOOKUP(B49,'Contestant Points'!$A$2:$Z$32,26,FALSE)</f>
        <v>0</v>
      </c>
      <c r="N49" s="3">
        <f t="shared" si="0"/>
        <v>30</v>
      </c>
      <c r="O49" t="str">
        <f>VLOOKUP(B49,'Contestant Points'!$A$2:$J$32,10,FALSE)</f>
        <v>2% of people have chosen this contestant</v>
      </c>
      <c r="P49">
        <f>VLOOKUP(B49,'Contestant Points'!$A$2:$D$32,4,FALSE)</f>
        <v>32</v>
      </c>
      <c r="Q49" t="str">
        <f>VLOOKUP(B49,'Contestant Points'!$A$2:$E$32,5,FALSE)</f>
        <v>Construction Sales Rep</v>
      </c>
      <c r="R49" t="str">
        <f>VLOOKUP(B49,'Contestant Points'!$A$2:$F$32,6,FALSE)</f>
        <v>6'3"</v>
      </c>
      <c r="S49" t="str">
        <f>VLOOKUP(B49,'Contestant Points'!$A$2:$G$32,7,FALSE)</f>
        <v>Caucasian</v>
      </c>
    </row>
    <row r="50" spans="1:19" x14ac:dyDescent="0.3">
      <c r="A50" t="s">
        <v>23</v>
      </c>
      <c r="B50" t="s">
        <v>6</v>
      </c>
      <c r="C50" t="str">
        <f>VLOOKUP(B50,'Contestant Points'!$A$2:$B$32,2,FALSE)</f>
        <v>Still In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VLOOKUP(B50,'Contestant Points'!$A$2:$W$32,23,FALSE)</f>
        <v>80</v>
      </c>
      <c r="K50">
        <f>VLOOKUP(B50,'Contestant Points'!$A$2:$X$32,24,FALSE)</f>
        <v>130</v>
      </c>
      <c r="L50">
        <f>VLOOKUP(B50,'Contestant Points'!$A$2:$Y$32,25,FALSE)</f>
        <v>60</v>
      </c>
      <c r="M50">
        <f>VLOOKUP(B50,'Contestant Points'!$A$2:$Z$32,26,FALSE)</f>
        <v>0</v>
      </c>
      <c r="N50" s="3">
        <f t="shared" si="0"/>
        <v>270</v>
      </c>
      <c r="O50" t="str">
        <f>VLOOKUP(B50,'Contestant Points'!$A$2:$J$32,10,FALSE)</f>
        <v>11% of people have chosen this contestant</v>
      </c>
      <c r="P50">
        <f>VLOOKUP(B50,'Contestant Points'!$A$2:$D$32,4,FALSE)</f>
        <v>37</v>
      </c>
      <c r="Q50" t="str">
        <f>VLOOKUP(B50,'Contestant Points'!$A$2:$E$32,5,FALSE)</f>
        <v>Chiropractor</v>
      </c>
      <c r="R50" t="str">
        <f>VLOOKUP(B50,'Contestant Points'!$A$2:$F$32,6,FALSE)</f>
        <v>6'2"</v>
      </c>
      <c r="S50" t="str">
        <f>VLOOKUP(B50,'Contestant Points'!$A$2:$G$32,7,FALSE)</f>
        <v>Caucasian</v>
      </c>
    </row>
    <row r="51" spans="1:19" x14ac:dyDescent="0.3">
      <c r="A51" t="s">
        <v>26</v>
      </c>
      <c r="B51" t="s">
        <v>14</v>
      </c>
      <c r="C51" t="str">
        <f>VLOOKUP(B51,'Contestant Points'!$A$2:$B$32,2,FALSE)</f>
        <v>Still In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VLOOKUP(B51,'Contestant Points'!$A$2:$W$32,23,FALSE)</f>
        <v>90</v>
      </c>
      <c r="K51">
        <f>VLOOKUP(B51,'Contestant Points'!$A$2:$X$32,24,FALSE)</f>
        <v>95</v>
      </c>
      <c r="L51">
        <f>VLOOKUP(B51,'Contestant Points'!$A$2:$Y$32,25,FALSE)</f>
        <v>70</v>
      </c>
      <c r="M51">
        <f>VLOOKUP(B51,'Contestant Points'!$A$2:$Z$32,26,FALSE)</f>
        <v>0</v>
      </c>
      <c r="N51" s="3">
        <f t="shared" si="0"/>
        <v>255</v>
      </c>
      <c r="O51" t="str">
        <f>VLOOKUP(B51,'Contestant Points'!$A$2:$J$32,10,FALSE)</f>
        <v>9% of people have chosen this contestant</v>
      </c>
      <c r="P51">
        <f>VLOOKUP(B51,'Contestant Points'!$A$2:$D$32,4,FALSE)</f>
        <v>31</v>
      </c>
      <c r="Q51" t="str">
        <f>VLOOKUP(B51,'Contestant Points'!$A$2:$E$32,5,FALSE)</f>
        <v>Business Owner</v>
      </c>
      <c r="R51" t="str">
        <f>VLOOKUP(B51,'Contestant Points'!$A$2:$F$32,6,FALSE)</f>
        <v>6'3"</v>
      </c>
      <c r="S51" t="str">
        <f>VLOOKUP(B51,'Contestant Points'!$A$2:$G$32,7,FALSE)</f>
        <v>Caucasian</v>
      </c>
    </row>
    <row r="52" spans="1:19" x14ac:dyDescent="0.3">
      <c r="A52" t="s">
        <v>28</v>
      </c>
      <c r="B52" t="s">
        <v>22</v>
      </c>
      <c r="C52" t="str">
        <f>VLOOKUP(B52,'Contestant Points'!$A$2:$B$32,2,FALSE)</f>
        <v>Eliminated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VLOOKUP(B52,'Contestant Points'!$A$2:$W$32,23,FALSE)</f>
        <v>90</v>
      </c>
      <c r="K52">
        <f>VLOOKUP(B52,'Contestant Points'!$A$2:$X$32,24,FALSE)</f>
        <v>95</v>
      </c>
      <c r="L52">
        <f>VLOOKUP(B52,'Contestant Points'!$A$2:$Y$32,25,FALSE)</f>
        <v>0</v>
      </c>
      <c r="M52">
        <f>VLOOKUP(B52,'Contestant Points'!$A$2:$Z$32,26,FALSE)</f>
        <v>70</v>
      </c>
      <c r="N52" s="3">
        <f t="shared" si="0"/>
        <v>255</v>
      </c>
      <c r="O52" t="str">
        <f>VLOOKUP(B52,'Contestant Points'!$A$2:$J$32,10,FALSE)</f>
        <v>2% of people have chosen this contestant</v>
      </c>
      <c r="P52">
        <f>VLOOKUP(B52,'Contestant Points'!$A$2:$D$32,4,FALSE)</f>
        <v>26</v>
      </c>
      <c r="Q52" t="str">
        <f>VLOOKUP(B52,'Contestant Points'!$A$2:$E$32,5,FALSE)</f>
        <v>Startup Recruiter</v>
      </c>
      <c r="R52" t="str">
        <f>VLOOKUP(B52,'Contestant Points'!$A$2:$F$32,6,FALSE)</f>
        <v>6'2"</v>
      </c>
      <c r="S52" t="str">
        <f>VLOOKUP(B52,'Contestant Points'!$A$2:$G$32,7,FALSE)</f>
        <v>Caucasian</v>
      </c>
    </row>
    <row r="53" spans="1:19" x14ac:dyDescent="0.3">
      <c r="A53" t="s">
        <v>7</v>
      </c>
      <c r="B53" t="s">
        <v>14</v>
      </c>
      <c r="C53" t="str">
        <f>VLOOKUP(B53,'Contestant Points'!$A$2:$B$32,2,FALSE)</f>
        <v>Still In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>VLOOKUP(B53,'Contestant Points'!$A$2:$W$32,23,FALSE)</f>
        <v>90</v>
      </c>
      <c r="K53">
        <f>VLOOKUP(B53,'Contestant Points'!$A$2:$X$32,24,FALSE)</f>
        <v>95</v>
      </c>
      <c r="L53">
        <f>VLOOKUP(B53,'Contestant Points'!$A$2:$Y$32,25,FALSE)</f>
        <v>70</v>
      </c>
      <c r="M53">
        <f>VLOOKUP(B53,'Contestant Points'!$A$2:$Z$32,26,FALSE)</f>
        <v>0</v>
      </c>
      <c r="N53" s="3">
        <f t="shared" si="0"/>
        <v>255</v>
      </c>
      <c r="O53" t="str">
        <f>VLOOKUP(B53,'Contestant Points'!$A$2:$J$32,10,FALSE)</f>
        <v>9% of people have chosen this contestant</v>
      </c>
      <c r="P53">
        <f>VLOOKUP(B53,'Contestant Points'!$A$2:$D$32,4,FALSE)</f>
        <v>31</v>
      </c>
      <c r="Q53" t="str">
        <f>VLOOKUP(B53,'Contestant Points'!$A$2:$E$32,5,FALSE)</f>
        <v>Business Owner</v>
      </c>
      <c r="R53" t="str">
        <f>VLOOKUP(B53,'Contestant Points'!$A$2:$F$32,6,FALSE)</f>
        <v>6'3"</v>
      </c>
      <c r="S53" t="str">
        <f>VLOOKUP(B53,'Contestant Points'!$A$2:$G$32,7,FALSE)</f>
        <v>Caucasian</v>
      </c>
    </row>
    <row r="54" spans="1:19" x14ac:dyDescent="0.3">
      <c r="A54" t="s">
        <v>19</v>
      </c>
      <c r="B54" t="s">
        <v>22</v>
      </c>
      <c r="C54" t="str">
        <f>VLOOKUP(B54,'Contestant Points'!$A$2:$B$32,2,FALSE)</f>
        <v>Eliminated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>VLOOKUP(B54,'Contestant Points'!$A$2:$W$32,23,FALSE)</f>
        <v>90</v>
      </c>
      <c r="K54">
        <f>VLOOKUP(B54,'Contestant Points'!$A$2:$X$32,24,FALSE)</f>
        <v>95</v>
      </c>
      <c r="L54">
        <f>VLOOKUP(B54,'Contestant Points'!$A$2:$Y$32,25,FALSE)</f>
        <v>0</v>
      </c>
      <c r="M54">
        <f>VLOOKUP(B54,'Contestant Points'!$A$2:$Z$32,26,FALSE)</f>
        <v>70</v>
      </c>
      <c r="N54" s="3">
        <f t="shared" si="0"/>
        <v>255</v>
      </c>
      <c r="O54" t="str">
        <f>VLOOKUP(B54,'Contestant Points'!$A$2:$J$32,10,FALSE)</f>
        <v>2% of people have chosen this contestant</v>
      </c>
      <c r="P54">
        <f>VLOOKUP(B54,'Contestant Points'!$A$2:$D$32,4,FALSE)</f>
        <v>26</v>
      </c>
      <c r="Q54" t="str">
        <f>VLOOKUP(B54,'Contestant Points'!$A$2:$E$32,5,FALSE)</f>
        <v>Startup Recruiter</v>
      </c>
      <c r="R54" t="str">
        <f>VLOOKUP(B54,'Contestant Points'!$A$2:$F$32,6,FALSE)</f>
        <v>6'2"</v>
      </c>
      <c r="S54" t="str">
        <f>VLOOKUP(B54,'Contestant Points'!$A$2:$G$32,7,FALSE)</f>
        <v>Caucasian</v>
      </c>
    </row>
    <row r="55" spans="1:19" x14ac:dyDescent="0.3">
      <c r="A55" t="s">
        <v>118</v>
      </c>
      <c r="B55" t="s">
        <v>22</v>
      </c>
      <c r="C55" t="str">
        <f>VLOOKUP(B55,'Contestant Points'!$A$2:$B$32,2,FALSE)</f>
        <v>Eliminated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>VLOOKUP(B55,'Contestant Points'!$A$2:$W$32,23,FALSE)</f>
        <v>90</v>
      </c>
      <c r="K55">
        <f>VLOOKUP(B55,'Contestant Points'!$A$2:$X$32,24,FALSE)</f>
        <v>95</v>
      </c>
      <c r="L55">
        <f>VLOOKUP(B55,'Contestant Points'!$A$2:$Y$32,25,FALSE)</f>
        <v>0</v>
      </c>
      <c r="M55">
        <f>VLOOKUP(B55,'Contestant Points'!$A$2:$Z$32,26,FALSE)</f>
        <v>70</v>
      </c>
      <c r="N55" s="3">
        <f t="shared" si="0"/>
        <v>255</v>
      </c>
      <c r="O55" t="str">
        <f>VLOOKUP(B55,'Contestant Points'!$A$2:$J$32,10,FALSE)</f>
        <v>2% of people have chosen this contestant</v>
      </c>
      <c r="P55">
        <f>VLOOKUP(B55,'Contestant Points'!$A$2:$D$32,4,FALSE)</f>
        <v>26</v>
      </c>
      <c r="Q55" t="str">
        <f>VLOOKUP(B55,'Contestant Points'!$A$2:$E$32,5,FALSE)</f>
        <v>Startup Recruiter</v>
      </c>
      <c r="R55" t="str">
        <f>VLOOKUP(B55,'Contestant Points'!$A$2:$F$32,6,FALSE)</f>
        <v>6'2"</v>
      </c>
      <c r="S55" t="str">
        <f>VLOOKUP(B55,'Contestant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N2" sqref="N2:N21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14" max="14" width="10.88671875" bestFit="1" customWidth="1"/>
  </cols>
  <sheetData>
    <row r="1" spans="1:19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33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110</v>
      </c>
    </row>
    <row r="2" spans="1:19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VLOOKUP(B2,'Contestant Points'!$A$2:$X$32,24,FALSE)</f>
        <v>0</v>
      </c>
      <c r="L2">
        <f>VLOOKUP(B2,'Contestant Points'!$A$2:$Y$32,25,FALSE)</f>
        <v>0</v>
      </c>
      <c r="M2">
        <f>VLOOKUP(B2,'Contestant Points'!$A$2:$Z$32,26,FALSE)</f>
        <v>0</v>
      </c>
      <c r="N2">
        <f>SUM(D2:M2)</f>
        <v>100</v>
      </c>
      <c r="O2" t="str">
        <f>VLOOKUP(B2,'Contestant Points'!$A$2:$J$32,10,FALSE)</f>
        <v>0% of people have chosen this contestant</v>
      </c>
      <c r="P2">
        <f>VLOOKUP(B2,'Contestant Points'!$A$2:$D$32,4,FALSE)</f>
        <v>27</v>
      </c>
      <c r="Q2" t="str">
        <f>VLOOKUP(B2,'Contestant Points'!$A$2:$E$32,5,FALSE)</f>
        <v>Executive Assistant</v>
      </c>
      <c r="R2" t="str">
        <f>VLOOKUP(B2,'Contestant Points'!$A$2:$F$32,6,FALSE)</f>
        <v>6'</v>
      </c>
      <c r="S2" t="str">
        <f>VLOOKUP(B2,'Contestant Points'!$A$2:$G$32,7,FALSE)</f>
        <v>African American</v>
      </c>
    </row>
    <row r="3" spans="1:19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>VLOOKUP(B3,'Contestant Points'!$A$2:$V$32,22,FALSE)</f>
        <v>0</v>
      </c>
      <c r="J3">
        <f>VLOOKUP(B3,'Contestant Points'!$A$2:$W$32,23,FALSE)</f>
        <v>0</v>
      </c>
      <c r="K3">
        <f>VLOOKUP(B3,'Contestant Points'!$A$2:$X$32,24,FALSE)</f>
        <v>0</v>
      </c>
      <c r="L3">
        <f>VLOOKUP(B3,'Contestant Points'!$A$2:$Y$32,25,FALSE)</f>
        <v>0</v>
      </c>
      <c r="M3">
        <f>VLOOKUP(B3,'Contestant Points'!$A$2:$Z$32,26,FALSE)</f>
        <v>0</v>
      </c>
      <c r="N3">
        <f t="shared" ref="N3:N21" si="0">SUM(D3:M3)</f>
        <v>85</v>
      </c>
      <c r="O3" t="str">
        <f>VLOOKUP(B3,'Contestant Points'!$A$2:$J$32,10,FALSE)</f>
        <v>13% of people have chosen this contestant</v>
      </c>
      <c r="P3">
        <f>VLOOKUP(B3,'Contestant Points'!$A$2:$D$32,4,FALSE)</f>
        <v>31</v>
      </c>
      <c r="Q3" t="str">
        <f>VLOOKUP(B3,'Contestant Points'!$A$2:$E$32,5,FALSE)</f>
        <v>Senior Inventory Analyst</v>
      </c>
      <c r="R3" t="str">
        <f>VLOOKUP(B3,'Contestant Points'!$A$2:$F$32,6,FALSE)</f>
        <v>5'11"</v>
      </c>
      <c r="S3" t="str">
        <f>VLOOKUP(B3,'Contestant Points'!$A$2:$G$32,7,FALSE)</f>
        <v>African American</v>
      </c>
    </row>
    <row r="4" spans="1:19" x14ac:dyDescent="0.3">
      <c r="A4" t="s">
        <v>115</v>
      </c>
      <c r="B4" t="s">
        <v>8</v>
      </c>
      <c r="C4" t="str">
        <f>VLOOKUP(B4,'Contestant Points'!$A$2:$B$32,2,FALSE)</f>
        <v>Eliminated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>VLOOKUP(B4,'Contestant Points'!$A$2:$V$32,22,FALSE)</f>
        <v>0</v>
      </c>
      <c r="J4">
        <f>VLOOKUP(B4,'Contestant Points'!$A$2:$W$32,23,FALSE)</f>
        <v>0</v>
      </c>
      <c r="K4">
        <f>VLOOKUP(B4,'Contestant Points'!$A$2:$X$32,24,FALSE)</f>
        <v>0</v>
      </c>
      <c r="L4">
        <f>VLOOKUP(B4,'Contestant Points'!$A$2:$Y$32,25,FALSE)</f>
        <v>0</v>
      </c>
      <c r="M4">
        <f>VLOOKUP(B4,'Contestant Points'!$A$2:$Z$32,26,FALSE)</f>
        <v>5</v>
      </c>
      <c r="N4">
        <f t="shared" si="0"/>
        <v>195</v>
      </c>
      <c r="O4" t="str">
        <f>VLOOKUP(B4,'Contestant Points'!$A$2:$J$32,10,FALSE)</f>
        <v>7% of people have chosen this contestant</v>
      </c>
      <c r="P4">
        <f>VLOOKUP(B4,'Contestant Points'!$A$2:$D$32,4,FALSE)</f>
        <v>26</v>
      </c>
      <c r="Q4" t="str">
        <f>VLOOKUP(B4,'Contestant Points'!$A$2:$E$32,5,FALSE)</f>
        <v>Education Software Manager</v>
      </c>
      <c r="R4" t="str">
        <f>VLOOKUP(B4,'Contestant Points'!$A$2:$F$32,6,FALSE)</f>
        <v>6'3"</v>
      </c>
      <c r="S4" t="str">
        <f>VLOOKUP(B4,'Contestant Points'!$A$2:$G$32,7,FALSE)</f>
        <v>African American</v>
      </c>
    </row>
    <row r="5" spans="1:19" x14ac:dyDescent="0.3">
      <c r="A5" t="s">
        <v>115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>VLOOKUP(B5,'Contestant Points'!$A$2:$V$32,22,FALSE)</f>
        <v>0</v>
      </c>
      <c r="J5">
        <f>VLOOKUP(B5,'Contestant Points'!$A$2:$W$32,23,FALSE)</f>
        <v>0</v>
      </c>
      <c r="K5">
        <f>VLOOKUP(B5,'Contestant Points'!$A$2:$X$32,24,FALSE)</f>
        <v>0</v>
      </c>
      <c r="L5">
        <f>VLOOKUP(B5,'Contestant Points'!$A$2:$Y$32,25,FALSE)</f>
        <v>0</v>
      </c>
      <c r="M5">
        <f>VLOOKUP(B5,'Contestant Points'!$A$2:$Z$32,26,FALSE)</f>
        <v>0</v>
      </c>
      <c r="N5">
        <f t="shared" si="0"/>
        <v>180</v>
      </c>
      <c r="O5" t="str">
        <f>VLOOKUP(B5,'Contestant Points'!$A$2:$J$32,10,FALSE)</f>
        <v>2% of people have chosen this contestant</v>
      </c>
      <c r="P5">
        <f>VLOOKUP(B5,'Contestant Points'!$A$2:$D$32,4,FALSE)</f>
        <v>32</v>
      </c>
      <c r="Q5" t="str">
        <f>VLOOKUP(B5,'Contestant Points'!$A$2:$E$32,5,FALSE)</f>
        <v>Attorney</v>
      </c>
      <c r="R5" t="str">
        <f>VLOOKUP(B5,'Contestant Points'!$A$2:$F$32,6,FALSE)</f>
        <v>5'11"</v>
      </c>
      <c r="S5" t="str">
        <f>VLOOKUP(B5,'Contestant Points'!$A$2:$G$32,7,FALSE)</f>
        <v>Caucasian</v>
      </c>
    </row>
    <row r="6" spans="1:19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>VLOOKUP(B6,'Contestant Points'!$A$2:$V$32,22,FALSE)</f>
        <v>0</v>
      </c>
      <c r="J6">
        <f>VLOOKUP(B6,'Contestant Points'!$A$2:$W$32,23,FALSE)</f>
        <v>0</v>
      </c>
      <c r="K6">
        <f>VLOOKUP(B6,'Contestant Points'!$A$2:$X$32,24,FALSE)</f>
        <v>0</v>
      </c>
      <c r="L6">
        <f>VLOOKUP(B6,'Contestant Points'!$A$2:$Y$32,25,FALSE)</f>
        <v>0</v>
      </c>
      <c r="M6">
        <f>VLOOKUP(B6,'Contestant Points'!$A$2:$Z$32,26,FALSE)</f>
        <v>0</v>
      </c>
      <c r="N6">
        <f t="shared" si="0"/>
        <v>180</v>
      </c>
      <c r="O6" t="str">
        <f>VLOOKUP(B6,'Contestant Points'!$A$2:$J$32,10,FALSE)</f>
        <v>2% of people have chosen this contestant</v>
      </c>
      <c r="P6">
        <f>VLOOKUP(B6,'Contestant Points'!$A$2:$D$32,4,FALSE)</f>
        <v>32</v>
      </c>
      <c r="Q6" t="str">
        <f>VLOOKUP(B6,'Contestant Points'!$A$2:$E$32,5,FALSE)</f>
        <v>Attorney</v>
      </c>
      <c r="R6" t="str">
        <f>VLOOKUP(B6,'Contestant Points'!$A$2:$F$32,6,FALSE)</f>
        <v>5'11"</v>
      </c>
      <c r="S6" t="str">
        <f>VLOOKUP(B6,'Contestant Points'!$A$2:$G$32,7,FALSE)</f>
        <v>Caucasian</v>
      </c>
    </row>
    <row r="7" spans="1:19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110</v>
      </c>
      <c r="I7">
        <f>VLOOKUP(B7,'Contestant Points'!$A$2:$V$32,22,FALSE)</f>
        <v>90</v>
      </c>
      <c r="J7">
        <f>VLOOKUP(B7,'Contestant Points'!$A$2:$W$32,23,FALSE)</f>
        <v>80</v>
      </c>
      <c r="K7">
        <f>VLOOKUP(B7,'Contestant Points'!$A$2:$X$32,24,FALSE)</f>
        <v>130</v>
      </c>
      <c r="L7">
        <f>VLOOKUP(B7,'Contestant Points'!$A$2:$Y$32,25,FALSE)</f>
        <v>60</v>
      </c>
      <c r="M7">
        <f>VLOOKUP(B7,'Contestant Points'!$A$2:$Z$32,26,FALSE)</f>
        <v>0</v>
      </c>
      <c r="N7">
        <f t="shared" si="0"/>
        <v>655</v>
      </c>
      <c r="O7" t="str">
        <f>VLOOKUP(B7,'Contestant Points'!$A$2:$J$32,10,FALSE)</f>
        <v>11% of people have chosen this contestant</v>
      </c>
      <c r="P7">
        <f>VLOOKUP(B7,'Contestant Points'!$A$2:$D$32,4,FALSE)</f>
        <v>37</v>
      </c>
      <c r="Q7" t="str">
        <f>VLOOKUP(B7,'Contestant Points'!$A$2:$E$32,5,FALSE)</f>
        <v>Chiropractor</v>
      </c>
      <c r="R7" t="str">
        <f>VLOOKUP(B7,'Contestant Points'!$A$2:$F$32,6,FALSE)</f>
        <v>6'2"</v>
      </c>
      <c r="S7" t="str">
        <f>VLOOKUP(B7,'Contestant Points'!$A$2:$G$32,7,FALSE)</f>
        <v>Caucasian</v>
      </c>
    </row>
    <row r="8" spans="1:19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>VLOOKUP(B8,'Contestant Points'!$A$2:$V$32,22,FALSE)</f>
        <v>0</v>
      </c>
      <c r="J8">
        <f>VLOOKUP(B8,'Contestant Points'!$A$2:$W$32,23,FALSE)</f>
        <v>0</v>
      </c>
      <c r="K8">
        <f>VLOOKUP(B8,'Contestant Points'!$A$2:$X$32,24,FALSE)</f>
        <v>0</v>
      </c>
      <c r="L8">
        <f>VLOOKUP(B8,'Contestant Points'!$A$2:$Y$32,25,FALSE)</f>
        <v>0</v>
      </c>
      <c r="M8">
        <f>VLOOKUP(B8,'Contestant Points'!$A$2:$Z$32,26,FALSE)</f>
        <v>5</v>
      </c>
      <c r="N8">
        <f t="shared" si="0"/>
        <v>125</v>
      </c>
      <c r="O8" t="str">
        <f>VLOOKUP(B8,'Contestant Points'!$A$2:$J$32,10,FALSE)</f>
        <v>11% of people have chosen this contestant</v>
      </c>
      <c r="P8">
        <f>VLOOKUP(B8,'Contestant Points'!$A$2:$D$32,4,FALSE)</f>
        <v>30</v>
      </c>
      <c r="Q8" t="str">
        <f>VLOOKUP(B8,'Contestant Points'!$A$2:$E$32,5,FALSE)</f>
        <v>Executive Recruiter</v>
      </c>
      <c r="R8" t="str">
        <f>VLOOKUP(B8,'Contestant Points'!$A$2:$F$32,6,FALSE)</f>
        <v>6'4"</v>
      </c>
      <c r="S8" t="str">
        <f>VLOOKUP(B8,'Contestant Points'!$A$2:$G$32,7,FALSE)</f>
        <v>African American</v>
      </c>
    </row>
    <row r="9" spans="1:19" x14ac:dyDescent="0.3">
      <c r="A9" t="s">
        <v>19</v>
      </c>
      <c r="B9" t="s">
        <v>29</v>
      </c>
      <c r="C9" t="str">
        <f>VLOOKUP(B9,'Contestant Points'!$A$2:$B$32,2,FALSE)</f>
        <v>Eliminated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>VLOOKUP(B9,'Contestant Points'!$A$2:$V$32,22,FALSE)</f>
        <v>0</v>
      </c>
      <c r="J9">
        <f>VLOOKUP(B9,'Contestant Points'!$A$2:$W$32,23,FALSE)</f>
        <v>0</v>
      </c>
      <c r="K9">
        <f>VLOOKUP(B9,'Contestant Points'!$A$2:$X$32,24,FALSE)</f>
        <v>0</v>
      </c>
      <c r="L9">
        <f>VLOOKUP(B9,'Contestant Points'!$A$2:$Y$32,25,FALSE)</f>
        <v>0</v>
      </c>
      <c r="M9">
        <f>VLOOKUP(B9,'Contestant Points'!$A$2:$Z$32,26,FALSE)</f>
        <v>5</v>
      </c>
      <c r="N9">
        <f t="shared" si="0"/>
        <v>210</v>
      </c>
      <c r="O9" t="str">
        <f>VLOOKUP(B9,'Contestant Points'!$A$2:$J$32,10,FALSE)</f>
        <v>2% of people have chosen this contestant</v>
      </c>
      <c r="P9">
        <f>VLOOKUP(B9,'Contestant Points'!$A$2:$D$32,4,FALSE)</f>
        <v>28</v>
      </c>
      <c r="Q9" t="str">
        <f>VLOOKUP(B9,'Contestant Points'!$A$2:$E$32,5,FALSE)</f>
        <v>Prosecuting Attorney</v>
      </c>
      <c r="R9" t="str">
        <f>VLOOKUP(B9,'Contestant Points'!$A$2:$F$32,6,FALSE)</f>
        <v>6'3"</v>
      </c>
      <c r="S9" t="str">
        <f>VLOOKUP(B9,'Contestant Points'!$A$2:$G$32,7,FALSE)</f>
        <v>African American</v>
      </c>
    </row>
    <row r="10" spans="1:19" x14ac:dyDescent="0.3">
      <c r="A10" t="s">
        <v>116</v>
      </c>
      <c r="B10" t="s">
        <v>8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>VLOOKUP(B10,'Contestant Points'!$A$2:$V$32,22,FALSE)</f>
        <v>0</v>
      </c>
      <c r="J10">
        <f>VLOOKUP(B10,'Contestant Points'!$A$2:$W$32,23,FALSE)</f>
        <v>0</v>
      </c>
      <c r="K10">
        <f>VLOOKUP(B10,'Contestant Points'!$A$2:$X$32,24,FALSE)</f>
        <v>0</v>
      </c>
      <c r="L10">
        <f>VLOOKUP(B10,'Contestant Points'!$A$2:$Y$32,25,FALSE)</f>
        <v>0</v>
      </c>
      <c r="M10">
        <f>VLOOKUP(B10,'Contestant Points'!$A$2:$Z$32,26,FALSE)</f>
        <v>5</v>
      </c>
      <c r="N10">
        <f t="shared" si="0"/>
        <v>195</v>
      </c>
      <c r="O10" t="str">
        <f>VLOOKUP(B10,'Contestant Points'!$A$2:$J$32,10,FALSE)</f>
        <v>7% of people have chosen this contestant</v>
      </c>
      <c r="P10">
        <f>VLOOKUP(B10,'Contestant Points'!$A$2:$D$32,4,FALSE)</f>
        <v>26</v>
      </c>
      <c r="Q10" t="str">
        <f>VLOOKUP(B10,'Contestant Points'!$A$2:$E$32,5,FALSE)</f>
        <v>Education Software Manager</v>
      </c>
      <c r="R10" t="str">
        <f>VLOOKUP(B10,'Contestant Points'!$A$2:$F$32,6,FALSE)</f>
        <v>6'3"</v>
      </c>
      <c r="S10" t="str">
        <f>VLOOKUP(B10,'Contestant Points'!$A$2:$G$32,7,FALSE)</f>
        <v>African American</v>
      </c>
    </row>
    <row r="11" spans="1:19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110</v>
      </c>
      <c r="I11">
        <f>VLOOKUP(B11,'Contestant Points'!$A$2:$V$32,22,FALSE)</f>
        <v>90</v>
      </c>
      <c r="J11">
        <f>VLOOKUP(B11,'Contestant Points'!$A$2:$W$32,23,FALSE)</f>
        <v>80</v>
      </c>
      <c r="K11">
        <f>VLOOKUP(B11,'Contestant Points'!$A$2:$X$32,24,FALSE)</f>
        <v>130</v>
      </c>
      <c r="L11">
        <f>VLOOKUP(B11,'Contestant Points'!$A$2:$Y$32,25,FALSE)</f>
        <v>60</v>
      </c>
      <c r="M11">
        <f>VLOOKUP(B11,'Contestant Points'!$A$2:$Z$32,26,FALSE)</f>
        <v>0</v>
      </c>
      <c r="N11">
        <f t="shared" si="0"/>
        <v>655</v>
      </c>
      <c r="O11" t="str">
        <f>VLOOKUP(B11,'Contestant Points'!$A$2:$J$32,10,FALSE)</f>
        <v>11% of people have chosen this contestant</v>
      </c>
      <c r="P11">
        <f>VLOOKUP(B11,'Contestant Points'!$A$2:$D$32,4,FALSE)</f>
        <v>37</v>
      </c>
      <c r="Q11" t="str">
        <f>VLOOKUP(B11,'Contestant Points'!$A$2:$E$32,5,FALSE)</f>
        <v>Chiropractor</v>
      </c>
      <c r="R11" t="str">
        <f>VLOOKUP(B11,'Contestant Points'!$A$2:$F$32,6,FALSE)</f>
        <v>6'2"</v>
      </c>
      <c r="S11" t="str">
        <f>VLOOKUP(B11,'Contestant Points'!$A$2:$G$32,7,FALSE)</f>
        <v>Caucasian</v>
      </c>
    </row>
    <row r="12" spans="1:19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>VLOOKUP(B12,'Contestant Points'!$A$2:$V$32,22,FALSE)</f>
        <v>115</v>
      </c>
      <c r="J12">
        <f>VLOOKUP(B12,'Contestant Points'!$A$2:$W$32,23,FALSE)</f>
        <v>90</v>
      </c>
      <c r="K12">
        <f>VLOOKUP(B12,'Contestant Points'!$A$2:$X$32,24,FALSE)</f>
        <v>95</v>
      </c>
      <c r="L12">
        <f>VLOOKUP(B12,'Contestant Points'!$A$2:$Y$32,25,FALSE)</f>
        <v>70</v>
      </c>
      <c r="M12">
        <f>VLOOKUP(B12,'Contestant Points'!$A$2:$Z$32,26,FALSE)</f>
        <v>0</v>
      </c>
      <c r="N12">
        <f t="shared" si="0"/>
        <v>630</v>
      </c>
      <c r="O12" t="str">
        <f>VLOOKUP(B12,'Contestant Points'!$A$2:$J$32,10,FALSE)</f>
        <v>9% of people have chosen this contestant</v>
      </c>
      <c r="P12">
        <f>VLOOKUP(B12,'Contestant Points'!$A$2:$D$32,4,FALSE)</f>
        <v>31</v>
      </c>
      <c r="Q12" t="str">
        <f>VLOOKUP(B12,'Contestant Points'!$A$2:$E$32,5,FALSE)</f>
        <v>Business Owner</v>
      </c>
      <c r="R12" t="str">
        <f>VLOOKUP(B12,'Contestant Points'!$A$2:$F$32,6,FALSE)</f>
        <v>6'3"</v>
      </c>
      <c r="S12" t="str">
        <f>VLOOKUP(B12,'Contestant Points'!$A$2:$G$32,7,FALSE)</f>
        <v>Caucasian</v>
      </c>
    </row>
    <row r="13" spans="1:19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>VLOOKUP(B13,'Contestant Points'!$A$2:$V$32,22,FALSE)</f>
        <v>125</v>
      </c>
      <c r="J13">
        <f>VLOOKUP(B13,'Contestant Points'!$A$2:$W$32,23,FALSE)</f>
        <v>75</v>
      </c>
      <c r="K13">
        <f>VLOOKUP(B13,'Contestant Points'!$A$2:$X$32,24,FALSE)</f>
        <v>95</v>
      </c>
      <c r="L13">
        <f>VLOOKUP(B13,'Contestant Points'!$A$2:$Y$32,25,FALSE)</f>
        <v>160</v>
      </c>
      <c r="M13">
        <f>VLOOKUP(B13,'Contestant Points'!$A$2:$Z$32,26,FALSE)</f>
        <v>5</v>
      </c>
      <c r="N13">
        <f t="shared" si="0"/>
        <v>700</v>
      </c>
      <c r="O13" t="str">
        <f>VLOOKUP(B13,'Contestant Points'!$A$2:$J$32,10,FALSE)</f>
        <v>7% of people have chosen this contestant</v>
      </c>
      <c r="P13">
        <f>VLOOKUP(B13,'Contestant Points'!$A$2:$D$32,4,FALSE)</f>
        <v>29</v>
      </c>
      <c r="Q13" t="str">
        <f>VLOOKUP(B13,'Contestant Points'!$A$2:$E$32,5,FALSE)</f>
        <v>Personal Trainer</v>
      </c>
      <c r="R13" t="str">
        <f>VLOOKUP(B13,'Contestant Points'!$A$2:$F$32,6,FALSE)</f>
        <v>6'2"</v>
      </c>
      <c r="S13" t="str">
        <f>VLOOKUP(B13,'Contestant Points'!$A$2:$G$32,7,FALSE)</f>
        <v>African American</v>
      </c>
    </row>
    <row r="14" spans="1:19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>VLOOKUP(B14,'Contestant Points'!$A$2:$V$32,22,FALSE)</f>
        <v>0</v>
      </c>
      <c r="J14">
        <f>VLOOKUP(B14,'Contestant Points'!$A$2:$W$32,23,FALSE)</f>
        <v>0</v>
      </c>
      <c r="K14">
        <f>VLOOKUP(B14,'Contestant Points'!$A$2:$X$32,24,FALSE)</f>
        <v>0</v>
      </c>
      <c r="L14">
        <f>VLOOKUP(B14,'Contestant Points'!$A$2:$Y$32,25,FALSE)</f>
        <v>0</v>
      </c>
      <c r="M14">
        <f>VLOOKUP(B14,'Contestant Points'!$A$2:$Z$32,26,FALSE)</f>
        <v>0</v>
      </c>
      <c r="N14">
        <f t="shared" si="0"/>
        <v>180</v>
      </c>
      <c r="O14" t="str">
        <f>VLOOKUP(B14,'Contestant Points'!$A$2:$J$32,10,FALSE)</f>
        <v>2% of people have chosen this contestant</v>
      </c>
      <c r="P14">
        <f>VLOOKUP(B14,'Contestant Points'!$A$2:$D$32,4,FALSE)</f>
        <v>32</v>
      </c>
      <c r="Q14" t="str">
        <f>VLOOKUP(B14,'Contestant Points'!$A$2:$E$32,5,FALSE)</f>
        <v>Attorney</v>
      </c>
      <c r="R14" t="str">
        <f>VLOOKUP(B14,'Contestant Points'!$A$2:$F$32,6,FALSE)</f>
        <v>5'11"</v>
      </c>
      <c r="S14" t="str">
        <f>VLOOKUP(B14,'Contestant Points'!$A$2:$G$32,7,FALSE)</f>
        <v>Caucasian</v>
      </c>
    </row>
    <row r="15" spans="1:19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>
        <f>VLOOKUP(B15,'Contestant Points'!$A$2:$X$32,24,FALSE)</f>
        <v>130</v>
      </c>
      <c r="L15">
        <f>VLOOKUP(B15,'Contestant Points'!$A$2:$Y$32,25,FALSE)</f>
        <v>60</v>
      </c>
      <c r="M15">
        <f>VLOOKUP(B15,'Contestant Points'!$A$2:$Z$32,26,FALSE)</f>
        <v>0</v>
      </c>
      <c r="N15">
        <f t="shared" si="0"/>
        <v>655</v>
      </c>
      <c r="O15" t="str">
        <f>VLOOKUP(B15,'Contestant Points'!$A$2:$J$32,10,FALSE)</f>
        <v>11% of people have chosen this contestant</v>
      </c>
      <c r="P15">
        <f>VLOOKUP(B15,'Contestant Points'!$A$2:$D$32,4,FALSE)</f>
        <v>37</v>
      </c>
      <c r="Q15" t="str">
        <f>VLOOKUP(B15,'Contestant Points'!$A$2:$E$32,5,FALSE)</f>
        <v>Chiropractor</v>
      </c>
      <c r="R15" t="str">
        <f>VLOOKUP(B15,'Contestant Points'!$A$2:$F$32,6,FALSE)</f>
        <v>6'2"</v>
      </c>
      <c r="S15" t="str">
        <f>VLOOKUP(B15,'Contestant Points'!$A$2:$G$32,7,FALSE)</f>
        <v>Caucasian</v>
      </c>
    </row>
    <row r="16" spans="1:19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>VLOOKUP(B16,'Contestant Points'!$A$2:$V$32,22,FALSE)</f>
        <v>115</v>
      </c>
      <c r="J16">
        <f>VLOOKUP(B16,'Contestant Points'!$A$2:$W$32,23,FALSE)</f>
        <v>90</v>
      </c>
      <c r="K16">
        <f>VLOOKUP(B16,'Contestant Points'!$A$2:$X$32,24,FALSE)</f>
        <v>95</v>
      </c>
      <c r="L16">
        <f>VLOOKUP(B16,'Contestant Points'!$A$2:$Y$32,25,FALSE)</f>
        <v>70</v>
      </c>
      <c r="M16">
        <f>VLOOKUP(B16,'Contestant Points'!$A$2:$Z$32,26,FALSE)</f>
        <v>0</v>
      </c>
      <c r="N16">
        <f t="shared" si="0"/>
        <v>630</v>
      </c>
      <c r="O16" t="str">
        <f>VLOOKUP(B16,'Contestant Points'!$A$2:$J$32,10,FALSE)</f>
        <v>9% of people have chosen this contestant</v>
      </c>
      <c r="P16">
        <f>VLOOKUP(B16,'Contestant Points'!$A$2:$D$32,4,FALSE)</f>
        <v>31</v>
      </c>
      <c r="Q16" t="str">
        <f>VLOOKUP(B16,'Contestant Points'!$A$2:$E$32,5,FALSE)</f>
        <v>Business Owner</v>
      </c>
      <c r="R16" t="str">
        <f>VLOOKUP(B16,'Contestant Points'!$A$2:$F$32,6,FALSE)</f>
        <v>6'3"</v>
      </c>
      <c r="S16" t="str">
        <f>VLOOKUP(B16,'Contestant Points'!$A$2:$G$32,7,FALSE)</f>
        <v>Caucasian</v>
      </c>
    </row>
    <row r="17" spans="1:19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>
        <f>VLOOKUP(B17,'Contestant Points'!$A$2:$X$32,24,FALSE)</f>
        <v>0</v>
      </c>
      <c r="L17">
        <f>VLOOKUP(B17,'Contestant Points'!$A$2:$Y$32,25,FALSE)</f>
        <v>0</v>
      </c>
      <c r="M17">
        <f>VLOOKUP(B17,'Contestant Points'!$A$2:$Z$32,26,FALSE)</f>
        <v>5</v>
      </c>
      <c r="N17">
        <f t="shared" si="0"/>
        <v>125</v>
      </c>
      <c r="O17" t="str">
        <f>VLOOKUP(B17,'Contestant Points'!$A$2:$J$32,10,FALSE)</f>
        <v>11% of people have chosen this contestant</v>
      </c>
      <c r="P17">
        <f>VLOOKUP(B17,'Contestant Points'!$A$2:$D$32,4,FALSE)</f>
        <v>30</v>
      </c>
      <c r="Q17" t="str">
        <f>VLOOKUP(B17,'Contestant Points'!$A$2:$E$32,5,FALSE)</f>
        <v>Executive Recruiter</v>
      </c>
      <c r="R17" t="str">
        <f>VLOOKUP(B17,'Contestant Points'!$A$2:$F$32,6,FALSE)</f>
        <v>6'4"</v>
      </c>
      <c r="S17" t="str">
        <f>VLOOKUP(B17,'Contestant Points'!$A$2:$G$32,7,FALSE)</f>
        <v>African American</v>
      </c>
    </row>
    <row r="18" spans="1:19" x14ac:dyDescent="0.3">
      <c r="A18" t="s">
        <v>31</v>
      </c>
      <c r="B18" t="s">
        <v>29</v>
      </c>
      <c r="C18" t="str">
        <f>VLOOKUP(B18,'Contestant Points'!$A$2:$B$32,2,FALSE)</f>
        <v>Eliminated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>VLOOKUP(B18,'Contestant Points'!$A$2:$V$32,22,FALSE)</f>
        <v>0</v>
      </c>
      <c r="J18">
        <f>VLOOKUP(B18,'Contestant Points'!$A$2:$W$32,23,FALSE)</f>
        <v>0</v>
      </c>
      <c r="K18">
        <f>VLOOKUP(B18,'Contestant Points'!$A$2:$X$32,24,FALSE)</f>
        <v>0</v>
      </c>
      <c r="L18">
        <f>VLOOKUP(B18,'Contestant Points'!$A$2:$Y$32,25,FALSE)</f>
        <v>0</v>
      </c>
      <c r="M18">
        <f>VLOOKUP(B18,'Contestant Points'!$A$2:$Z$32,26,FALSE)</f>
        <v>5</v>
      </c>
      <c r="N18">
        <f t="shared" si="0"/>
        <v>210</v>
      </c>
      <c r="O18" t="str">
        <f>VLOOKUP(B18,'Contestant Points'!$A$2:$J$32,10,FALSE)</f>
        <v>2% of people have chosen this contestant</v>
      </c>
      <c r="P18">
        <f>VLOOKUP(B18,'Contestant Points'!$A$2:$D$32,4,FALSE)</f>
        <v>28</v>
      </c>
      <c r="Q18" t="str">
        <f>VLOOKUP(B18,'Contestant Points'!$A$2:$E$32,5,FALSE)</f>
        <v>Prosecuting Attorney</v>
      </c>
      <c r="R18" t="str">
        <f>VLOOKUP(B18,'Contestant Points'!$A$2:$F$32,6,FALSE)</f>
        <v>6'3"</v>
      </c>
      <c r="S18" t="str">
        <f>VLOOKUP(B18,'Contestant Points'!$A$2:$G$32,7,FALSE)</f>
        <v>African American</v>
      </c>
    </row>
    <row r="19" spans="1:19" x14ac:dyDescent="0.3">
      <c r="A19" t="s">
        <v>31</v>
      </c>
      <c r="B19" t="s">
        <v>15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>VLOOKUP(B19,'Contestant Points'!$A$2:$V$32,22,FALSE)</f>
        <v>180</v>
      </c>
      <c r="J19">
        <f>VLOOKUP(B19,'Contestant Points'!$A$2:$W$32,23,FALSE)</f>
        <v>0</v>
      </c>
      <c r="K19">
        <f>VLOOKUP(B19,'Contestant Points'!$A$2:$X$32,24,FALSE)</f>
        <v>0</v>
      </c>
      <c r="L19">
        <f>VLOOKUP(B19,'Contestant Points'!$A$2:$Y$32,25,FALSE)</f>
        <v>0</v>
      </c>
      <c r="M19">
        <f>VLOOKUP(B19,'Contestant Points'!$A$2:$Z$32,26,FALSE)</f>
        <v>35</v>
      </c>
      <c r="N19">
        <f t="shared" si="0"/>
        <v>530</v>
      </c>
      <c r="O19" t="str">
        <f>VLOOKUP(B19,'Contestant Points'!$A$2:$J$32,10,FALSE)</f>
        <v>7% of people have chosen this contestant</v>
      </c>
      <c r="P19">
        <f>VLOOKUP(B19,'Contestant Points'!$A$2:$D$32,4,FALSE)</f>
        <v>35</v>
      </c>
      <c r="Q19" t="str">
        <f>VLOOKUP(B19,'Contestant Points'!$A$2:$E$32,5,FALSE)</f>
        <v>Professional Wrestler</v>
      </c>
      <c r="R19" t="str">
        <f>VLOOKUP(B19,'Contestant Points'!$A$2:$F$32,6,FALSE)</f>
        <v>6'</v>
      </c>
      <c r="S19" t="str">
        <f>VLOOKUP(B19,'Contestant Points'!$A$2:$G$32,7,FALSE)</f>
        <v>African American</v>
      </c>
    </row>
    <row r="20" spans="1:19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>
        <f>VLOOKUP(B20,'Contestant Points'!$A$2:$X$32,24,FALSE)</f>
        <v>0</v>
      </c>
      <c r="L20">
        <f>VLOOKUP(B20,'Contestant Points'!$A$2:$Y$32,25,FALSE)</f>
        <v>0</v>
      </c>
      <c r="M20">
        <f>VLOOKUP(B20,'Contestant Points'!$A$2:$Z$32,26,FALSE)</f>
        <v>0</v>
      </c>
      <c r="N20">
        <f t="shared" si="0"/>
        <v>180</v>
      </c>
      <c r="O20" t="str">
        <f>VLOOKUP(B20,'Contestant Points'!$A$2:$J$32,10,FALSE)</f>
        <v>2% of people have chosen this contestant</v>
      </c>
      <c r="P20">
        <f>VLOOKUP(B20,'Contestant Points'!$A$2:$D$32,4,FALSE)</f>
        <v>32</v>
      </c>
      <c r="Q20" t="str">
        <f>VLOOKUP(B20,'Contestant Points'!$A$2:$E$32,5,FALSE)</f>
        <v>Attorney</v>
      </c>
      <c r="R20" t="str">
        <f>VLOOKUP(B20,'Contestant Points'!$A$2:$F$32,6,FALSE)</f>
        <v>5'11"</v>
      </c>
      <c r="S20" t="str">
        <f>VLOOKUP(B20,'Contestant Points'!$A$2:$G$32,7,FALSE)</f>
        <v>Caucasian</v>
      </c>
    </row>
    <row r="21" spans="1:19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>VLOOKUP(B21,'Contestant Points'!$A$2:$X$32,24,FALSE)</f>
        <v>0</v>
      </c>
      <c r="L21">
        <f>VLOOKUP(B21,'Contestant Points'!$A$2:$Y$32,25,FALSE)</f>
        <v>0</v>
      </c>
      <c r="M21">
        <f>VLOOKUP(B21,'Contestant Points'!$A$2:$Z$32,26,FALSE)</f>
        <v>5</v>
      </c>
      <c r="N21">
        <f t="shared" si="0"/>
        <v>125</v>
      </c>
      <c r="O21" t="str">
        <f>VLOOKUP(B21,'Contestant Points'!$A$2:$J$32,10,FALSE)</f>
        <v>11% of people have chosen this contestant</v>
      </c>
      <c r="P21">
        <f>VLOOKUP(B21,'Contestant Points'!$A$2:$D$32,4,FALSE)</f>
        <v>30</v>
      </c>
      <c r="Q21" t="str">
        <f>VLOOKUP(B21,'Contestant Points'!$A$2:$E$32,5,FALSE)</f>
        <v>Executive Recruiter</v>
      </c>
      <c r="R21" t="str">
        <f>VLOOKUP(B21,'Contestant Points'!$A$2:$F$32,6,FALSE)</f>
        <v>6'4"</v>
      </c>
      <c r="S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42" workbookViewId="0">
      <selection activeCell="M64" sqref="M64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9" max="19" width="15" bestFit="1" customWidth="1"/>
  </cols>
  <sheetData>
    <row r="1" spans="1:19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33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110</v>
      </c>
    </row>
    <row r="2" spans="1:19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Points'!$A$2:$AA$32,19,FALSE)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VLOOKUP(B2,'Contestant Points'!$A$2:$X$32,24,FALSE)</f>
        <v>0</v>
      </c>
      <c r="L2">
        <f>VLOOKUP(B2,'Contestant Points'!$A$2:$Y$32,25,FALSE)</f>
        <v>0</v>
      </c>
      <c r="M2">
        <f>VLOOKUP(B2,'Contestant Points'!$A$2:$Z$32,26,FALSE)</f>
        <v>0</v>
      </c>
      <c r="N2">
        <f>SUM(D2:M2)</f>
        <v>5</v>
      </c>
      <c r="O2" t="str">
        <f>VLOOKUP(B2,'Contestant Points'!$A$2:$J$32,10,FALSE)</f>
        <v>4% of people have chosen this contestant</v>
      </c>
      <c r="P2">
        <f>VLOOKUP(B2,'Contestant Points'!$A$2:$D$32,4,FALSE)</f>
        <v>26</v>
      </c>
      <c r="Q2" t="str">
        <f>VLOOKUP(B2,'Contestant Points'!$A$2:$E$32,5,FALSE)</f>
        <v>Former Professional Basketball Player</v>
      </c>
      <c r="R2" t="str">
        <f>VLOOKUP(B2,'Contestant Points'!$A$2:$F$32,6,FALSE)</f>
        <v>6'</v>
      </c>
      <c r="S2" t="str">
        <f>VLOOKUP(B2,'Contestant Points'!$A$2:$G$32,7,FALSE)</f>
        <v>African American</v>
      </c>
    </row>
    <row r="3" spans="1:19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Points'!$A$2:$AA$32,19,FALSE)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>
        <f>VLOOKUP(B3,'Contestant Points'!$A$2:$X$32,24,FALSE)</f>
        <v>0</v>
      </c>
      <c r="L3">
        <f>VLOOKUP(B3,'Contestant Points'!$A$2:$Y$32,25,FALSE)</f>
        <v>0</v>
      </c>
      <c r="M3">
        <f>VLOOKUP(B3,'Contestant Points'!$A$2:$Z$32,26,FALSE)</f>
        <v>0</v>
      </c>
      <c r="N3">
        <f t="shared" ref="N3:N64" si="0">SUM(D3:M3)</f>
        <v>180</v>
      </c>
      <c r="O3" t="str">
        <f>VLOOKUP(B3,'Contestant Points'!$A$2:$J$32,10,FALSE)</f>
        <v>2% of people have chosen this contestant</v>
      </c>
      <c r="P3">
        <f>VLOOKUP(B3,'Contestant Points'!$A$2:$D$32,4,FALSE)</f>
        <v>32</v>
      </c>
      <c r="Q3" t="str">
        <f>VLOOKUP(B3,'Contestant Points'!$A$2:$E$32,5,FALSE)</f>
        <v>Attorney</v>
      </c>
      <c r="R3" t="str">
        <f>VLOOKUP(B3,'Contestant Points'!$A$2:$F$32,6,FALSE)</f>
        <v>5'11"</v>
      </c>
      <c r="S3" t="str">
        <f>VLOOKUP(B3,'Contestant Points'!$A$2:$G$32,7,FALSE)</f>
        <v>Caucasian</v>
      </c>
    </row>
    <row r="4" spans="1:19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Points'!$A$2:$AA$32,19,FALSE)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>VLOOKUP(B4,'Contestant Points'!$A$2:$V$32,22,FALSE)</f>
        <v>125</v>
      </c>
      <c r="J4">
        <f>VLOOKUP(B4,'Contestant Points'!$A$2:$W$32,23,FALSE)</f>
        <v>75</v>
      </c>
      <c r="K4">
        <f>VLOOKUP(B4,'Contestant Points'!$A$2:$X$32,24,FALSE)</f>
        <v>95</v>
      </c>
      <c r="L4">
        <f>VLOOKUP(B4,'Contestant Points'!$A$2:$Y$32,25,FALSE)</f>
        <v>160</v>
      </c>
      <c r="M4">
        <f>VLOOKUP(B4,'Contestant Points'!$A$2:$Z$32,26,FALSE)</f>
        <v>5</v>
      </c>
      <c r="N4">
        <f t="shared" si="0"/>
        <v>700</v>
      </c>
      <c r="O4" t="str">
        <f>VLOOKUP(B4,'Contestant Points'!$A$2:$J$32,10,FALSE)</f>
        <v>7% of people have chosen this contestant</v>
      </c>
      <c r="P4">
        <f>VLOOKUP(B4,'Contestant Points'!$A$2:$D$32,4,FALSE)</f>
        <v>29</v>
      </c>
      <c r="Q4" t="str">
        <f>VLOOKUP(B4,'Contestant Points'!$A$2:$E$32,5,FALSE)</f>
        <v>Personal Trainer</v>
      </c>
      <c r="R4" t="str">
        <f>VLOOKUP(B4,'Contestant Points'!$A$2:$F$32,6,FALSE)</f>
        <v>6'2"</v>
      </c>
      <c r="S4" t="str">
        <f>VLOOKUP(B4,'Contestant Points'!$A$2:$G$32,7,FALSE)</f>
        <v>African American</v>
      </c>
    </row>
    <row r="5" spans="1:19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Points'!$A$2:$AA$32,19,FALSE)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>
        <f>VLOOKUP(B5,'Contestant Points'!$A$2:$X$32,24,FALSE)</f>
        <v>0</v>
      </c>
      <c r="L5">
        <f>VLOOKUP(B5,'Contestant Points'!$A$2:$Y$32,25,FALSE)</f>
        <v>0</v>
      </c>
      <c r="M5">
        <f>VLOOKUP(B5,'Contestant Points'!$A$2:$Z$32,26,FALSE)</f>
        <v>0</v>
      </c>
      <c r="N5">
        <f t="shared" si="0"/>
        <v>85</v>
      </c>
      <c r="O5" t="str">
        <f>VLOOKUP(B5,'Contestant Points'!$A$2:$J$32,10,FALSE)</f>
        <v>13% of people have chosen this contestant</v>
      </c>
      <c r="P5">
        <f>VLOOKUP(B5,'Contestant Points'!$A$2:$D$32,4,FALSE)</f>
        <v>31</v>
      </c>
      <c r="Q5" t="str">
        <f>VLOOKUP(B5,'Contestant Points'!$A$2:$E$32,5,FALSE)</f>
        <v>Senior Inventory Analyst</v>
      </c>
      <c r="R5" t="str">
        <f>VLOOKUP(B5,'Contestant Points'!$A$2:$F$32,6,FALSE)</f>
        <v>5'11"</v>
      </c>
      <c r="S5" t="str">
        <f>VLOOKUP(B5,'Contestant Points'!$A$2:$G$32,7,FALSE)</f>
        <v>African American</v>
      </c>
    </row>
    <row r="6" spans="1:19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Points'!$A$2:$AA$32,19,FALSE)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>VLOOKUP(B6,'Contestant Points'!$A$2:$V$32,22,FALSE)</f>
        <v>0</v>
      </c>
      <c r="J6">
        <f>VLOOKUP(B6,'Contestant Points'!$A$2:$W$32,23,FALSE)</f>
        <v>0</v>
      </c>
      <c r="K6">
        <f>VLOOKUP(B6,'Contestant Points'!$A$2:$X$32,24,FALSE)</f>
        <v>0</v>
      </c>
      <c r="L6">
        <f>VLOOKUP(B6,'Contestant Points'!$A$2:$Y$32,25,FALSE)</f>
        <v>0</v>
      </c>
      <c r="M6">
        <f>VLOOKUP(B6,'Contestant Points'!$A$2:$Z$32,26,FALSE)</f>
        <v>5</v>
      </c>
      <c r="N6">
        <f t="shared" si="0"/>
        <v>125</v>
      </c>
      <c r="O6" t="str">
        <f>VLOOKUP(B6,'Contestant Points'!$A$2:$J$32,10,FALSE)</f>
        <v>11% of people have chosen this contestant</v>
      </c>
      <c r="P6">
        <f>VLOOKUP(B6,'Contestant Points'!$A$2:$D$32,4,FALSE)</f>
        <v>30</v>
      </c>
      <c r="Q6" t="str">
        <f>VLOOKUP(B6,'Contestant Points'!$A$2:$E$32,5,FALSE)</f>
        <v>Executive Recruiter</v>
      </c>
      <c r="R6" t="str">
        <f>VLOOKUP(B6,'Contestant Points'!$A$2:$F$32,6,FALSE)</f>
        <v>6'4"</v>
      </c>
      <c r="S6" t="str">
        <f>VLOOKUP(B6,'Contestant Points'!$A$2:$G$32,7,FALSE)</f>
        <v>African American</v>
      </c>
    </row>
    <row r="7" spans="1:19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Points'!$A$2:$AA$32,19,FALSE)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>VLOOKUP(B7,'Contestant Points'!$A$2:$V$32,22,FALSE)</f>
        <v>0</v>
      </c>
      <c r="J7">
        <f>VLOOKUP(B7,'Contestant Points'!$A$2:$W$32,23,FALSE)</f>
        <v>0</v>
      </c>
      <c r="K7">
        <f>VLOOKUP(B7,'Contestant Points'!$A$2:$X$32,24,FALSE)</f>
        <v>0</v>
      </c>
      <c r="L7">
        <f>VLOOKUP(B7,'Contestant Points'!$A$2:$Y$32,25,FALSE)</f>
        <v>0</v>
      </c>
      <c r="M7">
        <f>VLOOKUP(B7,'Contestant Points'!$A$2:$Z$32,26,FALSE)</f>
        <v>0</v>
      </c>
      <c r="N7">
        <f t="shared" si="0"/>
        <v>0</v>
      </c>
      <c r="O7" t="str">
        <f>VLOOKUP(B7,'Contestant Points'!$A$2:$J$32,10,FALSE)</f>
        <v>4% of people have chosen this contestant</v>
      </c>
      <c r="P7">
        <f>VLOOKUP(B7,'Contestant Points'!$A$2:$D$32,4,FALSE)</f>
        <v>29</v>
      </c>
      <c r="Q7" t="str">
        <f>VLOOKUP(B7,'Contestant Points'!$A$2:$E$32,5,FALSE)</f>
        <v>Marine Veteran</v>
      </c>
      <c r="R7" t="str">
        <f>VLOOKUP(B7,'Contestant Points'!$A$2:$F$32,6,FALSE)</f>
        <v>6'</v>
      </c>
      <c r="S7" t="str">
        <f>VLOOKUP(B7,'Contestant Points'!$A$2:$G$32,7,FALSE)</f>
        <v>Asian</v>
      </c>
    </row>
    <row r="8" spans="1:19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Points'!$A$2:$AA$32,19,FALSE)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>VLOOKUP(B8,'Contestant Points'!$A$2:$V$32,22,FALSE)</f>
        <v>125</v>
      </c>
      <c r="J8">
        <f>VLOOKUP(B8,'Contestant Points'!$A$2:$W$32,23,FALSE)</f>
        <v>75</v>
      </c>
      <c r="K8">
        <f>VLOOKUP(B8,'Contestant Points'!$A$2:$X$32,24,FALSE)</f>
        <v>95</v>
      </c>
      <c r="L8">
        <f>VLOOKUP(B8,'Contestant Points'!$A$2:$Y$32,25,FALSE)</f>
        <v>160</v>
      </c>
      <c r="M8">
        <f>VLOOKUP(B8,'Contestant Points'!$A$2:$Z$32,26,FALSE)</f>
        <v>5</v>
      </c>
      <c r="N8">
        <f t="shared" si="0"/>
        <v>700</v>
      </c>
      <c r="O8" t="str">
        <f>VLOOKUP(B8,'Contestant Points'!$A$2:$J$32,10,FALSE)</f>
        <v>7% of people have chosen this contestant</v>
      </c>
      <c r="P8">
        <f>VLOOKUP(B8,'Contestant Points'!$A$2:$D$32,4,FALSE)</f>
        <v>29</v>
      </c>
      <c r="Q8" t="str">
        <f>VLOOKUP(B8,'Contestant Points'!$A$2:$E$32,5,FALSE)</f>
        <v>Personal Trainer</v>
      </c>
      <c r="R8" t="str">
        <f>VLOOKUP(B8,'Contestant Points'!$A$2:$F$32,6,FALSE)</f>
        <v>6'2"</v>
      </c>
      <c r="S8" t="str">
        <f>VLOOKUP(B8,'Contestant Points'!$A$2:$G$32,7,FALSE)</f>
        <v>African American</v>
      </c>
    </row>
    <row r="9" spans="1:19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Points'!$A$2:$AA$32,19,FALSE)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>VLOOKUP(B9,'Contestant Points'!$A$2:$V$32,22,FALSE)</f>
        <v>0</v>
      </c>
      <c r="J9">
        <f>VLOOKUP(B9,'Contestant Points'!$A$2:$W$32,23,FALSE)</f>
        <v>0</v>
      </c>
      <c r="K9">
        <f>VLOOKUP(B9,'Contestant Points'!$A$2:$X$32,24,FALSE)</f>
        <v>0</v>
      </c>
      <c r="L9">
        <f>VLOOKUP(B9,'Contestant Points'!$A$2:$Y$32,25,FALSE)</f>
        <v>0</v>
      </c>
      <c r="M9">
        <f>VLOOKUP(B9,'Contestant Points'!$A$2:$Z$32,26,FALSE)</f>
        <v>0</v>
      </c>
      <c r="N9">
        <f t="shared" si="0"/>
        <v>5</v>
      </c>
      <c r="O9" t="str">
        <f>VLOOKUP(B9,'Contestant Points'!$A$2:$J$32,10,FALSE)</f>
        <v>4% of people have chosen this contestant</v>
      </c>
      <c r="P9">
        <f>VLOOKUP(B9,'Contestant Points'!$A$2:$D$32,4,FALSE)</f>
        <v>26</v>
      </c>
      <c r="Q9" t="str">
        <f>VLOOKUP(B9,'Contestant Points'!$A$2:$E$32,5,FALSE)</f>
        <v>Former Professional Basketball Player</v>
      </c>
      <c r="R9" t="str">
        <f>VLOOKUP(B9,'Contestant Points'!$A$2:$F$32,6,FALSE)</f>
        <v>6'</v>
      </c>
      <c r="S9" t="str">
        <f>VLOOKUP(B9,'Contestant Points'!$A$2:$G$32,7,FALSE)</f>
        <v>African American</v>
      </c>
    </row>
    <row r="10" spans="1:19" x14ac:dyDescent="0.3">
      <c r="A10" t="s">
        <v>35</v>
      </c>
      <c r="B10" t="s">
        <v>9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Points'!$A$2:$AA$32,19,FALSE)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>VLOOKUP(B10,'Contestant Points'!$A$2:$V$32,22,FALSE)</f>
        <v>45</v>
      </c>
      <c r="J10">
        <f>VLOOKUP(B10,'Contestant Points'!$A$2:$W$32,23,FALSE)</f>
        <v>0</v>
      </c>
      <c r="K10">
        <f>VLOOKUP(B10,'Contestant Points'!$A$2:$X$32,24,FALSE)</f>
        <v>0</v>
      </c>
      <c r="L10">
        <f>VLOOKUP(B10,'Contestant Points'!$A$2:$Y$32,25,FALSE)</f>
        <v>0</v>
      </c>
      <c r="M10">
        <f>VLOOKUP(B10,'Contestant Points'!$A$2:$Z$32,26,FALSE)</f>
        <v>0</v>
      </c>
      <c r="N10">
        <f t="shared" si="0"/>
        <v>275</v>
      </c>
      <c r="O10" t="str">
        <f>VLOOKUP(B10,'Contestant Points'!$A$2:$J$32,10,FALSE)</f>
        <v>4% of people have chosen this contestant</v>
      </c>
      <c r="P10">
        <f>VLOOKUP(B10,'Contestant Points'!$A$2:$D$32,4,FALSE)</f>
        <v>28</v>
      </c>
      <c r="Q10" t="str">
        <f>VLOOKUP(B10,'Contestant Points'!$A$2:$E$32,5,FALSE)</f>
        <v>Sales Manager</v>
      </c>
      <c r="R10" t="str">
        <f>VLOOKUP(B10,'Contestant Points'!$A$2:$F$32,6,FALSE)</f>
        <v>6'3"</v>
      </c>
      <c r="S10" t="str">
        <f>VLOOKUP(B10,'Contestant Points'!$A$2:$G$32,7,FALSE)</f>
        <v>African American</v>
      </c>
    </row>
    <row r="11" spans="1:19" x14ac:dyDescent="0.3">
      <c r="A11" t="s">
        <v>35</v>
      </c>
      <c r="B11" t="s">
        <v>15</v>
      </c>
      <c r="C11" t="str">
        <f>VLOOKUP(B11,'Contestant Points'!$A$2:$B$32,2,FALSE)</f>
        <v>Eliminated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Points'!$A$2:$AA$32,19,FALSE)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>VLOOKUP(B11,'Contestant Points'!$A$2:$V$32,22,FALSE)</f>
        <v>180</v>
      </c>
      <c r="J11">
        <f>VLOOKUP(B11,'Contestant Points'!$A$2:$W$32,23,FALSE)</f>
        <v>0</v>
      </c>
      <c r="K11">
        <f>VLOOKUP(B11,'Contestant Points'!$A$2:$X$32,24,FALSE)</f>
        <v>0</v>
      </c>
      <c r="L11">
        <f>VLOOKUP(B11,'Contestant Points'!$A$2:$Y$32,25,FALSE)</f>
        <v>0</v>
      </c>
      <c r="M11">
        <f>VLOOKUP(B11,'Contestant Points'!$A$2:$Z$32,26,FALSE)</f>
        <v>35</v>
      </c>
      <c r="N11">
        <f t="shared" si="0"/>
        <v>530</v>
      </c>
      <c r="O11" t="str">
        <f>VLOOKUP(B11,'Contestant Points'!$A$2:$J$32,10,FALSE)</f>
        <v>7% of people have chosen this contestant</v>
      </c>
      <c r="P11">
        <f>VLOOKUP(B11,'Contestant Points'!$A$2:$D$32,4,FALSE)</f>
        <v>35</v>
      </c>
      <c r="Q11" t="str">
        <f>VLOOKUP(B11,'Contestant Points'!$A$2:$E$32,5,FALSE)</f>
        <v>Professional Wrestler</v>
      </c>
      <c r="R11" t="str">
        <f>VLOOKUP(B11,'Contestant Points'!$A$2:$F$32,6,FALSE)</f>
        <v>6'</v>
      </c>
      <c r="S11" t="str">
        <f>VLOOKUP(B11,'Contestant Points'!$A$2:$G$32,7,FALSE)</f>
        <v>African American</v>
      </c>
    </row>
    <row r="12" spans="1:19" x14ac:dyDescent="0.3">
      <c r="A12" t="s">
        <v>36</v>
      </c>
      <c r="B12" t="s">
        <v>8</v>
      </c>
      <c r="C12" t="str">
        <f>VLOOKUP(B12,'Contestant Points'!$A$2:$B$32,2,FALSE)</f>
        <v>Eliminated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Points'!$A$2:$AA$32,19,FALSE)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>VLOOKUP(B12,'Contestant Points'!$A$2:$V$32,22,FALSE)</f>
        <v>0</v>
      </c>
      <c r="J12">
        <f>VLOOKUP(B12,'Contestant Points'!$A$2:$W$32,23,FALSE)</f>
        <v>0</v>
      </c>
      <c r="K12">
        <f>VLOOKUP(B12,'Contestant Points'!$A$2:$X$32,24,FALSE)</f>
        <v>0</v>
      </c>
      <c r="L12">
        <f>VLOOKUP(B12,'Contestant Points'!$A$2:$Y$32,25,FALSE)</f>
        <v>0</v>
      </c>
      <c r="M12">
        <f>VLOOKUP(B12,'Contestant Points'!$A$2:$Z$32,26,FALSE)</f>
        <v>5</v>
      </c>
      <c r="N12">
        <f t="shared" si="0"/>
        <v>195</v>
      </c>
      <c r="O12" t="str">
        <f>VLOOKUP(B12,'Contestant Points'!$A$2:$J$32,10,FALSE)</f>
        <v>7% of people have chosen this contestant</v>
      </c>
      <c r="P12">
        <f>VLOOKUP(B12,'Contestant Points'!$A$2:$D$32,4,FALSE)</f>
        <v>26</v>
      </c>
      <c r="Q12" t="str">
        <f>VLOOKUP(B12,'Contestant Points'!$A$2:$E$32,5,FALSE)</f>
        <v>Education Software Manager</v>
      </c>
      <c r="R12" t="str">
        <f>VLOOKUP(B12,'Contestant Points'!$A$2:$F$32,6,FALSE)</f>
        <v>6'3"</v>
      </c>
      <c r="S12" t="str">
        <f>VLOOKUP(B12,'Contestant Points'!$A$2:$G$32,7,FALSE)</f>
        <v>African American</v>
      </c>
    </row>
    <row r="13" spans="1:19" x14ac:dyDescent="0.3">
      <c r="A13" t="s">
        <v>36</v>
      </c>
      <c r="B13" t="s">
        <v>22</v>
      </c>
      <c r="C13" t="str">
        <f>VLOOKUP(B13,'Contestant Points'!$A$2:$B$32,2,FALSE)</f>
        <v>Eliminated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Points'!$A$2:$AA$32,19,FALSE)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>VLOOKUP(B13,'Contestant Points'!$A$2:$V$32,22,FALSE)</f>
        <v>100</v>
      </c>
      <c r="J13">
        <f>VLOOKUP(B13,'Contestant Points'!$A$2:$W$32,23,FALSE)</f>
        <v>90</v>
      </c>
      <c r="K13">
        <f>VLOOKUP(B13,'Contestant Points'!$A$2:$X$32,24,FALSE)</f>
        <v>95</v>
      </c>
      <c r="L13">
        <f>VLOOKUP(B13,'Contestant Points'!$A$2:$Y$32,25,FALSE)</f>
        <v>0</v>
      </c>
      <c r="M13">
        <f>VLOOKUP(B13,'Contestant Points'!$A$2:$Z$32,26,FALSE)</f>
        <v>70</v>
      </c>
      <c r="N13">
        <f t="shared" si="0"/>
        <v>670</v>
      </c>
      <c r="O13" t="str">
        <f>VLOOKUP(B13,'Contestant Points'!$A$2:$J$32,10,FALSE)</f>
        <v>2% of people have chosen this contestant</v>
      </c>
      <c r="P13">
        <f>VLOOKUP(B13,'Contestant Points'!$A$2:$D$32,4,FALSE)</f>
        <v>26</v>
      </c>
      <c r="Q13" t="str">
        <f>VLOOKUP(B13,'Contestant Points'!$A$2:$E$32,5,FALSE)</f>
        <v>Startup Recruiter</v>
      </c>
      <c r="R13" t="str">
        <f>VLOOKUP(B13,'Contestant Points'!$A$2:$F$32,6,FALSE)</f>
        <v>6'2"</v>
      </c>
      <c r="S13" t="str">
        <f>VLOOKUP(B13,'Contestant Points'!$A$2:$G$32,7,FALSE)</f>
        <v>Caucasian</v>
      </c>
    </row>
    <row r="14" spans="1:19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Points'!$A$2:$AA$32,19,FALSE)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>VLOOKUP(B14,'Contestant Points'!$A$2:$V$32,22,FALSE)</f>
        <v>0</v>
      </c>
      <c r="J14">
        <f>VLOOKUP(B14,'Contestant Points'!$A$2:$W$32,23,FALSE)</f>
        <v>0</v>
      </c>
      <c r="K14">
        <f>VLOOKUP(B14,'Contestant Points'!$A$2:$X$32,24,FALSE)</f>
        <v>0</v>
      </c>
      <c r="L14">
        <f>VLOOKUP(B14,'Contestant Points'!$A$2:$Y$32,25,FALSE)</f>
        <v>0</v>
      </c>
      <c r="M14">
        <f>VLOOKUP(B14,'Contestant Points'!$A$2:$Z$32,26,FALSE)</f>
        <v>0</v>
      </c>
      <c r="N14">
        <f t="shared" si="0"/>
        <v>0</v>
      </c>
      <c r="O14" t="str">
        <f>VLOOKUP(B14,'Contestant Points'!$A$2:$J$32,10,FALSE)</f>
        <v>4% of people have chosen this contestant</v>
      </c>
      <c r="P14">
        <f>VLOOKUP(B14,'Contestant Points'!$A$2:$D$32,4,FALSE)</f>
        <v>29</v>
      </c>
      <c r="Q14" t="str">
        <f>VLOOKUP(B14,'Contestant Points'!$A$2:$E$32,5,FALSE)</f>
        <v>Marine Veteran</v>
      </c>
      <c r="R14" t="str">
        <f>VLOOKUP(B14,'Contestant Points'!$A$2:$F$32,6,FALSE)</f>
        <v>6'</v>
      </c>
      <c r="S14" t="str">
        <f>VLOOKUP(B14,'Contestant Points'!$A$2:$G$32,7,FALSE)</f>
        <v>Asian</v>
      </c>
    </row>
    <row r="15" spans="1:19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Points'!$A$2:$AA$32,19,FALSE)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>VLOOKUP(B15,'Contestant Points'!$A$2:$V$32,22,FALSE)</f>
        <v>0</v>
      </c>
      <c r="J15">
        <f>VLOOKUP(B15,'Contestant Points'!$A$2:$W$32,23,FALSE)</f>
        <v>0</v>
      </c>
      <c r="K15">
        <f>VLOOKUP(B15,'Contestant Points'!$A$2:$X$32,24,FALSE)</f>
        <v>0</v>
      </c>
      <c r="L15">
        <f>VLOOKUP(B15,'Contestant Points'!$A$2:$Y$32,25,FALSE)</f>
        <v>0</v>
      </c>
      <c r="M15">
        <f>VLOOKUP(B15,'Contestant Points'!$A$2:$Z$32,26,FALSE)</f>
        <v>5</v>
      </c>
      <c r="N15">
        <f t="shared" si="0"/>
        <v>125</v>
      </c>
      <c r="O15" t="str">
        <f>VLOOKUP(B15,'Contestant Points'!$A$2:$J$32,10,FALSE)</f>
        <v>11% of people have chosen this contestant</v>
      </c>
      <c r="P15">
        <f>VLOOKUP(B15,'Contestant Points'!$A$2:$D$32,4,FALSE)</f>
        <v>30</v>
      </c>
      <c r="Q15" t="str">
        <f>VLOOKUP(B15,'Contestant Points'!$A$2:$E$32,5,FALSE)</f>
        <v>Executive Recruiter</v>
      </c>
      <c r="R15" t="str">
        <f>VLOOKUP(B15,'Contestant Points'!$A$2:$F$32,6,FALSE)</f>
        <v>6'4"</v>
      </c>
      <c r="S15" t="str">
        <f>VLOOKUP(B15,'Contestant Points'!$A$2:$G$32,7,FALSE)</f>
        <v>African American</v>
      </c>
    </row>
    <row r="16" spans="1:19" x14ac:dyDescent="0.3">
      <c r="A16" t="s">
        <v>36</v>
      </c>
      <c r="B16" t="s">
        <v>37</v>
      </c>
      <c r="C16" t="str">
        <f>VLOOKUP(B16,'Contestant Points'!$A$2:$B$32,2,FALSE)</f>
        <v>Eliminated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Points'!$A$2:$AA$32,19,FALSE)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>VLOOKUP(B16,'Contestant Points'!$A$2:$V$32,22,FALSE)</f>
        <v>145</v>
      </c>
      <c r="J16">
        <f>VLOOKUP(B16,'Contestant Points'!$A$2:$W$32,23,FALSE)</f>
        <v>30</v>
      </c>
      <c r="K16">
        <f>VLOOKUP(B16,'Contestant Points'!$A$2:$X$32,24,FALSE)</f>
        <v>0</v>
      </c>
      <c r="L16">
        <f>VLOOKUP(B16,'Contestant Points'!$A$2:$Y$32,25,FALSE)</f>
        <v>0</v>
      </c>
      <c r="M16">
        <f>VLOOKUP(B16,'Contestant Points'!$A$2:$Z$32,26,FALSE)</f>
        <v>5</v>
      </c>
      <c r="N16">
        <f t="shared" si="0"/>
        <v>375</v>
      </c>
      <c r="O16" t="str">
        <f>VLOOKUP(B16,'Contestant Points'!$A$2:$J$32,10,FALSE)</f>
        <v>0% of people have chosen this contestant</v>
      </c>
      <c r="P16">
        <f>VLOOKUP(B16,'Contestant Points'!$A$2:$D$32,4,FALSE)</f>
        <v>27</v>
      </c>
      <c r="Q16" t="str">
        <f>VLOOKUP(B16,'Contestant Points'!$A$2:$E$32,5,FALSE)</f>
        <v>Real Estate Agent</v>
      </c>
      <c r="R16" t="str">
        <f>VLOOKUP(B16,'Contestant Points'!$A$2:$F$32,6,FALSE)</f>
        <v>6'2"</v>
      </c>
      <c r="S16" t="str">
        <f>VLOOKUP(B16,'Contestant Points'!$A$2:$G$32,7,FALSE)</f>
        <v>Caucasian</v>
      </c>
    </row>
    <row r="17" spans="1:19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Points'!$A$2:$AA$32,19,FALSE)</f>
        <v>65</v>
      </c>
      <c r="G17">
        <f>VLOOKUP(B17,'Contestant Points'!$A$2:$T$32,20,FALSE)</f>
        <v>60</v>
      </c>
      <c r="H17">
        <f>VLOOKUP(B17,'Contestant Points'!$A$2:$U$32,21,FALSE)</f>
        <v>110</v>
      </c>
      <c r="I17">
        <f>VLOOKUP(B17,'Contestant Points'!$A$2:$V$32,22,FALSE)</f>
        <v>90</v>
      </c>
      <c r="J17">
        <f>VLOOKUP(B17,'Contestant Points'!$A$2:$W$32,23,FALSE)</f>
        <v>80</v>
      </c>
      <c r="K17">
        <f>VLOOKUP(B17,'Contestant Points'!$A$2:$X$32,24,FALSE)</f>
        <v>130</v>
      </c>
      <c r="L17">
        <f>VLOOKUP(B17,'Contestant Points'!$A$2:$Y$32,25,FALSE)</f>
        <v>60</v>
      </c>
      <c r="M17">
        <f>VLOOKUP(B17,'Contestant Points'!$A$2:$Z$32,26,FALSE)</f>
        <v>0</v>
      </c>
      <c r="N17">
        <f t="shared" si="0"/>
        <v>655</v>
      </c>
      <c r="O17" t="str">
        <f>VLOOKUP(B17,'Contestant Points'!$A$2:$J$32,10,FALSE)</f>
        <v>11% of people have chosen this contestant</v>
      </c>
      <c r="P17">
        <f>VLOOKUP(B17,'Contestant Points'!$A$2:$D$32,4,FALSE)</f>
        <v>37</v>
      </c>
      <c r="Q17" t="str">
        <f>VLOOKUP(B17,'Contestant Points'!$A$2:$E$32,5,FALSE)</f>
        <v>Chiropractor</v>
      </c>
      <c r="R17" t="str">
        <f>VLOOKUP(B17,'Contestant Points'!$A$2:$F$32,6,FALSE)</f>
        <v>6'2"</v>
      </c>
      <c r="S17" t="str">
        <f>VLOOKUP(B17,'Contestant Points'!$A$2:$G$32,7,FALSE)</f>
        <v>Caucasian</v>
      </c>
    </row>
    <row r="18" spans="1:19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Points'!$A$2:$AA$32,19,FALSE)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>VLOOKUP(B18,'Contestant Points'!$A$2:$V$32,22,FALSE)</f>
        <v>0</v>
      </c>
      <c r="J18">
        <f>VLOOKUP(B18,'Contestant Points'!$A$2:$W$32,23,FALSE)</f>
        <v>0</v>
      </c>
      <c r="K18">
        <f>VLOOKUP(B18,'Contestant Points'!$A$2:$X$32,24,FALSE)</f>
        <v>0</v>
      </c>
      <c r="L18">
        <f>VLOOKUP(B18,'Contestant Points'!$A$2:$Y$32,25,FALSE)</f>
        <v>0</v>
      </c>
      <c r="M18">
        <f>VLOOKUP(B18,'Contestant Points'!$A$2:$Z$32,26,FALSE)</f>
        <v>0</v>
      </c>
      <c r="N18">
        <f t="shared" si="0"/>
        <v>0</v>
      </c>
      <c r="O18" t="str">
        <f>VLOOKUP(B18,'Contestant Points'!$A$2:$J$32,10,FALSE)</f>
        <v>2% of people have chosen this contestant</v>
      </c>
      <c r="P18">
        <f>VLOOKUP(B18,'Contestant Points'!$A$2:$D$32,4,FALSE)</f>
        <v>35</v>
      </c>
      <c r="Q18" t="str">
        <f>VLOOKUP(B18,'Contestant Points'!$A$2:$E$32,5,FALSE)</f>
        <v>ER Physician</v>
      </c>
      <c r="R18" t="str">
        <f>VLOOKUP(B18,'Contestant Points'!$A$2:$F$32,6,FALSE)</f>
        <v>5'10"</v>
      </c>
      <c r="S18" t="str">
        <f>VLOOKUP(B18,'Contestant Points'!$A$2:$G$32,7,FALSE)</f>
        <v>Caucasian</v>
      </c>
    </row>
    <row r="19" spans="1:19" x14ac:dyDescent="0.3">
      <c r="A19" t="s">
        <v>38</v>
      </c>
      <c r="B19" t="s">
        <v>18</v>
      </c>
      <c r="C19" t="str">
        <f>VLOOKUP(B19,'Contestant Points'!$A$2:$B$32,2,FALSE)</f>
        <v>Eliminated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Points'!$A$2:$AA$32,19,FALSE)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>VLOOKUP(B19,'Contestant Points'!$A$2:$V$32,22,FALSE)</f>
        <v>95</v>
      </c>
      <c r="J19">
        <f>VLOOKUP(B19,'Contestant Points'!$A$2:$W$32,23,FALSE)</f>
        <v>30</v>
      </c>
      <c r="K19">
        <f>VLOOKUP(B19,'Contestant Points'!$A$2:$X$32,24,FALSE)</f>
        <v>0</v>
      </c>
      <c r="L19">
        <f>VLOOKUP(B19,'Contestant Points'!$A$2:$Y$32,25,FALSE)</f>
        <v>0</v>
      </c>
      <c r="M19">
        <f>VLOOKUP(B19,'Contestant Points'!$A$2:$Z$32,26,FALSE)</f>
        <v>0</v>
      </c>
      <c r="N19">
        <f t="shared" si="0"/>
        <v>285</v>
      </c>
      <c r="O19" t="str">
        <f>VLOOKUP(B19,'Contestant Points'!$A$2:$J$32,10,FALSE)</f>
        <v>2% of people have chosen this contestant</v>
      </c>
      <c r="P19">
        <f>VLOOKUP(B19,'Contestant Points'!$A$2:$D$32,4,FALSE)</f>
        <v>32</v>
      </c>
      <c r="Q19" t="str">
        <f>VLOOKUP(B19,'Contestant Points'!$A$2:$E$32,5,FALSE)</f>
        <v>Construction Sales Rep</v>
      </c>
      <c r="R19" t="str">
        <f>VLOOKUP(B19,'Contestant Points'!$A$2:$F$32,6,FALSE)</f>
        <v>6'3"</v>
      </c>
      <c r="S19" t="str">
        <f>VLOOKUP(B19,'Contestant Points'!$A$2:$G$32,7,FALSE)</f>
        <v>Caucasian</v>
      </c>
    </row>
    <row r="20" spans="1:19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Points'!$A$2:$AA$32,19,FALSE)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>VLOOKUP(B20,'Contestant Points'!$A$2:$V$32,22,FALSE)</f>
        <v>0</v>
      </c>
      <c r="J20">
        <f>VLOOKUP(B20,'Contestant Points'!$A$2:$W$32,23,FALSE)</f>
        <v>0</v>
      </c>
      <c r="K20">
        <f>VLOOKUP(B20,'Contestant Points'!$A$2:$X$32,24,FALSE)</f>
        <v>0</v>
      </c>
      <c r="L20">
        <f>VLOOKUP(B20,'Contestant Points'!$A$2:$Y$32,25,FALSE)</f>
        <v>0</v>
      </c>
      <c r="M20">
        <f>VLOOKUP(B20,'Contestant Points'!$A$2:$Z$32,26,FALSE)</f>
        <v>0</v>
      </c>
      <c r="N20">
        <f t="shared" si="0"/>
        <v>5</v>
      </c>
      <c r="O20" t="str">
        <f>VLOOKUP(B20,'Contestant Points'!$A$2:$J$32,10,FALSE)</f>
        <v>0% of people have chosen this contestant</v>
      </c>
      <c r="P20">
        <f>VLOOKUP(B20,'Contestant Points'!$A$2:$D$32,4,FALSE)</f>
        <v>30</v>
      </c>
      <c r="Q20" t="str">
        <f>VLOOKUP(B20,'Contestant Points'!$A$2:$E$32,5,FALSE)</f>
        <v>Law Student</v>
      </c>
      <c r="R20" t="str">
        <f>VLOOKUP(B20,'Contestant Points'!$A$2:$F$32,6,FALSE)</f>
        <v>6'2"</v>
      </c>
      <c r="S20" t="str">
        <f>VLOOKUP(B20,'Contestant Points'!$A$2:$G$32,7,FALSE)</f>
        <v>Caucasian</v>
      </c>
    </row>
    <row r="21" spans="1:19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Points'!$A$2:$AA$32,19,FALSE)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>VLOOKUP(B21,'Contestant Points'!$A$2:$X$32,24,FALSE)</f>
        <v>0</v>
      </c>
      <c r="L21">
        <f>VLOOKUP(B21,'Contestant Points'!$A$2:$Y$32,25,FALSE)</f>
        <v>0</v>
      </c>
      <c r="M21">
        <f>VLOOKUP(B21,'Contestant Points'!$A$2:$Z$32,26,FALSE)</f>
        <v>0</v>
      </c>
      <c r="N21">
        <f t="shared" si="0"/>
        <v>0</v>
      </c>
      <c r="O21" t="str">
        <f>VLOOKUP(B21,'Contestant Points'!$A$2:$J$32,10,FALSE)</f>
        <v>4% of people have chosen this contestant</v>
      </c>
      <c r="P21">
        <f>VLOOKUP(B21,'Contestant Points'!$A$2:$D$32,4,FALSE)</f>
        <v>29</v>
      </c>
      <c r="Q21" t="str">
        <f>VLOOKUP(B21,'Contestant Points'!$A$2:$E$32,5,FALSE)</f>
        <v>Marine Veteran</v>
      </c>
      <c r="R21" t="str">
        <f>VLOOKUP(B21,'Contestant Points'!$A$2:$F$32,6,FALSE)</f>
        <v>6'</v>
      </c>
      <c r="S21" t="str">
        <f>VLOOKUP(B21,'Contestant Points'!$A$2:$G$32,7,FALSE)</f>
        <v>Asian</v>
      </c>
    </row>
    <row r="22" spans="1:19" x14ac:dyDescent="0.3">
      <c r="A22" t="s">
        <v>39</v>
      </c>
      <c r="B22" t="s">
        <v>8</v>
      </c>
      <c r="C22" t="str">
        <f>VLOOKUP(B22,'Contestant Points'!$A$2:$B$32,2,FALSE)</f>
        <v>Eliminated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Points'!$A$2:$AA$32,19,FALSE)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>VLOOKUP(B22,'Contestant Points'!$A$2:$V$32,22,FALSE)</f>
        <v>0</v>
      </c>
      <c r="J22">
        <f>VLOOKUP(B22,'Contestant Points'!$A$2:$W$32,23,FALSE)</f>
        <v>0</v>
      </c>
      <c r="K22">
        <f>VLOOKUP(B22,'Contestant Points'!$A$2:$X$32,24,FALSE)</f>
        <v>0</v>
      </c>
      <c r="L22">
        <f>VLOOKUP(B22,'Contestant Points'!$A$2:$Y$32,25,FALSE)</f>
        <v>0</v>
      </c>
      <c r="M22">
        <f>VLOOKUP(B22,'Contestant Points'!$A$2:$Z$32,26,FALSE)</f>
        <v>5</v>
      </c>
      <c r="N22">
        <f t="shared" si="0"/>
        <v>195</v>
      </c>
      <c r="O22" t="str">
        <f>VLOOKUP(B22,'Contestant Points'!$A$2:$J$32,10,FALSE)</f>
        <v>7% of people have chosen this contestant</v>
      </c>
      <c r="P22">
        <f>VLOOKUP(B22,'Contestant Points'!$A$2:$D$32,4,FALSE)</f>
        <v>26</v>
      </c>
      <c r="Q22" t="str">
        <f>VLOOKUP(B22,'Contestant Points'!$A$2:$E$32,5,FALSE)</f>
        <v>Education Software Manager</v>
      </c>
      <c r="R22" t="str">
        <f>VLOOKUP(B22,'Contestant Points'!$A$2:$F$32,6,FALSE)</f>
        <v>6'3"</v>
      </c>
      <c r="S22" t="str">
        <f>VLOOKUP(B22,'Contestant Points'!$A$2:$G$32,7,FALSE)</f>
        <v>African American</v>
      </c>
    </row>
    <row r="23" spans="1:19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Points'!$A$2:$AA$32,19,FALSE)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>VLOOKUP(B23,'Contestant Points'!$A$2:$V$32,22,FALSE)</f>
        <v>0</v>
      </c>
      <c r="J23">
        <f>VLOOKUP(B23,'Contestant Points'!$A$2:$W$32,23,FALSE)</f>
        <v>0</v>
      </c>
      <c r="K23">
        <f>VLOOKUP(B23,'Contestant Points'!$A$2:$X$32,24,FALSE)</f>
        <v>0</v>
      </c>
      <c r="L23">
        <f>VLOOKUP(B23,'Contestant Points'!$A$2:$Y$32,25,FALSE)</f>
        <v>0</v>
      </c>
      <c r="M23">
        <f>VLOOKUP(B23,'Contestant Points'!$A$2:$Z$32,26,FALSE)</f>
        <v>5</v>
      </c>
      <c r="N23">
        <f t="shared" si="0"/>
        <v>125</v>
      </c>
      <c r="O23" t="str">
        <f>VLOOKUP(B23,'Contestant Points'!$A$2:$J$32,10,FALSE)</f>
        <v>11% of people have chosen this contestant</v>
      </c>
      <c r="P23">
        <f>VLOOKUP(B23,'Contestant Points'!$A$2:$D$32,4,FALSE)</f>
        <v>30</v>
      </c>
      <c r="Q23" t="str">
        <f>VLOOKUP(B23,'Contestant Points'!$A$2:$E$32,5,FALSE)</f>
        <v>Executive Recruiter</v>
      </c>
      <c r="R23" t="str">
        <f>VLOOKUP(B23,'Contestant Points'!$A$2:$F$32,6,FALSE)</f>
        <v>6'4"</v>
      </c>
      <c r="S23" t="str">
        <f>VLOOKUP(B23,'Contestant Points'!$A$2:$G$32,7,FALSE)</f>
        <v>African American</v>
      </c>
    </row>
    <row r="24" spans="1:19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Points'!$A$2:$AA$32,19,FALSE)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>
        <f>VLOOKUP(B24,'Contestant Points'!$A$2:$X$32,24,FALSE)</f>
        <v>0</v>
      </c>
      <c r="L24">
        <f>VLOOKUP(B24,'Contestant Points'!$A$2:$Y$32,25,FALSE)</f>
        <v>0</v>
      </c>
      <c r="M24">
        <f>VLOOKUP(B24,'Contestant Points'!$A$2:$Z$32,26,FALSE)</f>
        <v>0</v>
      </c>
      <c r="N24">
        <f t="shared" si="0"/>
        <v>100</v>
      </c>
      <c r="O24" t="str">
        <f>VLOOKUP(B24,'Contestant Points'!$A$2:$J$32,10,FALSE)</f>
        <v>0% of people have chosen this contestant</v>
      </c>
      <c r="P24">
        <f>VLOOKUP(B24,'Contestant Points'!$A$2:$D$32,4,FALSE)</f>
        <v>27</v>
      </c>
      <c r="Q24" t="str">
        <f>VLOOKUP(B24,'Contestant Points'!$A$2:$E$32,5,FALSE)</f>
        <v>Executive Assistant</v>
      </c>
      <c r="R24" t="str">
        <f>VLOOKUP(B24,'Contestant Points'!$A$2:$F$32,6,FALSE)</f>
        <v>6'</v>
      </c>
      <c r="S24" t="str">
        <f>VLOOKUP(B24,'Contestant Points'!$A$2:$G$32,7,FALSE)</f>
        <v>African American</v>
      </c>
    </row>
    <row r="25" spans="1:19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Points'!$A$2:$AA$32,19,FALSE)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>VLOOKUP(B25,'Contestant Points'!$A$2:$V$32,22,FALSE)</f>
        <v>0</v>
      </c>
      <c r="J25">
        <f>VLOOKUP(B25,'Contestant Points'!$A$2:$W$32,23,FALSE)</f>
        <v>0</v>
      </c>
      <c r="K25">
        <f>VLOOKUP(B25,'Contestant Points'!$A$2:$X$32,24,FALSE)</f>
        <v>0</v>
      </c>
      <c r="L25">
        <f>VLOOKUP(B25,'Contestant Points'!$A$2:$Y$32,25,FALSE)</f>
        <v>0</v>
      </c>
      <c r="M25">
        <f>VLOOKUP(B25,'Contestant Points'!$A$2:$Z$32,26,FALSE)</f>
        <v>0</v>
      </c>
      <c r="N25">
        <f t="shared" si="0"/>
        <v>0</v>
      </c>
      <c r="O25" t="str">
        <f>VLOOKUP(B25,'Contestant Points'!$A$2:$J$32,10,FALSE)</f>
        <v>2% of people have chosen this contestant</v>
      </c>
      <c r="P25">
        <f>VLOOKUP(B25,'Contestant Points'!$A$2:$D$32,4,FALSE)</f>
        <v>35</v>
      </c>
      <c r="Q25" t="str">
        <f>VLOOKUP(B25,'Contestant Points'!$A$2:$E$32,5,FALSE)</f>
        <v>ER Physician</v>
      </c>
      <c r="R25" t="str">
        <f>VLOOKUP(B25,'Contestant Points'!$A$2:$F$32,6,FALSE)</f>
        <v>5'10"</v>
      </c>
      <c r="S25" t="str">
        <f>VLOOKUP(B25,'Contestant Points'!$A$2:$G$32,7,FALSE)</f>
        <v>Caucasian</v>
      </c>
    </row>
    <row r="26" spans="1:19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Points'!$A$2:$AA$32,19,FALSE)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>
        <f>VLOOKUP(B26,'Contestant Points'!$A$2:$X$32,24,FALSE)</f>
        <v>0</v>
      </c>
      <c r="L26">
        <f>VLOOKUP(B26,'Contestant Points'!$A$2:$Y$32,25,FALSE)</f>
        <v>0</v>
      </c>
      <c r="M26">
        <f>VLOOKUP(B26,'Contestant Points'!$A$2:$Z$32,26,FALSE)</f>
        <v>0</v>
      </c>
      <c r="N26">
        <f t="shared" si="0"/>
        <v>5</v>
      </c>
      <c r="O26" t="str">
        <f>VLOOKUP(B26,'Contestant Points'!$A$2:$J$32,10,FALSE)</f>
        <v>0% of people have chosen this contestant</v>
      </c>
      <c r="P26">
        <f>VLOOKUP(B26,'Contestant Points'!$A$2:$D$32,4,FALSE)</f>
        <v>30</v>
      </c>
      <c r="Q26" t="str">
        <f>VLOOKUP(B26,'Contestant Points'!$A$2:$E$32,5,FALSE)</f>
        <v>Law Student</v>
      </c>
      <c r="R26" t="str">
        <f>VLOOKUP(B26,'Contestant Points'!$A$2:$F$32,6,FALSE)</f>
        <v>6'2"</v>
      </c>
      <c r="S26" t="str">
        <f>VLOOKUP(B26,'Contestant Points'!$A$2:$G$32,7,FALSE)</f>
        <v>Caucasian</v>
      </c>
    </row>
    <row r="27" spans="1:19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Points'!$A$2:$AA$32,19,FALSE)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>VLOOKUP(B27,'Contestant Points'!$A$2:$V$32,22,FALSE)</f>
        <v>0</v>
      </c>
      <c r="J27">
        <f>VLOOKUP(B27,'Contestant Points'!$A$2:$W$32,23,FALSE)</f>
        <v>0</v>
      </c>
      <c r="K27">
        <f>VLOOKUP(B27,'Contestant Points'!$A$2:$X$32,24,FALSE)</f>
        <v>0</v>
      </c>
      <c r="L27">
        <f>VLOOKUP(B27,'Contestant Points'!$A$2:$Y$32,25,FALSE)</f>
        <v>0</v>
      </c>
      <c r="M27">
        <f>VLOOKUP(B27,'Contestant Points'!$A$2:$Z$32,26,FALSE)</f>
        <v>0</v>
      </c>
      <c r="N27">
        <f t="shared" si="0"/>
        <v>0</v>
      </c>
      <c r="O27" t="str">
        <f>VLOOKUP(B27,'Contestant Points'!$A$2:$J$32,10,FALSE)</f>
        <v>4% of people have chosen this contestant</v>
      </c>
      <c r="P27">
        <f>VLOOKUP(B27,'Contestant Points'!$A$2:$D$32,4,FALSE)</f>
        <v>29</v>
      </c>
      <c r="Q27" t="str">
        <f>VLOOKUP(B27,'Contestant Points'!$A$2:$E$32,5,FALSE)</f>
        <v>Marine Veteran</v>
      </c>
      <c r="R27" t="str">
        <f>VLOOKUP(B27,'Contestant Points'!$A$2:$F$32,6,FALSE)</f>
        <v>6'</v>
      </c>
      <c r="S27" t="str">
        <f>VLOOKUP(B27,'Contestant Points'!$A$2:$G$32,7,FALSE)</f>
        <v>Asian</v>
      </c>
    </row>
    <row r="28" spans="1:19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Points'!$A$2:$AA$32,19,FALSE)</f>
        <v>65</v>
      </c>
      <c r="G28">
        <f>VLOOKUP(B28,'Contestant Points'!$A$2:$T$32,20,FALSE)</f>
        <v>60</v>
      </c>
      <c r="H28">
        <f>VLOOKUP(B28,'Contestant Points'!$A$2:$U$32,21,FALSE)</f>
        <v>110</v>
      </c>
      <c r="I28">
        <f>VLOOKUP(B28,'Contestant Points'!$A$2:$V$32,22,FALSE)</f>
        <v>90</v>
      </c>
      <c r="J28">
        <f>VLOOKUP(B28,'Contestant Points'!$A$2:$W$32,23,FALSE)</f>
        <v>80</v>
      </c>
      <c r="K28">
        <f>VLOOKUP(B28,'Contestant Points'!$A$2:$X$32,24,FALSE)</f>
        <v>130</v>
      </c>
      <c r="L28">
        <f>VLOOKUP(B28,'Contestant Points'!$A$2:$Y$32,25,FALSE)</f>
        <v>60</v>
      </c>
      <c r="M28">
        <f>VLOOKUP(B28,'Contestant Points'!$A$2:$Z$32,26,FALSE)</f>
        <v>0</v>
      </c>
      <c r="N28">
        <f t="shared" si="0"/>
        <v>655</v>
      </c>
      <c r="O28" t="str">
        <f>VLOOKUP(B28,'Contestant Points'!$A$2:$J$32,10,FALSE)</f>
        <v>11% of people have chosen this contestant</v>
      </c>
      <c r="P28">
        <f>VLOOKUP(B28,'Contestant Points'!$A$2:$D$32,4,FALSE)</f>
        <v>37</v>
      </c>
      <c r="Q28" t="str">
        <f>VLOOKUP(B28,'Contestant Points'!$A$2:$E$32,5,FALSE)</f>
        <v>Chiropractor</v>
      </c>
      <c r="R28" t="str">
        <f>VLOOKUP(B28,'Contestant Points'!$A$2:$F$32,6,FALSE)</f>
        <v>6'2"</v>
      </c>
      <c r="S28" t="str">
        <f>VLOOKUP(B28,'Contestant Points'!$A$2:$G$32,7,FALSE)</f>
        <v>Caucasian</v>
      </c>
    </row>
    <row r="29" spans="1:19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Points'!$A$2:$AA$32,19,FALSE)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>VLOOKUP(B29,'Contestant Points'!$A$2:$V$32,22,FALSE)</f>
        <v>0</v>
      </c>
      <c r="J29">
        <f>VLOOKUP(B29,'Contestant Points'!$A$2:$W$32,23,FALSE)</f>
        <v>0</v>
      </c>
      <c r="K29">
        <f>VLOOKUP(B29,'Contestant Points'!$A$2:$X$32,24,FALSE)</f>
        <v>0</v>
      </c>
      <c r="L29">
        <f>VLOOKUP(B29,'Contestant Points'!$A$2:$Y$32,25,FALSE)</f>
        <v>0</v>
      </c>
      <c r="M29">
        <f>VLOOKUP(B29,'Contestant Points'!$A$2:$Z$32,26,FALSE)</f>
        <v>0</v>
      </c>
      <c r="N29">
        <f t="shared" si="0"/>
        <v>105</v>
      </c>
      <c r="O29" t="str">
        <f>VLOOKUP(B29,'Contestant Points'!$A$2:$J$32,10,FALSE)</f>
        <v>0% of people have chosen this contestant</v>
      </c>
      <c r="P29">
        <f>VLOOKUP(B29,'Contestant Points'!$A$2:$D$32,4,FALSE)</f>
        <v>30</v>
      </c>
      <c r="Q29" t="str">
        <f>VLOOKUP(B29,'Contestant Points'!$A$2:$E$32,5,FALSE)</f>
        <v>Firefighter</v>
      </c>
      <c r="R29" t="str">
        <f>VLOOKUP(B29,'Contestant Points'!$A$2:$F$32,6,FALSE)</f>
        <v>6'2"</v>
      </c>
      <c r="S29" t="str">
        <f>VLOOKUP(B29,'Contestant Points'!$A$2:$G$32,7,FALSE)</f>
        <v>Caucasian</v>
      </c>
    </row>
    <row r="30" spans="1:19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Points'!$A$2:$AA$32,19,FALSE)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>VLOOKUP(B30,'Contestant Points'!$A$2:$V$32,22,FALSE)</f>
        <v>0</v>
      </c>
      <c r="J30">
        <f>VLOOKUP(B30,'Contestant Points'!$A$2:$W$32,23,FALSE)</f>
        <v>0</v>
      </c>
      <c r="K30">
        <f>VLOOKUP(B30,'Contestant Points'!$A$2:$X$32,24,FALSE)</f>
        <v>0</v>
      </c>
      <c r="L30">
        <f>VLOOKUP(B30,'Contestant Points'!$A$2:$Y$32,25,FALSE)</f>
        <v>0</v>
      </c>
      <c r="M30">
        <f>VLOOKUP(B30,'Contestant Points'!$A$2:$Z$32,26,FALSE)</f>
        <v>0</v>
      </c>
      <c r="N30">
        <f t="shared" si="0"/>
        <v>180</v>
      </c>
      <c r="O30" t="str">
        <f>VLOOKUP(B30,'Contestant Points'!$A$2:$J$32,10,FALSE)</f>
        <v>2% of people have chosen this contestant</v>
      </c>
      <c r="P30">
        <f>VLOOKUP(B30,'Contestant Points'!$A$2:$D$32,4,FALSE)</f>
        <v>32</v>
      </c>
      <c r="Q30" t="str">
        <f>VLOOKUP(B30,'Contestant Points'!$A$2:$E$32,5,FALSE)</f>
        <v>Attorney</v>
      </c>
      <c r="R30" t="str">
        <f>VLOOKUP(B30,'Contestant Points'!$A$2:$F$32,6,FALSE)</f>
        <v>5'11"</v>
      </c>
      <c r="S30" t="str">
        <f>VLOOKUP(B30,'Contestant Points'!$A$2:$G$32,7,FALSE)</f>
        <v>Caucasian</v>
      </c>
    </row>
    <row r="31" spans="1:19" x14ac:dyDescent="0.3">
      <c r="A31" t="s">
        <v>41</v>
      </c>
      <c r="B31" t="s">
        <v>9</v>
      </c>
      <c r="C31" t="str">
        <f>VLOOKUP(B31,'Contestant Points'!$A$2:$B$32,2,FALSE)</f>
        <v>Eliminated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Points'!$A$2:$AA$32,19,FALSE)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>VLOOKUP(B31,'Contestant Points'!$A$2:$V$32,22,FALSE)</f>
        <v>45</v>
      </c>
      <c r="J31">
        <f>VLOOKUP(B31,'Contestant Points'!$A$2:$W$32,23,FALSE)</f>
        <v>0</v>
      </c>
      <c r="K31">
        <f>VLOOKUP(B31,'Contestant Points'!$A$2:$X$32,24,FALSE)</f>
        <v>0</v>
      </c>
      <c r="L31">
        <f>VLOOKUP(B31,'Contestant Points'!$A$2:$Y$32,25,FALSE)</f>
        <v>0</v>
      </c>
      <c r="M31">
        <f>VLOOKUP(B31,'Contestant Points'!$A$2:$Z$32,26,FALSE)</f>
        <v>0</v>
      </c>
      <c r="N31">
        <f t="shared" si="0"/>
        <v>275</v>
      </c>
      <c r="O31" t="str">
        <f>VLOOKUP(B31,'Contestant Points'!$A$2:$J$32,10,FALSE)</f>
        <v>4% of people have chosen this contestant</v>
      </c>
      <c r="P31">
        <f>VLOOKUP(B31,'Contestant Points'!$A$2:$D$32,4,FALSE)</f>
        <v>28</v>
      </c>
      <c r="Q31" t="str">
        <f>VLOOKUP(B31,'Contestant Points'!$A$2:$E$32,5,FALSE)</f>
        <v>Sales Manager</v>
      </c>
      <c r="R31" t="str">
        <f>VLOOKUP(B31,'Contestant Points'!$A$2:$F$32,6,FALSE)</f>
        <v>6'3"</v>
      </c>
      <c r="S31" t="str">
        <f>VLOOKUP(B31,'Contestant Points'!$A$2:$G$32,7,FALSE)</f>
        <v>African American</v>
      </c>
    </row>
    <row r="32" spans="1:19" x14ac:dyDescent="0.3">
      <c r="A32" t="s">
        <v>43</v>
      </c>
      <c r="B32" t="s">
        <v>29</v>
      </c>
      <c r="C32" t="str">
        <f>VLOOKUP(B32,'Contestant Points'!$A$2:$B$32,2,FALSE)</f>
        <v>Eliminated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Points'!$A$2:$AA$32,19,FALSE)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>VLOOKUP(B32,'Contestant Points'!$A$2:$V$32,22,FALSE)</f>
        <v>0</v>
      </c>
      <c r="J32">
        <f>VLOOKUP(B32,'Contestant Points'!$A$2:$W$32,23,FALSE)</f>
        <v>0</v>
      </c>
      <c r="K32">
        <f>VLOOKUP(B32,'Contestant Points'!$A$2:$X$32,24,FALSE)</f>
        <v>0</v>
      </c>
      <c r="L32">
        <f>VLOOKUP(B32,'Contestant Points'!$A$2:$Y$32,25,FALSE)</f>
        <v>0</v>
      </c>
      <c r="M32">
        <f>VLOOKUP(B32,'Contestant Points'!$A$2:$Z$32,26,FALSE)</f>
        <v>5</v>
      </c>
      <c r="N32">
        <f t="shared" si="0"/>
        <v>210</v>
      </c>
      <c r="O32" t="str">
        <f>VLOOKUP(B32,'Contestant Points'!$A$2:$J$32,10,FALSE)</f>
        <v>2% of people have chosen this contestant</v>
      </c>
      <c r="P32">
        <f>VLOOKUP(B32,'Contestant Points'!$A$2:$D$32,4,FALSE)</f>
        <v>28</v>
      </c>
      <c r="Q32" t="str">
        <f>VLOOKUP(B32,'Contestant Points'!$A$2:$E$32,5,FALSE)</f>
        <v>Prosecuting Attorney</v>
      </c>
      <c r="R32" t="str">
        <f>VLOOKUP(B32,'Contestant Points'!$A$2:$F$32,6,FALSE)</f>
        <v>6'3"</v>
      </c>
      <c r="S32" t="str">
        <f>VLOOKUP(B32,'Contestant Points'!$A$2:$G$32,7,FALSE)</f>
        <v>African American</v>
      </c>
    </row>
    <row r="33" spans="1:19" x14ac:dyDescent="0.3">
      <c r="A33" t="s">
        <v>43</v>
      </c>
      <c r="B33" t="s">
        <v>18</v>
      </c>
      <c r="C33" t="str">
        <f>VLOOKUP(B33,'Contestant Points'!$A$2:$B$32,2,FALSE)</f>
        <v>Eliminated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Points'!$A$2:$AA$32,19,FALSE)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>VLOOKUP(B33,'Contestant Points'!$A$2:$V$32,22,FALSE)</f>
        <v>95</v>
      </c>
      <c r="J33">
        <f>VLOOKUP(B33,'Contestant Points'!$A$2:$W$32,23,FALSE)</f>
        <v>30</v>
      </c>
      <c r="K33">
        <f>VLOOKUP(B33,'Contestant Points'!$A$2:$X$32,24,FALSE)</f>
        <v>0</v>
      </c>
      <c r="L33">
        <f>VLOOKUP(B33,'Contestant Points'!$A$2:$Y$32,25,FALSE)</f>
        <v>0</v>
      </c>
      <c r="M33">
        <f>VLOOKUP(B33,'Contestant Points'!$A$2:$Z$32,26,FALSE)</f>
        <v>0</v>
      </c>
      <c r="N33">
        <f t="shared" si="0"/>
        <v>285</v>
      </c>
      <c r="O33" t="str">
        <f>VLOOKUP(B33,'Contestant Points'!$A$2:$J$32,10,FALSE)</f>
        <v>2% of people have chosen this contestant</v>
      </c>
      <c r="P33">
        <f>VLOOKUP(B33,'Contestant Points'!$A$2:$D$32,4,FALSE)</f>
        <v>32</v>
      </c>
      <c r="Q33" t="str">
        <f>VLOOKUP(B33,'Contestant Points'!$A$2:$E$32,5,FALSE)</f>
        <v>Construction Sales Rep</v>
      </c>
      <c r="R33" t="str">
        <f>VLOOKUP(B33,'Contestant Points'!$A$2:$F$32,6,FALSE)</f>
        <v>6'3"</v>
      </c>
      <c r="S33" t="str">
        <f>VLOOKUP(B33,'Contestant Points'!$A$2:$G$32,7,FALSE)</f>
        <v>Caucasian</v>
      </c>
    </row>
    <row r="34" spans="1:19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Points'!$A$2:$AA$32,19,FALSE)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>VLOOKUP(B34,'Contestant Points'!$A$2:$V$32,22,FALSE)</f>
        <v>0</v>
      </c>
      <c r="J34">
        <f>VLOOKUP(B34,'Contestant Points'!$A$2:$W$32,23,FALSE)</f>
        <v>0</v>
      </c>
      <c r="K34">
        <f>VLOOKUP(B34,'Contestant Points'!$A$2:$X$32,24,FALSE)</f>
        <v>0</v>
      </c>
      <c r="L34">
        <f>VLOOKUP(B34,'Contestant Points'!$A$2:$Y$32,25,FALSE)</f>
        <v>0</v>
      </c>
      <c r="M34">
        <f>VLOOKUP(B34,'Contestant Points'!$A$2:$Z$32,26,FALSE)</f>
        <v>0</v>
      </c>
      <c r="N34">
        <f t="shared" si="0"/>
        <v>0</v>
      </c>
      <c r="O34" t="str">
        <f>VLOOKUP(B34,'Contestant Points'!$A$2:$J$32,10,FALSE)</f>
        <v>4% of people have chosen this contestant</v>
      </c>
      <c r="P34">
        <f>VLOOKUP(B34,'Contestant Points'!$A$2:$D$32,4,FALSE)</f>
        <v>29</v>
      </c>
      <c r="Q34" t="str">
        <f>VLOOKUP(B34,'Contestant Points'!$A$2:$E$32,5,FALSE)</f>
        <v>Marine Veteran</v>
      </c>
      <c r="R34" t="str">
        <f>VLOOKUP(B34,'Contestant Points'!$A$2:$F$32,6,FALSE)</f>
        <v>6'</v>
      </c>
      <c r="S34" t="str">
        <f>VLOOKUP(B34,'Contestant Points'!$A$2:$G$32,7,FALSE)</f>
        <v>Asian</v>
      </c>
    </row>
    <row r="35" spans="1:19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Points'!$A$2:$AA$32,19,FALSE)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>
        <f>VLOOKUP(B35,'Contestant Points'!$A$2:$X$32,24,FALSE)</f>
        <v>0</v>
      </c>
      <c r="L35">
        <f>VLOOKUP(B35,'Contestant Points'!$A$2:$Y$32,25,FALSE)</f>
        <v>0</v>
      </c>
      <c r="M35">
        <f>VLOOKUP(B35,'Contestant Points'!$A$2:$Z$32,26,FALSE)</f>
        <v>5</v>
      </c>
      <c r="N35">
        <f t="shared" si="0"/>
        <v>125</v>
      </c>
      <c r="O35" t="str">
        <f>VLOOKUP(B35,'Contestant Points'!$A$2:$J$32,10,FALSE)</f>
        <v>11% of people have chosen this contestant</v>
      </c>
      <c r="P35">
        <f>VLOOKUP(B35,'Contestant Points'!$A$2:$D$32,4,FALSE)</f>
        <v>30</v>
      </c>
      <c r="Q35" t="str">
        <f>VLOOKUP(B35,'Contestant Points'!$A$2:$E$32,5,FALSE)</f>
        <v>Executive Recruiter</v>
      </c>
      <c r="R35" t="str">
        <f>VLOOKUP(B35,'Contestant Points'!$A$2:$F$32,6,FALSE)</f>
        <v>6'4"</v>
      </c>
      <c r="S35" t="str">
        <f>VLOOKUP(B35,'Contestant Points'!$A$2:$G$32,7,FALSE)</f>
        <v>African American</v>
      </c>
    </row>
    <row r="36" spans="1:19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Points'!$A$2:$AA$32,19,FALSE)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>VLOOKUP(B36,'Contestant Points'!$A$2:$V$32,22,FALSE)</f>
        <v>0</v>
      </c>
      <c r="J36">
        <f>VLOOKUP(B36,'Contestant Points'!$A$2:$W$32,23,FALSE)</f>
        <v>0</v>
      </c>
      <c r="K36">
        <f>VLOOKUP(B36,'Contestant Points'!$A$2:$X$32,24,FALSE)</f>
        <v>0</v>
      </c>
      <c r="L36">
        <f>VLOOKUP(B36,'Contestant Points'!$A$2:$Y$32,25,FALSE)</f>
        <v>0</v>
      </c>
      <c r="M36">
        <f>VLOOKUP(B36,'Contestant Points'!$A$2:$Z$32,26,FALSE)</f>
        <v>0</v>
      </c>
      <c r="N36">
        <f t="shared" si="0"/>
        <v>0</v>
      </c>
      <c r="O36" t="str">
        <f>VLOOKUP(B36,'Contestant Points'!$A$2:$J$32,10,FALSE)</f>
        <v>2% of people have chosen this contestant</v>
      </c>
      <c r="P36">
        <f>VLOOKUP(B36,'Contestant Points'!$A$2:$D$32,4,FALSE)</f>
        <v>35</v>
      </c>
      <c r="Q36" t="str">
        <f>VLOOKUP(B36,'Contestant Points'!$A$2:$E$32,5,FALSE)</f>
        <v>ER Physician</v>
      </c>
      <c r="R36" t="str">
        <f>VLOOKUP(B36,'Contestant Points'!$A$2:$F$32,6,FALSE)</f>
        <v>5'10"</v>
      </c>
      <c r="S36" t="str">
        <f>VLOOKUP(B36,'Contestant Points'!$A$2:$G$32,7,FALSE)</f>
        <v>Caucasian</v>
      </c>
    </row>
    <row r="37" spans="1:19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Points'!$A$2:$AA$32,19,FALSE)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>VLOOKUP(B37,'Contestant Points'!$A$2:$V$32,22,FALSE)</f>
        <v>0</v>
      </c>
      <c r="J37">
        <f>VLOOKUP(B37,'Contestant Points'!$A$2:$W$32,23,FALSE)</f>
        <v>0</v>
      </c>
      <c r="K37">
        <f>VLOOKUP(B37,'Contestant Points'!$A$2:$X$32,24,FALSE)</f>
        <v>0</v>
      </c>
      <c r="L37">
        <f>VLOOKUP(B37,'Contestant Points'!$A$2:$Y$32,25,FALSE)</f>
        <v>0</v>
      </c>
      <c r="M37">
        <f>VLOOKUP(B37,'Contestant Points'!$A$2:$Z$32,26,FALSE)</f>
        <v>0</v>
      </c>
      <c r="N37">
        <f t="shared" si="0"/>
        <v>5</v>
      </c>
      <c r="O37" t="str">
        <f>VLOOKUP(B37,'Contestant Points'!$A$2:$J$32,10,FALSE)</f>
        <v>4% of people have chosen this contestant</v>
      </c>
      <c r="P37">
        <f>VLOOKUP(B37,'Contestant Points'!$A$2:$D$32,4,FALSE)</f>
        <v>26</v>
      </c>
      <c r="Q37" t="str">
        <f>VLOOKUP(B37,'Contestant Points'!$A$2:$E$32,5,FALSE)</f>
        <v>Former Professional Basketball Player</v>
      </c>
      <c r="R37" t="str">
        <f>VLOOKUP(B37,'Contestant Points'!$A$2:$F$32,6,FALSE)</f>
        <v>6'</v>
      </c>
      <c r="S37" t="str">
        <f>VLOOKUP(B37,'Contestant Points'!$A$2:$G$32,7,FALSE)</f>
        <v>African American</v>
      </c>
    </row>
    <row r="38" spans="1:19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Points'!$A$2:$AA$32,19,FALSE)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>
        <f>VLOOKUP(B38,'Contestant Points'!$A$2:$X$32,24,FALSE)</f>
        <v>0</v>
      </c>
      <c r="L38">
        <f>VLOOKUP(B38,'Contestant Points'!$A$2:$Y$32,25,FALSE)</f>
        <v>0</v>
      </c>
      <c r="M38">
        <f>VLOOKUP(B38,'Contestant Points'!$A$2:$Z$32,26,FALSE)</f>
        <v>0</v>
      </c>
      <c r="N38">
        <f t="shared" si="0"/>
        <v>85</v>
      </c>
      <c r="O38" t="str">
        <f>VLOOKUP(B38,'Contestant Points'!$A$2:$J$32,10,FALSE)</f>
        <v>13% of people have chosen this contestant</v>
      </c>
      <c r="P38">
        <f>VLOOKUP(B38,'Contestant Points'!$A$2:$D$32,4,FALSE)</f>
        <v>31</v>
      </c>
      <c r="Q38" t="str">
        <f>VLOOKUP(B38,'Contestant Points'!$A$2:$E$32,5,FALSE)</f>
        <v>Senior Inventory Analyst</v>
      </c>
      <c r="R38" t="str">
        <f>VLOOKUP(B38,'Contestant Points'!$A$2:$F$32,6,FALSE)</f>
        <v>5'11"</v>
      </c>
      <c r="S38" t="str">
        <f>VLOOKUP(B38,'Contestant Points'!$A$2:$G$32,7,FALSE)</f>
        <v>African American</v>
      </c>
    </row>
    <row r="39" spans="1:19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Points'!$A$2:$AA$32,19,FALSE)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>VLOOKUP(B39,'Contestant Points'!$A$2:$V$32,22,FALSE)</f>
        <v>115</v>
      </c>
      <c r="J39">
        <f>VLOOKUP(B39,'Contestant Points'!$A$2:$W$32,23,FALSE)</f>
        <v>90</v>
      </c>
      <c r="K39">
        <f>VLOOKUP(B39,'Contestant Points'!$A$2:$X$32,24,FALSE)</f>
        <v>95</v>
      </c>
      <c r="L39">
        <f>VLOOKUP(B39,'Contestant Points'!$A$2:$Y$32,25,FALSE)</f>
        <v>70</v>
      </c>
      <c r="M39">
        <f>VLOOKUP(B39,'Contestant Points'!$A$2:$Z$32,26,FALSE)</f>
        <v>0</v>
      </c>
      <c r="N39">
        <f t="shared" si="0"/>
        <v>630</v>
      </c>
      <c r="O39" t="str">
        <f>VLOOKUP(B39,'Contestant Points'!$A$2:$J$32,10,FALSE)</f>
        <v>9% of people have chosen this contestant</v>
      </c>
      <c r="P39">
        <f>VLOOKUP(B39,'Contestant Points'!$A$2:$D$32,4,FALSE)</f>
        <v>31</v>
      </c>
      <c r="Q39" t="str">
        <f>VLOOKUP(B39,'Contestant Points'!$A$2:$E$32,5,FALSE)</f>
        <v>Business Owner</v>
      </c>
      <c r="R39" t="str">
        <f>VLOOKUP(B39,'Contestant Points'!$A$2:$F$32,6,FALSE)</f>
        <v>6'3"</v>
      </c>
      <c r="S39" t="str">
        <f>VLOOKUP(B39,'Contestant Points'!$A$2:$G$32,7,FALSE)</f>
        <v>Caucasian</v>
      </c>
    </row>
    <row r="40" spans="1:19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Points'!$A$2:$AA$32,19,FALSE)</f>
        <v>65</v>
      </c>
      <c r="G40">
        <f>VLOOKUP(B40,'Contestant Points'!$A$2:$T$32,20,FALSE)</f>
        <v>60</v>
      </c>
      <c r="H40">
        <f>VLOOKUP(B40,'Contestant Points'!$A$2:$U$32,21,FALSE)</f>
        <v>110</v>
      </c>
      <c r="I40">
        <f>VLOOKUP(B40,'Contestant Points'!$A$2:$V$32,22,FALSE)</f>
        <v>90</v>
      </c>
      <c r="J40">
        <f>VLOOKUP(B40,'Contestant Points'!$A$2:$W$32,23,FALSE)</f>
        <v>80</v>
      </c>
      <c r="K40">
        <f>VLOOKUP(B40,'Contestant Points'!$A$2:$X$32,24,FALSE)</f>
        <v>130</v>
      </c>
      <c r="L40">
        <f>VLOOKUP(B40,'Contestant Points'!$A$2:$Y$32,25,FALSE)</f>
        <v>60</v>
      </c>
      <c r="M40">
        <f>VLOOKUP(B40,'Contestant Points'!$A$2:$Z$32,26,FALSE)</f>
        <v>0</v>
      </c>
      <c r="N40">
        <f t="shared" si="0"/>
        <v>655</v>
      </c>
      <c r="O40" t="str">
        <f>VLOOKUP(B40,'Contestant Points'!$A$2:$J$32,10,FALSE)</f>
        <v>11% of people have chosen this contestant</v>
      </c>
      <c r="P40">
        <f>VLOOKUP(B40,'Contestant Points'!$A$2:$D$32,4,FALSE)</f>
        <v>37</v>
      </c>
      <c r="Q40" t="str">
        <f>VLOOKUP(B40,'Contestant Points'!$A$2:$E$32,5,FALSE)</f>
        <v>Chiropractor</v>
      </c>
      <c r="R40" t="str">
        <f>VLOOKUP(B40,'Contestant Points'!$A$2:$F$32,6,FALSE)</f>
        <v>6'2"</v>
      </c>
      <c r="S40" t="str">
        <f>VLOOKUP(B40,'Contestant Points'!$A$2:$G$32,7,FALSE)</f>
        <v>Caucasian</v>
      </c>
    </row>
    <row r="41" spans="1:19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Points'!$A$2:$AA$32,19,FALSE)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>
        <f>VLOOKUP(B41,'Contestant Points'!$A$2:$X$32,24,FALSE)</f>
        <v>0</v>
      </c>
      <c r="L41">
        <f>VLOOKUP(B41,'Contestant Points'!$A$2:$Y$32,25,FALSE)</f>
        <v>0</v>
      </c>
      <c r="M41">
        <f>VLOOKUP(B41,'Contestant Points'!$A$2:$Z$32,26,FALSE)</f>
        <v>5</v>
      </c>
      <c r="N41">
        <f t="shared" si="0"/>
        <v>125</v>
      </c>
      <c r="O41" t="str">
        <f>VLOOKUP(B41,'Contestant Points'!$A$2:$J$32,10,FALSE)</f>
        <v>11% of people have chosen this contestant</v>
      </c>
      <c r="P41">
        <f>VLOOKUP(B41,'Contestant Points'!$A$2:$D$32,4,FALSE)</f>
        <v>30</v>
      </c>
      <c r="Q41" t="str">
        <f>VLOOKUP(B41,'Contestant Points'!$A$2:$E$32,5,FALSE)</f>
        <v>Executive Recruiter</v>
      </c>
      <c r="R41" t="str">
        <f>VLOOKUP(B41,'Contestant Points'!$A$2:$F$32,6,FALSE)</f>
        <v>6'4"</v>
      </c>
      <c r="S41" t="str">
        <f>VLOOKUP(B41,'Contestant Points'!$A$2:$G$32,7,FALSE)</f>
        <v>African American</v>
      </c>
    </row>
    <row r="42" spans="1:19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Points'!$A$2:$AA$32,19,FALSE)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>VLOOKUP(B42,'Contestant Points'!$A$2:$V$32,22,FALSE)</f>
        <v>0</v>
      </c>
      <c r="J42">
        <f>VLOOKUP(B42,'Contestant Points'!$A$2:$W$32,23,FALSE)</f>
        <v>0</v>
      </c>
      <c r="K42">
        <f>VLOOKUP(B42,'Contestant Points'!$A$2:$X$32,24,FALSE)</f>
        <v>0</v>
      </c>
      <c r="L42">
        <f>VLOOKUP(B42,'Contestant Points'!$A$2:$Y$32,25,FALSE)</f>
        <v>0</v>
      </c>
      <c r="M42">
        <f>VLOOKUP(B42,'Contestant Points'!$A$2:$Z$32,26,FALSE)</f>
        <v>0</v>
      </c>
      <c r="N42">
        <f t="shared" si="0"/>
        <v>180</v>
      </c>
      <c r="O42" t="str">
        <f>VLOOKUP(B42,'Contestant Points'!$A$2:$J$32,10,FALSE)</f>
        <v>2% of people have chosen this contestant</v>
      </c>
      <c r="P42">
        <f>VLOOKUP(B42,'Contestant Points'!$A$2:$D$32,4,FALSE)</f>
        <v>32</v>
      </c>
      <c r="Q42" t="str">
        <f>VLOOKUP(B42,'Contestant Points'!$A$2:$E$32,5,FALSE)</f>
        <v>Attorney</v>
      </c>
      <c r="R42" t="str">
        <f>VLOOKUP(B42,'Contestant Points'!$A$2:$F$32,6,FALSE)</f>
        <v>5'11"</v>
      </c>
      <c r="S42" t="str">
        <f>VLOOKUP(B42,'Contestant Points'!$A$2:$G$32,7,FALSE)</f>
        <v>Caucasian</v>
      </c>
    </row>
    <row r="43" spans="1:19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Points'!$A$2:$AA$32,19,FALSE)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>VLOOKUP(B43,'Contestant Points'!$A$2:$V$32,22,FALSE)</f>
        <v>0</v>
      </c>
      <c r="J43">
        <f>VLOOKUP(B43,'Contestant Points'!$A$2:$W$32,23,FALSE)</f>
        <v>0</v>
      </c>
      <c r="K43">
        <f>VLOOKUP(B43,'Contestant Points'!$A$2:$X$32,24,FALSE)</f>
        <v>0</v>
      </c>
      <c r="L43">
        <f>VLOOKUP(B43,'Contestant Points'!$A$2:$Y$32,25,FALSE)</f>
        <v>0</v>
      </c>
      <c r="M43">
        <f>VLOOKUP(B43,'Contestant Points'!$A$2:$Z$32,26,FALSE)</f>
        <v>5</v>
      </c>
      <c r="N43">
        <f t="shared" si="0"/>
        <v>125</v>
      </c>
      <c r="O43" t="str">
        <f>VLOOKUP(B43,'Contestant Points'!$A$2:$J$32,10,FALSE)</f>
        <v>11% of people have chosen this contestant</v>
      </c>
      <c r="P43">
        <f>VLOOKUP(B43,'Contestant Points'!$A$2:$D$32,4,FALSE)</f>
        <v>30</v>
      </c>
      <c r="Q43" t="str">
        <f>VLOOKUP(B43,'Contestant Points'!$A$2:$E$32,5,FALSE)</f>
        <v>Executive Recruiter</v>
      </c>
      <c r="R43" t="str">
        <f>VLOOKUP(B43,'Contestant Points'!$A$2:$F$32,6,FALSE)</f>
        <v>6'4"</v>
      </c>
      <c r="S43" t="str">
        <f>VLOOKUP(B43,'Contestant Points'!$A$2:$G$32,7,FALSE)</f>
        <v>African American</v>
      </c>
    </row>
    <row r="44" spans="1:19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Points'!$A$2:$AA$32,19,FALSE)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>VLOOKUP(B44,'Contestant Points'!$A$2:$V$32,22,FALSE)</f>
        <v>0</v>
      </c>
      <c r="J44">
        <f>VLOOKUP(B44,'Contestant Points'!$A$2:$W$32,23,FALSE)</f>
        <v>0</v>
      </c>
      <c r="K44">
        <f>VLOOKUP(B44,'Contestant Points'!$A$2:$X$32,24,FALSE)</f>
        <v>0</v>
      </c>
      <c r="L44">
        <f>VLOOKUP(B44,'Contestant Points'!$A$2:$Y$32,25,FALSE)</f>
        <v>0</v>
      </c>
      <c r="M44">
        <f>VLOOKUP(B44,'Contestant Points'!$A$2:$Z$32,26,FALSE)</f>
        <v>0</v>
      </c>
      <c r="N44">
        <f t="shared" si="0"/>
        <v>0</v>
      </c>
      <c r="O44" t="str">
        <f>VLOOKUP(B44,'Contestant Points'!$A$2:$J$32,10,FALSE)</f>
        <v>4% of people have chosen this contestant</v>
      </c>
      <c r="P44">
        <f>VLOOKUP(B44,'Contestant Points'!$A$2:$D$32,4,FALSE)</f>
        <v>29</v>
      </c>
      <c r="Q44" t="str">
        <f>VLOOKUP(B44,'Contestant Points'!$A$2:$E$32,5,FALSE)</f>
        <v>Marine Veteran</v>
      </c>
      <c r="R44" t="str">
        <f>VLOOKUP(B44,'Contestant Points'!$A$2:$F$32,6,FALSE)</f>
        <v>6'</v>
      </c>
      <c r="S44" t="str">
        <f>VLOOKUP(B44,'Contestant Points'!$A$2:$G$32,7,FALSE)</f>
        <v>Asian</v>
      </c>
    </row>
    <row r="45" spans="1:19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Points'!$A$2:$AA$32,19,FALSE)</f>
        <v>65</v>
      </c>
      <c r="G45">
        <f>VLOOKUP(B45,'Contestant Points'!$A$2:$T$32,20,FALSE)</f>
        <v>60</v>
      </c>
      <c r="H45">
        <f>VLOOKUP(B45,'Contestant Points'!$A$2:$U$32,21,FALSE)</f>
        <v>110</v>
      </c>
      <c r="I45">
        <f>VLOOKUP(B45,'Contestant Points'!$A$2:$V$32,22,FALSE)</f>
        <v>90</v>
      </c>
      <c r="J45">
        <f>VLOOKUP(B45,'Contestant Points'!$A$2:$W$32,23,FALSE)</f>
        <v>80</v>
      </c>
      <c r="K45">
        <f>VLOOKUP(B45,'Contestant Points'!$A$2:$X$32,24,FALSE)</f>
        <v>130</v>
      </c>
      <c r="L45">
        <f>VLOOKUP(B45,'Contestant Points'!$A$2:$Y$32,25,FALSE)</f>
        <v>60</v>
      </c>
      <c r="M45">
        <f>VLOOKUP(B45,'Contestant Points'!$A$2:$Z$32,26,FALSE)</f>
        <v>0</v>
      </c>
      <c r="N45">
        <f t="shared" si="0"/>
        <v>655</v>
      </c>
      <c r="O45" t="str">
        <f>VLOOKUP(B45,'Contestant Points'!$A$2:$J$32,10,FALSE)</f>
        <v>11% of people have chosen this contestant</v>
      </c>
      <c r="P45">
        <f>VLOOKUP(B45,'Contestant Points'!$A$2:$D$32,4,FALSE)</f>
        <v>37</v>
      </c>
      <c r="Q45" t="str">
        <f>VLOOKUP(B45,'Contestant Points'!$A$2:$E$32,5,FALSE)</f>
        <v>Chiropractor</v>
      </c>
      <c r="R45" t="str">
        <f>VLOOKUP(B45,'Contestant Points'!$A$2:$F$32,6,FALSE)</f>
        <v>6'2"</v>
      </c>
      <c r="S45" t="str">
        <f>VLOOKUP(B45,'Contestant Points'!$A$2:$G$32,7,FALSE)</f>
        <v>Caucasian</v>
      </c>
    </row>
    <row r="46" spans="1:19" x14ac:dyDescent="0.3">
      <c r="A46" t="s">
        <v>30</v>
      </c>
      <c r="B46" t="s">
        <v>29</v>
      </c>
      <c r="C46" t="str">
        <f>VLOOKUP(B46,'Contestant Points'!$A$2:$B$32,2,FALSE)</f>
        <v>Eliminated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Points'!$A$2:$AA$32,19,FALSE)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>VLOOKUP(B46,'Contestant Points'!$A$2:$V$32,22,FALSE)</f>
        <v>0</v>
      </c>
      <c r="J46">
        <f>VLOOKUP(B46,'Contestant Points'!$A$2:$W$32,23,FALSE)</f>
        <v>0</v>
      </c>
      <c r="K46">
        <f>VLOOKUP(B46,'Contestant Points'!$A$2:$X$32,24,FALSE)</f>
        <v>0</v>
      </c>
      <c r="L46">
        <f>VLOOKUP(B46,'Contestant Points'!$A$2:$Y$32,25,FALSE)</f>
        <v>0</v>
      </c>
      <c r="M46">
        <f>VLOOKUP(B46,'Contestant Points'!$A$2:$Z$32,26,FALSE)</f>
        <v>5</v>
      </c>
      <c r="N46">
        <f t="shared" si="0"/>
        <v>210</v>
      </c>
      <c r="O46" t="str">
        <f>VLOOKUP(B46,'Contestant Points'!$A$2:$J$32,10,FALSE)</f>
        <v>2% of people have chosen this contestant</v>
      </c>
      <c r="P46">
        <f>VLOOKUP(B46,'Contestant Points'!$A$2:$D$32,4,FALSE)</f>
        <v>28</v>
      </c>
      <c r="Q46" t="str">
        <f>VLOOKUP(B46,'Contestant Points'!$A$2:$E$32,5,FALSE)</f>
        <v>Prosecuting Attorney</v>
      </c>
      <c r="R46" t="str">
        <f>VLOOKUP(B46,'Contestant Points'!$A$2:$F$32,6,FALSE)</f>
        <v>6'3"</v>
      </c>
      <c r="S46" t="str">
        <f>VLOOKUP(B46,'Contestant Points'!$A$2:$G$32,7,FALSE)</f>
        <v>African American</v>
      </c>
    </row>
    <row r="47" spans="1:19" x14ac:dyDescent="0.3">
      <c r="A47" t="s">
        <v>45</v>
      </c>
      <c r="B47" t="s">
        <v>22</v>
      </c>
      <c r="C47" t="str">
        <f>VLOOKUP(B47,'Contestant Points'!$A$2:$B$32,2,FALSE)</f>
        <v>Eliminated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Points'!$A$2:$AA$32,19,FALSE)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>VLOOKUP(B47,'Contestant Points'!$A$2:$V$32,22,FALSE)</f>
        <v>100</v>
      </c>
      <c r="J47">
        <f>VLOOKUP(B47,'Contestant Points'!$A$2:$W$32,23,FALSE)</f>
        <v>90</v>
      </c>
      <c r="K47">
        <f>VLOOKUP(B47,'Contestant Points'!$A$2:$X$32,24,FALSE)</f>
        <v>95</v>
      </c>
      <c r="L47">
        <f>VLOOKUP(B47,'Contestant Points'!$A$2:$Y$32,25,FALSE)</f>
        <v>0</v>
      </c>
      <c r="M47">
        <f>VLOOKUP(B47,'Contestant Points'!$A$2:$Z$32,26,FALSE)</f>
        <v>70</v>
      </c>
      <c r="N47">
        <f t="shared" si="0"/>
        <v>670</v>
      </c>
      <c r="O47" t="str">
        <f>VLOOKUP(B47,'Contestant Points'!$A$2:$J$32,10,FALSE)</f>
        <v>2% of people have chosen this contestant</v>
      </c>
      <c r="P47">
        <f>VLOOKUP(B47,'Contestant Points'!$A$2:$D$32,4,FALSE)</f>
        <v>26</v>
      </c>
      <c r="Q47" t="str">
        <f>VLOOKUP(B47,'Contestant Points'!$A$2:$E$32,5,FALSE)</f>
        <v>Startup Recruiter</v>
      </c>
      <c r="R47" t="str">
        <f>VLOOKUP(B47,'Contestant Points'!$A$2:$F$32,6,FALSE)</f>
        <v>6'2"</v>
      </c>
      <c r="S47" t="str">
        <f>VLOOKUP(B47,'Contestant Points'!$A$2:$G$32,7,FALSE)</f>
        <v>Caucasian</v>
      </c>
    </row>
    <row r="48" spans="1:19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Points'!$A$2:$AA$32,19,FALSE)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>VLOOKUP(B48,'Contestant Points'!$A$2:$V$32,22,FALSE)</f>
        <v>0</v>
      </c>
      <c r="J48">
        <f>VLOOKUP(B48,'Contestant Points'!$A$2:$W$32,23,FALSE)</f>
        <v>0</v>
      </c>
      <c r="K48">
        <f>VLOOKUP(B48,'Contestant Points'!$A$2:$X$32,24,FALSE)</f>
        <v>0</v>
      </c>
      <c r="L48">
        <f>VLOOKUP(B48,'Contestant Points'!$A$2:$Y$32,25,FALSE)</f>
        <v>0</v>
      </c>
      <c r="M48">
        <f>VLOOKUP(B48,'Contestant Points'!$A$2:$Z$32,26,FALSE)</f>
        <v>5</v>
      </c>
      <c r="N48">
        <f t="shared" si="0"/>
        <v>125</v>
      </c>
      <c r="O48" t="str">
        <f>VLOOKUP(B48,'Contestant Points'!$A$2:$J$32,10,FALSE)</f>
        <v>11% of people have chosen this contestant</v>
      </c>
      <c r="P48">
        <f>VLOOKUP(B48,'Contestant Points'!$A$2:$D$32,4,FALSE)</f>
        <v>30</v>
      </c>
      <c r="Q48" t="str">
        <f>VLOOKUP(B48,'Contestant Points'!$A$2:$E$32,5,FALSE)</f>
        <v>Executive Recruiter</v>
      </c>
      <c r="R48" t="str">
        <f>VLOOKUP(B48,'Contestant Points'!$A$2:$F$32,6,FALSE)</f>
        <v>6'4"</v>
      </c>
      <c r="S48" t="str">
        <f>VLOOKUP(B48,'Contestant Points'!$A$2:$G$32,7,FALSE)</f>
        <v>African American</v>
      </c>
    </row>
    <row r="49" spans="1:19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Points'!$A$2:$AA$32,19,FALSE)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>VLOOKUP(B49,'Contestant Points'!$A$2:$V$32,22,FALSE)</f>
        <v>0</v>
      </c>
      <c r="J49">
        <f>VLOOKUP(B49,'Contestant Points'!$A$2:$W$32,23,FALSE)</f>
        <v>0</v>
      </c>
      <c r="K49">
        <f>VLOOKUP(B49,'Contestant Points'!$A$2:$X$32,24,FALSE)</f>
        <v>0</v>
      </c>
      <c r="L49">
        <f>VLOOKUP(B49,'Contestant Points'!$A$2:$Y$32,25,FALSE)</f>
        <v>0</v>
      </c>
      <c r="M49">
        <f>VLOOKUP(B49,'Contestant Points'!$A$2:$Z$32,26,FALSE)</f>
        <v>0</v>
      </c>
      <c r="N49">
        <f t="shared" si="0"/>
        <v>5</v>
      </c>
      <c r="O49" t="str">
        <f>VLOOKUP(B49,'Contestant Points'!$A$2:$J$32,10,FALSE)</f>
        <v>0% of people have chosen this contestant</v>
      </c>
      <c r="P49">
        <f>VLOOKUP(B49,'Contestant Points'!$A$2:$D$32,4,FALSE)</f>
        <v>30</v>
      </c>
      <c r="Q49" t="str">
        <f>VLOOKUP(B49,'Contestant Points'!$A$2:$E$32,5,FALSE)</f>
        <v>Law Student</v>
      </c>
      <c r="R49" t="str">
        <f>VLOOKUP(B49,'Contestant Points'!$A$2:$F$32,6,FALSE)</f>
        <v>6'2"</v>
      </c>
      <c r="S49" t="str">
        <f>VLOOKUP(B49,'Contestant Points'!$A$2:$G$32,7,FALSE)</f>
        <v>Caucasian</v>
      </c>
    </row>
    <row r="50" spans="1:19" x14ac:dyDescent="0.3">
      <c r="A50" t="s">
        <v>45</v>
      </c>
      <c r="B50" t="s">
        <v>13</v>
      </c>
      <c r="C50" t="str">
        <f>VLOOKUP(B50,'Contestant Points'!$A$2:$B$32,2,FALSE)</f>
        <v>Eliminated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Points'!$A$2:$AA$32,19,FALSE)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>VLOOKUP(B50,'Contestant Points'!$A$2:$V$32,22,FALSE)</f>
        <v>75</v>
      </c>
      <c r="J50">
        <f>VLOOKUP(B50,'Contestant Points'!$A$2:$W$32,23,FALSE)</f>
        <v>0</v>
      </c>
      <c r="K50">
        <f>VLOOKUP(B50,'Contestant Points'!$A$2:$X$32,24,FALSE)</f>
        <v>0</v>
      </c>
      <c r="L50">
        <f>VLOOKUP(B50,'Contestant Points'!$A$2:$Y$32,25,FALSE)</f>
        <v>0</v>
      </c>
      <c r="M50">
        <f>VLOOKUP(B50,'Contestant Points'!$A$2:$Z$32,26,FALSE)</f>
        <v>5</v>
      </c>
      <c r="N50">
        <f t="shared" si="0"/>
        <v>295</v>
      </c>
      <c r="O50" t="str">
        <f>VLOOKUP(B50,'Contestant Points'!$A$2:$J$32,10,FALSE)</f>
        <v>2% of people have chosen this contestant</v>
      </c>
      <c r="P50">
        <f>VLOOKUP(B50,'Contestant Points'!$A$2:$D$32,4,FALSE)</f>
        <v>28</v>
      </c>
      <c r="Q50" t="str">
        <f>VLOOKUP(B50,'Contestant Points'!$A$2:$E$32,5,FALSE)</f>
        <v>Information Systems Supervisor</v>
      </c>
      <c r="R50" t="str">
        <f>VLOOKUP(B50,'Contestant Points'!$A$2:$F$32,6,FALSE)</f>
        <v>6'2"</v>
      </c>
      <c r="S50" t="str">
        <f>VLOOKUP(B50,'Contestant Points'!$A$2:$G$32,7,FALSE)</f>
        <v>Caucasian</v>
      </c>
    </row>
    <row r="51" spans="1:19" x14ac:dyDescent="0.3">
      <c r="A51" t="s">
        <v>45</v>
      </c>
      <c r="B51" t="s">
        <v>9</v>
      </c>
      <c r="C51" t="str">
        <f>VLOOKUP(B51,'Contestant Points'!$A$2:$B$32,2,FALSE)</f>
        <v>Eliminated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Points'!$A$2:$AA$32,19,FALSE)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>VLOOKUP(B51,'Contestant Points'!$A$2:$V$32,22,FALSE)</f>
        <v>45</v>
      </c>
      <c r="J51">
        <f>VLOOKUP(B51,'Contestant Points'!$A$2:$W$32,23,FALSE)</f>
        <v>0</v>
      </c>
      <c r="K51">
        <f>VLOOKUP(B51,'Contestant Points'!$A$2:$X$32,24,FALSE)</f>
        <v>0</v>
      </c>
      <c r="L51">
        <f>VLOOKUP(B51,'Contestant Points'!$A$2:$Y$32,25,FALSE)</f>
        <v>0</v>
      </c>
      <c r="M51">
        <f>VLOOKUP(B51,'Contestant Points'!$A$2:$Z$32,26,FALSE)</f>
        <v>0</v>
      </c>
      <c r="N51">
        <f t="shared" si="0"/>
        <v>275</v>
      </c>
      <c r="O51" t="str">
        <f>VLOOKUP(B51,'Contestant Points'!$A$2:$J$32,10,FALSE)</f>
        <v>4% of people have chosen this contestant</v>
      </c>
      <c r="P51">
        <f>VLOOKUP(B51,'Contestant Points'!$A$2:$D$32,4,FALSE)</f>
        <v>28</v>
      </c>
      <c r="Q51" t="str">
        <f>VLOOKUP(B51,'Contestant Points'!$A$2:$E$32,5,FALSE)</f>
        <v>Sales Manager</v>
      </c>
      <c r="R51" t="str">
        <f>VLOOKUP(B51,'Contestant Points'!$A$2:$F$32,6,FALSE)</f>
        <v>6'3"</v>
      </c>
      <c r="S51" t="str">
        <f>VLOOKUP(B51,'Contestant Points'!$A$2:$G$32,7,FALSE)</f>
        <v>African American</v>
      </c>
    </row>
    <row r="52" spans="1:19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Points'!$A$2:$AA$32,19,FALSE)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>VLOOKUP(B52,'Contestant Points'!$A$2:$V$32,22,FALSE)</f>
        <v>0</v>
      </c>
      <c r="J52">
        <f>VLOOKUP(B52,'Contestant Points'!$A$2:$W$32,23,FALSE)</f>
        <v>0</v>
      </c>
      <c r="K52">
        <f>VLOOKUP(B52,'Contestant Points'!$A$2:$X$32,24,FALSE)</f>
        <v>0</v>
      </c>
      <c r="L52">
        <f>VLOOKUP(B52,'Contestant Points'!$A$2:$Y$32,25,FALSE)</f>
        <v>0</v>
      </c>
      <c r="M52">
        <f>VLOOKUP(B52,'Contestant Points'!$A$2:$Z$32,26,FALSE)</f>
        <v>15</v>
      </c>
      <c r="N52">
        <f t="shared" si="0"/>
        <v>120</v>
      </c>
      <c r="O52" t="str">
        <f>VLOOKUP(B52,'Contestant Points'!$A$2:$J$32,10,FALSE)</f>
        <v>0% of people have chosen this contestant</v>
      </c>
      <c r="P52">
        <f>VLOOKUP(B52,'Contestant Points'!$A$2:$D$32,4,FALSE)</f>
        <v>31</v>
      </c>
      <c r="Q52" t="str">
        <f>VLOOKUP(B52,'Contestant Points'!$A$2:$E$32,5,FALSE)</f>
        <v>Aspiring Drummer</v>
      </c>
      <c r="R52" t="str">
        <f>VLOOKUP(B52,'Contestant Points'!$A$2:$F$32,6,FALSE)</f>
        <v>6'</v>
      </c>
      <c r="S52" t="str">
        <f>VLOOKUP(B52,'Contestant Points'!$A$2:$G$32,7,FALSE)</f>
        <v>Caucasian</v>
      </c>
    </row>
    <row r="53" spans="1:19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Points'!$A$2:$AA$32,19,FALSE)</f>
        <v>65</v>
      </c>
      <c r="G53">
        <f>VLOOKUP(B53,'Contestant Points'!$A$2:$T$32,20,FALSE)</f>
        <v>60</v>
      </c>
      <c r="H53">
        <f>VLOOKUP(B53,'Contestant Points'!$A$2:$U$32,21,FALSE)</f>
        <v>110</v>
      </c>
      <c r="I53">
        <f>VLOOKUP(B53,'Contestant Points'!$A$2:$V$32,22,FALSE)</f>
        <v>90</v>
      </c>
      <c r="J53">
        <f>VLOOKUP(B53,'Contestant Points'!$A$2:$W$32,23,FALSE)</f>
        <v>80</v>
      </c>
      <c r="K53">
        <f>VLOOKUP(B53,'Contestant Points'!$A$2:$X$32,24,FALSE)</f>
        <v>130</v>
      </c>
      <c r="L53">
        <f>VLOOKUP(B53,'Contestant Points'!$A$2:$Y$32,25,FALSE)</f>
        <v>60</v>
      </c>
      <c r="M53">
        <f>VLOOKUP(B53,'Contestant Points'!$A$2:$Z$32,26,FALSE)</f>
        <v>0</v>
      </c>
      <c r="N53">
        <f t="shared" si="0"/>
        <v>655</v>
      </c>
      <c r="O53" t="str">
        <f>VLOOKUP(B53,'Contestant Points'!$A$2:$J$32,10,FALSE)</f>
        <v>11% of people have chosen this contestant</v>
      </c>
      <c r="P53">
        <f>VLOOKUP(B53,'Contestant Points'!$A$2:$D$32,4,FALSE)</f>
        <v>37</v>
      </c>
      <c r="Q53" t="str">
        <f>VLOOKUP(B53,'Contestant Points'!$A$2:$E$32,5,FALSE)</f>
        <v>Chiropractor</v>
      </c>
      <c r="R53" t="str">
        <f>VLOOKUP(B53,'Contestant Points'!$A$2:$F$32,6,FALSE)</f>
        <v>6'2"</v>
      </c>
      <c r="S53" t="str">
        <f>VLOOKUP(B53,'Contestant Points'!$A$2:$G$32,7,FALSE)</f>
        <v>Caucasian</v>
      </c>
    </row>
    <row r="54" spans="1:19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Points'!$A$2:$AA$32,19,FALSE)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>VLOOKUP(B54,'Contestant Points'!$A$2:$V$32,22,FALSE)</f>
        <v>0</v>
      </c>
      <c r="J54">
        <f>VLOOKUP(B54,'Contestant Points'!$A$2:$W$32,23,FALSE)</f>
        <v>0</v>
      </c>
      <c r="K54">
        <f>VLOOKUP(B54,'Contestant Points'!$A$2:$X$32,24,FALSE)</f>
        <v>0</v>
      </c>
      <c r="L54">
        <f>VLOOKUP(B54,'Contestant Points'!$A$2:$Y$32,25,FALSE)</f>
        <v>0</v>
      </c>
      <c r="M54">
        <f>VLOOKUP(B54,'Contestant Points'!$A$2:$Z$32,26,FALSE)</f>
        <v>5</v>
      </c>
      <c r="N54">
        <f t="shared" si="0"/>
        <v>125</v>
      </c>
      <c r="O54" t="str">
        <f>VLOOKUP(B54,'Contestant Points'!$A$2:$J$32,10,FALSE)</f>
        <v>11% of people have chosen this contestant</v>
      </c>
      <c r="P54">
        <f>VLOOKUP(B54,'Contestant Points'!$A$2:$D$32,4,FALSE)</f>
        <v>30</v>
      </c>
      <c r="Q54" t="str">
        <f>VLOOKUP(B54,'Contestant Points'!$A$2:$E$32,5,FALSE)</f>
        <v>Executive Recruiter</v>
      </c>
      <c r="R54" t="str">
        <f>VLOOKUP(B54,'Contestant Points'!$A$2:$F$32,6,FALSE)</f>
        <v>6'4"</v>
      </c>
      <c r="S54" t="str">
        <f>VLOOKUP(B54,'Contestant Points'!$A$2:$G$32,7,FALSE)</f>
        <v>African American</v>
      </c>
    </row>
    <row r="55" spans="1:19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Points'!$A$2:$AA$32,19,FALSE)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>VLOOKUP(B55,'Contestant Points'!$A$2:$V$32,22,FALSE)</f>
        <v>0</v>
      </c>
      <c r="J55">
        <f>VLOOKUP(B55,'Contestant Points'!$A$2:$W$32,23,FALSE)</f>
        <v>0</v>
      </c>
      <c r="K55">
        <f>VLOOKUP(B55,'Contestant Points'!$A$2:$X$32,24,FALSE)</f>
        <v>0</v>
      </c>
      <c r="L55">
        <f>VLOOKUP(B55,'Contestant Points'!$A$2:$Y$32,25,FALSE)</f>
        <v>0</v>
      </c>
      <c r="M55">
        <f>VLOOKUP(B55,'Contestant Points'!$A$2:$Z$32,26,FALSE)</f>
        <v>0</v>
      </c>
      <c r="N55">
        <f t="shared" si="0"/>
        <v>5</v>
      </c>
      <c r="O55" t="str">
        <f>VLOOKUP(B55,'Contestant Points'!$A$2:$J$32,10,FALSE)</f>
        <v>2% of people have chosen this contestant</v>
      </c>
      <c r="P55">
        <f>VLOOKUP(B55,'Contestant Points'!$A$2:$D$32,4,FALSE)</f>
        <v>26</v>
      </c>
      <c r="Q55" t="str">
        <f>VLOOKUP(B55,'Contestant Points'!$A$2:$E$32,5,FALSE)</f>
        <v>Marketing Consultant</v>
      </c>
      <c r="R55" t="str">
        <f>VLOOKUP(B55,'Contestant Points'!$A$2:$F$32,6,FALSE)</f>
        <v>5'11"</v>
      </c>
      <c r="S55" t="str">
        <f>VLOOKUP(B55,'Contestant Points'!$A$2:$G$32,7,FALSE)</f>
        <v>African American</v>
      </c>
    </row>
    <row r="56" spans="1:19" x14ac:dyDescent="0.3">
      <c r="A56" t="s">
        <v>114</v>
      </c>
      <c r="B56" t="s">
        <v>29</v>
      </c>
      <c r="C56" t="str">
        <f>VLOOKUP(B56,'Contestant Points'!$A$2:$B$32,2,FALSE)</f>
        <v>Eliminated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Points'!$A$2:$AA$32,19,FALSE)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>VLOOKUP(B56,'Contestant Points'!$A$2:$V$32,22,FALSE)</f>
        <v>0</v>
      </c>
      <c r="J56">
        <f>VLOOKUP(B56,'Contestant Points'!$A$2:$W$32,23,FALSE)</f>
        <v>0</v>
      </c>
      <c r="K56">
        <f>VLOOKUP(B56,'Contestant Points'!$A$2:$X$32,24,FALSE)</f>
        <v>0</v>
      </c>
      <c r="L56">
        <f>VLOOKUP(B56,'Contestant Points'!$A$2:$Y$32,25,FALSE)</f>
        <v>0</v>
      </c>
      <c r="M56">
        <f>VLOOKUP(B56,'Contestant Points'!$A$2:$Z$32,26,FALSE)</f>
        <v>5</v>
      </c>
      <c r="N56">
        <f t="shared" si="0"/>
        <v>210</v>
      </c>
      <c r="O56" t="str">
        <f>VLOOKUP(B56,'Contestant Points'!$A$2:$J$32,10,FALSE)</f>
        <v>2% of people have chosen this contestant</v>
      </c>
      <c r="P56">
        <f>VLOOKUP(B56,'Contestant Points'!$A$2:$D$32,4,FALSE)</f>
        <v>28</v>
      </c>
      <c r="Q56" t="str">
        <f>VLOOKUP(B56,'Contestant Points'!$A$2:$E$32,5,FALSE)</f>
        <v>Prosecuting Attorney</v>
      </c>
      <c r="R56" t="str">
        <f>VLOOKUP(B56,'Contestant Points'!$A$2:$F$32,6,FALSE)</f>
        <v>6'3"</v>
      </c>
      <c r="S56" t="str">
        <f>VLOOKUP(B56,'Contestant Points'!$A$2:$G$32,7,FALSE)</f>
        <v>African American</v>
      </c>
    </row>
    <row r="57" spans="1:19" x14ac:dyDescent="0.3">
      <c r="A57" t="s">
        <v>114</v>
      </c>
      <c r="B57" t="s">
        <v>14</v>
      </c>
      <c r="C57" t="str">
        <f>VLOOKUP(B57,'Contestant Points'!$A$2:$B$32,2,FALSE)</f>
        <v>Still In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VLOOKUP(B57,'Contestant Points'!$A$2:$W$32,23,FALSE)</f>
        <v>90</v>
      </c>
      <c r="K57">
        <f>VLOOKUP(B57,'Contestant Points'!$A$2:$X$32,24,FALSE)</f>
        <v>95</v>
      </c>
      <c r="L57">
        <f>VLOOKUP(B57,'Contestant Points'!$A$2:$Y$32,25,FALSE)</f>
        <v>70</v>
      </c>
      <c r="M57">
        <f>VLOOKUP(B57,'Contestant Points'!$A$2:$Z$32,26,FALSE)</f>
        <v>0</v>
      </c>
      <c r="N57">
        <f t="shared" si="0"/>
        <v>255</v>
      </c>
      <c r="O57" t="str">
        <f>VLOOKUP(B57,'Contestant Points'!$A$2:$J$32,10,FALSE)</f>
        <v>9% of people have chosen this contestant</v>
      </c>
      <c r="P57">
        <f>VLOOKUP(B57,'Contestant Points'!$A$2:$D$32,4,FALSE)</f>
        <v>31</v>
      </c>
      <c r="Q57" t="str">
        <f>VLOOKUP(B57,'Contestant Points'!$A$2:$E$32,5,FALSE)</f>
        <v>Business Owner</v>
      </c>
      <c r="R57" t="str">
        <f>VLOOKUP(B57,'Contestant Points'!$A$2:$F$32,6,FALSE)</f>
        <v>6'3"</v>
      </c>
      <c r="S57" t="str">
        <f>VLOOKUP(B57,'Contestant Points'!$A$2:$G$32,7,FALSE)</f>
        <v>Caucasian</v>
      </c>
    </row>
    <row r="58" spans="1:19" x14ac:dyDescent="0.3">
      <c r="A58" t="s">
        <v>36</v>
      </c>
      <c r="B58" t="s">
        <v>14</v>
      </c>
      <c r="C58" t="str">
        <f>VLOOKUP(B58,'Contestant Points'!$A$2:$B$32,2,FALSE)</f>
        <v>Still In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VLOOKUP(B58,'Contestant Points'!$A$2:$W$32,23,FALSE)</f>
        <v>90</v>
      </c>
      <c r="K58">
        <f>VLOOKUP(B58,'Contestant Points'!$A$2:$X$32,24,FALSE)</f>
        <v>95</v>
      </c>
      <c r="L58">
        <f>VLOOKUP(B58,'Contestant Points'!$A$2:$Y$32,25,FALSE)</f>
        <v>70</v>
      </c>
      <c r="M58">
        <f>VLOOKUP(B58,'Contestant Points'!$A$2:$Z$32,26,FALSE)</f>
        <v>0</v>
      </c>
      <c r="N58">
        <f t="shared" si="0"/>
        <v>255</v>
      </c>
      <c r="O58" t="str">
        <f>VLOOKUP(B58,'Contestant Points'!$A$2:$J$32,10,FALSE)</f>
        <v>9% of people have chosen this contestant</v>
      </c>
      <c r="P58">
        <f>VLOOKUP(B58,'Contestant Points'!$A$2:$D$32,4,FALSE)</f>
        <v>31</v>
      </c>
      <c r="Q58" t="str">
        <f>VLOOKUP(B58,'Contestant Points'!$A$2:$E$32,5,FALSE)</f>
        <v>Business Owner</v>
      </c>
      <c r="R58" t="str">
        <f>VLOOKUP(B58,'Contestant Points'!$A$2:$F$32,6,FALSE)</f>
        <v>6'3"</v>
      </c>
      <c r="S58" t="str">
        <f>VLOOKUP(B58,'Contestant Points'!$A$2:$G$32,7,FALSE)</f>
        <v>Caucasian</v>
      </c>
    </row>
    <row r="59" spans="1:19" x14ac:dyDescent="0.3">
      <c r="A59" t="s">
        <v>45</v>
      </c>
      <c r="B59" t="s">
        <v>6</v>
      </c>
      <c r="C59" t="str">
        <f>VLOOKUP(B59,'Contestant Points'!$A$2:$B$32,2,FALSE)</f>
        <v>Still In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>VLOOKUP(B59,'Contestant Points'!$A$2:$W$32,23,FALSE)</f>
        <v>80</v>
      </c>
      <c r="K59">
        <f>VLOOKUP(B59,'Contestant Points'!$A$2:$X$32,24,FALSE)</f>
        <v>130</v>
      </c>
      <c r="L59">
        <f>VLOOKUP(B59,'Contestant Points'!$A$2:$Y$32,25,FALSE)</f>
        <v>60</v>
      </c>
      <c r="M59">
        <f>VLOOKUP(B59,'Contestant Points'!$A$2:$Z$32,26,FALSE)</f>
        <v>0</v>
      </c>
      <c r="N59">
        <f t="shared" si="0"/>
        <v>270</v>
      </c>
      <c r="O59" t="str">
        <f>VLOOKUP(B59,'Contestant Points'!$A$2:$J$32,10,FALSE)</f>
        <v>11% of people have chosen this contestant</v>
      </c>
      <c r="P59">
        <f>VLOOKUP(B59,'Contestant Points'!$A$2:$D$32,4,FALSE)</f>
        <v>37</v>
      </c>
      <c r="Q59" t="str">
        <f>VLOOKUP(B59,'Contestant Points'!$A$2:$E$32,5,FALSE)</f>
        <v>Chiropractor</v>
      </c>
      <c r="R59" t="str">
        <f>VLOOKUP(B59,'Contestant Points'!$A$2:$F$32,6,FALSE)</f>
        <v>6'2"</v>
      </c>
      <c r="S59" t="str">
        <f>VLOOKUP(B59,'Contestant Points'!$A$2:$G$32,7,FALSE)</f>
        <v>Caucasian</v>
      </c>
    </row>
    <row r="60" spans="1:19" x14ac:dyDescent="0.3">
      <c r="A60" t="s">
        <v>39</v>
      </c>
      <c r="B60" t="s">
        <v>6</v>
      </c>
      <c r="C60" t="str">
        <f>VLOOKUP(B60,'Contestant Points'!$A$2:$B$32,2,FALSE)</f>
        <v>Still In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>VLOOKUP(B60,'Contestant Points'!$A$2:$W$32,23,FALSE)</f>
        <v>80</v>
      </c>
      <c r="K60">
        <f>VLOOKUP(B60,'Contestant Points'!$A$2:$X$32,24,FALSE)</f>
        <v>130</v>
      </c>
      <c r="L60">
        <f>VLOOKUP(B60,'Contestant Points'!$A$2:$Y$32,25,FALSE)</f>
        <v>60</v>
      </c>
      <c r="M60">
        <f>VLOOKUP(B60,'Contestant Points'!$A$2:$Z$32,26,FALSE)</f>
        <v>0</v>
      </c>
      <c r="N60">
        <f t="shared" si="0"/>
        <v>270</v>
      </c>
      <c r="O60" t="str">
        <f>VLOOKUP(B60,'Contestant Points'!$A$2:$J$32,10,FALSE)</f>
        <v>11% of people have chosen this contestant</v>
      </c>
      <c r="P60">
        <f>VLOOKUP(B60,'Contestant Points'!$A$2:$D$32,4,FALSE)</f>
        <v>37</v>
      </c>
      <c r="Q60" t="str">
        <f>VLOOKUP(B60,'Contestant Points'!$A$2:$E$32,5,FALSE)</f>
        <v>Chiropractor</v>
      </c>
      <c r="R60" t="str">
        <f>VLOOKUP(B60,'Contestant Points'!$A$2:$F$32,6,FALSE)</f>
        <v>6'2"</v>
      </c>
      <c r="S60" t="str">
        <f>VLOOKUP(B60,'Contestant Points'!$A$2:$G$32,7,FALSE)</f>
        <v>Caucasian</v>
      </c>
    </row>
    <row r="61" spans="1:19" x14ac:dyDescent="0.3">
      <c r="A61" t="s">
        <v>44</v>
      </c>
      <c r="B61" t="s">
        <v>10</v>
      </c>
      <c r="C61" t="str">
        <f>VLOOKUP(B61,'Contestant Points'!$A$2:$B$32,2,FALSE)</f>
        <v>Still In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>VLOOKUP(B61,'Contestant Points'!$A$2:$W$32,23,FALSE)</f>
        <v>75</v>
      </c>
      <c r="K61">
        <f>VLOOKUP(B61,'Contestant Points'!$A$2:$X$32,24,FALSE)</f>
        <v>95</v>
      </c>
      <c r="L61">
        <f>VLOOKUP(B61,'Contestant Points'!$A$2:$Y$32,25,FALSE)</f>
        <v>160</v>
      </c>
      <c r="M61">
        <f>VLOOKUP(B61,'Contestant Points'!$A$2:$Z$32,26,FALSE)</f>
        <v>5</v>
      </c>
      <c r="N61">
        <f t="shared" si="0"/>
        <v>335</v>
      </c>
      <c r="O61" t="str">
        <f>VLOOKUP(B61,'Contestant Points'!$A$2:$J$32,10,FALSE)</f>
        <v>7% of people have chosen this contestant</v>
      </c>
      <c r="P61">
        <f>VLOOKUP(B61,'Contestant Points'!$A$2:$D$32,4,FALSE)</f>
        <v>29</v>
      </c>
      <c r="Q61" t="str">
        <f>VLOOKUP(B61,'Contestant Points'!$A$2:$E$32,5,FALSE)</f>
        <v>Personal Trainer</v>
      </c>
      <c r="R61" t="str">
        <f>VLOOKUP(B61,'Contestant Points'!$A$2:$F$32,6,FALSE)</f>
        <v>6'2"</v>
      </c>
      <c r="S61" t="str">
        <f>VLOOKUP(B61,'Contestant Points'!$A$2:$G$32,7,FALSE)</f>
        <v>African American</v>
      </c>
    </row>
    <row r="62" spans="1:19" x14ac:dyDescent="0.3">
      <c r="A62" t="s">
        <v>35</v>
      </c>
      <c r="B62" t="s">
        <v>6</v>
      </c>
      <c r="C62" t="str">
        <f>VLOOKUP(B62,'Contestant Points'!$A$2:$B$32,2,FALSE)</f>
        <v>Still In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>VLOOKUP(B62,'Contestant Points'!$A$2:$W$32,23,FALSE)</f>
        <v>80</v>
      </c>
      <c r="K62">
        <f>VLOOKUP(B62,'Contestant Points'!$A$2:$X$32,24,FALSE)</f>
        <v>130</v>
      </c>
      <c r="L62">
        <f>VLOOKUP(B62,'Contestant Points'!$A$2:$Y$32,25,FALSE)</f>
        <v>60</v>
      </c>
      <c r="M62">
        <f>VLOOKUP(B62,'Contestant Points'!$A$2:$Z$32,26,FALSE)</f>
        <v>0</v>
      </c>
      <c r="N62">
        <f t="shared" si="0"/>
        <v>270</v>
      </c>
      <c r="O62" t="str">
        <f>VLOOKUP(B62,'Contestant Points'!$A$2:$J$32,10,FALSE)</f>
        <v>11% of people have chosen this contestant</v>
      </c>
      <c r="P62">
        <f>VLOOKUP(B62,'Contestant Points'!$A$2:$D$32,4,FALSE)</f>
        <v>37</v>
      </c>
      <c r="Q62" t="str">
        <f>VLOOKUP(B62,'Contestant Points'!$A$2:$E$32,5,FALSE)</f>
        <v>Chiropractor</v>
      </c>
      <c r="R62" t="str">
        <f>VLOOKUP(B62,'Contestant Points'!$A$2:$F$32,6,FALSE)</f>
        <v>6'2"</v>
      </c>
      <c r="S62" t="str">
        <f>VLOOKUP(B62,'Contestant Points'!$A$2:$G$32,7,FALSE)</f>
        <v>Caucasian</v>
      </c>
    </row>
    <row r="63" spans="1:19" x14ac:dyDescent="0.3">
      <c r="A63" t="s">
        <v>41</v>
      </c>
      <c r="B63" t="s">
        <v>14</v>
      </c>
      <c r="C63" t="str">
        <f>VLOOKUP(B63,'Contestant Points'!$A$2:$B$32,2,FALSE)</f>
        <v>Still In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>VLOOKUP(B63,'Contestant Points'!$A$2:$W$32,23,FALSE)</f>
        <v>90</v>
      </c>
      <c r="K63">
        <f>VLOOKUP(B63,'Contestant Points'!$A$2:$X$32,24,FALSE)</f>
        <v>95</v>
      </c>
      <c r="L63">
        <f>VLOOKUP(B63,'Contestant Points'!$A$2:$Y$32,25,FALSE)</f>
        <v>70</v>
      </c>
      <c r="M63">
        <f>VLOOKUP(B63,'Contestant Points'!$A$2:$Z$32,26,FALSE)</f>
        <v>0</v>
      </c>
      <c r="N63">
        <f t="shared" si="0"/>
        <v>255</v>
      </c>
      <c r="O63" t="str">
        <f>VLOOKUP(B63,'Contestant Points'!$A$2:$J$32,10,FALSE)</f>
        <v>9% of people have chosen this contestant</v>
      </c>
      <c r="P63">
        <f>VLOOKUP(B63,'Contestant Points'!$A$2:$D$32,4,FALSE)</f>
        <v>31</v>
      </c>
      <c r="Q63" t="str">
        <f>VLOOKUP(B63,'Contestant Points'!$A$2:$E$32,5,FALSE)</f>
        <v>Business Owner</v>
      </c>
      <c r="R63" t="str">
        <f>VLOOKUP(B63,'Contestant Points'!$A$2:$F$32,6,FALSE)</f>
        <v>6'3"</v>
      </c>
      <c r="S63" t="str">
        <f>VLOOKUP(B63,'Contestant Points'!$A$2:$G$32,7,FALSE)</f>
        <v>Caucasian</v>
      </c>
    </row>
    <row r="64" spans="1:19" x14ac:dyDescent="0.3">
      <c r="A64" t="s">
        <v>30</v>
      </c>
      <c r="B64" t="s">
        <v>14</v>
      </c>
      <c r="C64" t="str">
        <f>VLOOKUP(B64,'Contestant Points'!$A$2:$B$32,2,FALSE)</f>
        <v>Still In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>VLOOKUP(B64,'Contestant Points'!$A$2:$W$32,23,FALSE)</f>
        <v>90</v>
      </c>
      <c r="K64">
        <f>VLOOKUP(B64,'Contestant Points'!$A$2:$X$32,24,FALSE)</f>
        <v>95</v>
      </c>
      <c r="L64">
        <f>VLOOKUP(B64,'Contestant Points'!$A$2:$Y$32,25,FALSE)</f>
        <v>70</v>
      </c>
      <c r="M64">
        <f>VLOOKUP(B64,'Contestant Points'!$A$2:$Z$32,26,FALSE)</f>
        <v>0</v>
      </c>
      <c r="N64">
        <f t="shared" si="0"/>
        <v>255</v>
      </c>
      <c r="O64" t="str">
        <f>VLOOKUP(B64,'Contestant Points'!$A$2:$J$32,10,FALSE)</f>
        <v>9% of people have chosen this contestant</v>
      </c>
      <c r="P64">
        <f>VLOOKUP(B64,'Contestant Points'!$A$2:$D$32,4,FALSE)</f>
        <v>31</v>
      </c>
      <c r="Q64" t="str">
        <f>VLOOKUP(B64,'Contestant Points'!$A$2:$E$32,5,FALSE)</f>
        <v>Business Owner</v>
      </c>
      <c r="R64" t="str">
        <f>VLOOKUP(B64,'Contestant Points'!$A$2:$F$32,6,FALSE)</f>
        <v>6'3"</v>
      </c>
      <c r="S64" t="str">
        <f>VLOOKUP(B64,'Contestant Points'!$A$2:$G$32,7,FALSE)</f>
        <v>Caucasian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2017-08-02T13:48:32Z</dcterms:modified>
</cp:coreProperties>
</file>