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hang\My Documents\GitHub\Whaleshit-Fantasy-Football\"/>
    </mc:Choice>
  </mc:AlternateContent>
  <bookViews>
    <workbookView xWindow="0" yWindow="0" windowWidth="21600" windowHeight="9735" activeTab="1"/>
  </bookViews>
  <sheets>
    <sheet name="Picks" sheetId="1" r:id="rId1"/>
    <sheet name="Contestants" sheetId="2" r:id="rId2"/>
    <sheet name="Action Key" sheetId="3" r:id="rId3"/>
    <sheet name="Contestant Action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E3" i="1" l="1"/>
  <c r="F3" i="1"/>
  <c r="G3" i="1"/>
  <c r="H3" i="1"/>
  <c r="I3" i="1"/>
  <c r="J3" i="1"/>
  <c r="K3" i="1"/>
  <c r="L3" i="1"/>
  <c r="M3" i="1"/>
  <c r="E4" i="1"/>
  <c r="F4" i="1"/>
  <c r="G4" i="1"/>
  <c r="H4" i="1"/>
  <c r="I4" i="1"/>
  <c r="J4" i="1"/>
  <c r="K4" i="1"/>
  <c r="L4" i="1"/>
  <c r="M4" i="1"/>
  <c r="E5" i="1"/>
  <c r="F5" i="1"/>
  <c r="G5" i="1"/>
  <c r="H5" i="1"/>
  <c r="I5" i="1"/>
  <c r="J5" i="1"/>
  <c r="K5" i="1"/>
  <c r="L5" i="1"/>
  <c r="M5" i="1"/>
  <c r="E6" i="1"/>
  <c r="F6" i="1"/>
  <c r="G6" i="1"/>
  <c r="H6" i="1"/>
  <c r="I6" i="1"/>
  <c r="J6" i="1"/>
  <c r="K6" i="1"/>
  <c r="L6" i="1"/>
  <c r="M6" i="1"/>
  <c r="E7" i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E18" i="1"/>
  <c r="F18" i="1"/>
  <c r="G18" i="1"/>
  <c r="H18" i="1"/>
  <c r="I18" i="1"/>
  <c r="J18" i="1"/>
  <c r="K18" i="1"/>
  <c r="L18" i="1"/>
  <c r="M18" i="1"/>
  <c r="E19" i="1"/>
  <c r="F19" i="1"/>
  <c r="G19" i="1"/>
  <c r="H19" i="1"/>
  <c r="I19" i="1"/>
  <c r="J19" i="1"/>
  <c r="K19" i="1"/>
  <c r="L19" i="1"/>
  <c r="M19" i="1"/>
  <c r="E20" i="1"/>
  <c r="F20" i="1"/>
  <c r="G20" i="1"/>
  <c r="H20" i="1"/>
  <c r="I20" i="1"/>
  <c r="J20" i="1"/>
  <c r="K20" i="1"/>
  <c r="L20" i="1"/>
  <c r="M20" i="1"/>
  <c r="E21" i="1"/>
  <c r="F21" i="1"/>
  <c r="G21" i="1"/>
  <c r="H21" i="1"/>
  <c r="I21" i="1"/>
  <c r="J21" i="1"/>
  <c r="K21" i="1"/>
  <c r="L21" i="1"/>
  <c r="M21" i="1"/>
  <c r="M2" i="1"/>
  <c r="L2" i="1"/>
  <c r="K2" i="1"/>
  <c r="J2" i="1"/>
  <c r="I2" i="1"/>
  <c r="H2" i="1"/>
  <c r="G2" i="1"/>
  <c r="F2" i="1"/>
  <c r="E2" i="1"/>
  <c r="D3" i="1" l="1"/>
  <c r="O3" i="1" s="1"/>
  <c r="D4" i="1"/>
  <c r="O4" i="1" s="1"/>
  <c r="D5" i="1"/>
  <c r="O5" i="1" s="1"/>
  <c r="D6" i="1"/>
  <c r="O6" i="1" s="1"/>
  <c r="D7" i="1"/>
  <c r="O7" i="1" s="1"/>
  <c r="D8" i="1"/>
  <c r="O8" i="1" s="1"/>
  <c r="D9" i="1"/>
  <c r="O9" i="1" s="1"/>
  <c r="D10" i="1"/>
  <c r="O10" i="1" s="1"/>
  <c r="D11" i="1"/>
  <c r="O11" i="1" s="1"/>
  <c r="D12" i="1"/>
  <c r="O12" i="1" s="1"/>
  <c r="D13" i="1"/>
  <c r="O13" i="1" s="1"/>
  <c r="D14" i="1"/>
  <c r="O14" i="1" s="1"/>
  <c r="D15" i="1"/>
  <c r="O15" i="1" s="1"/>
  <c r="D16" i="1"/>
  <c r="O16" i="1" s="1"/>
  <c r="D17" i="1"/>
  <c r="O17" i="1" s="1"/>
  <c r="D18" i="1"/>
  <c r="O18" i="1" s="1"/>
  <c r="D19" i="1"/>
  <c r="O19" i="1" s="1"/>
  <c r="D20" i="1"/>
  <c r="O20" i="1" s="1"/>
  <c r="D21" i="1"/>
  <c r="O21" i="1" s="1"/>
  <c r="D2" i="1"/>
  <c r="O2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<sst xmlns="http://schemas.openxmlformats.org/spreadsheetml/2006/main" count="110" uniqueCount="46">
  <si>
    <t>Team</t>
  </si>
  <si>
    <t>Contestants</t>
  </si>
  <si>
    <t>OJ</t>
  </si>
  <si>
    <t>Joe</t>
  </si>
  <si>
    <t>Bailey</t>
  </si>
  <si>
    <t>Rebecca</t>
  </si>
  <si>
    <t>Brittany</t>
  </si>
  <si>
    <t>Christen</t>
  </si>
  <si>
    <t>Danielle M.</t>
  </si>
  <si>
    <t>Lauren</t>
  </si>
  <si>
    <t>Hailey</t>
  </si>
  <si>
    <t>Ida Marie</t>
  </si>
  <si>
    <t>Kristina</t>
  </si>
  <si>
    <t>Sarah</t>
  </si>
  <si>
    <t>Rachel</t>
  </si>
  <si>
    <t>Corinne</t>
  </si>
  <si>
    <t>Danielle L.</t>
  </si>
  <si>
    <t>Elizabeth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</si>
  <si>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</si>
  <si>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</si>
  <si>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</si>
  <si>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</si>
  <si>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</si>
  <si>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</si>
  <si>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</si>
  <si>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</si>
  <si>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</si>
  <si>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WTL</t>
  </si>
  <si>
    <t>Ep10</t>
  </si>
  <si>
    <t>Status</t>
  </si>
  <si>
    <t>Grand Total</t>
  </si>
  <si>
    <t>Week</t>
  </si>
  <si>
    <t>Contestant</t>
  </si>
  <si>
    <t>Action</t>
  </si>
  <si>
    <t>Points</t>
  </si>
  <si>
    <t>Alexis</t>
  </si>
  <si>
    <t>Wearing a costume native to another country</t>
  </si>
  <si>
    <t>Wildcard points</t>
  </si>
  <si>
    <t>Appearing visibly drunk</t>
  </si>
  <si>
    <t>Getting the rose to stay another week</t>
  </si>
  <si>
    <t>Angela</t>
  </si>
  <si>
    <t>Interrupting someone's one-on-one time</t>
  </si>
  <si>
    <t>Giving the Bachelor a gift</t>
  </si>
  <si>
    <t>Astrid</t>
  </si>
  <si>
    <t>Eliminated</t>
  </si>
  <si>
    <t>Still in it to Win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</si>
</sst>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F2" sqref="F2"/>
    </sheetView>
  </sheetViews>
  <sheetFormatPr defaultRowHeight="15" x14ac:dyDescent="0.25"/>
  <cols>
    <col min="2" max="2" width="11.5703125" bestFit="1" customWidth="1"/>
    <col min="15" max="15" width="11.28515625" bestFit="1" customWidth="1"/>
  </cols>
  <sheetData>
    <row r="1" spans="1:15" x14ac:dyDescent="0.25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25">
      <c r="A2" t="s">
        <v>2</v>
      </c>
      <c r="B2" t="s">
        <v>7</v>
      </c>
      <c r="C2">
        <f>VLOOKUP(B2,Contestants!$A$2:$B$13,2,FALSE)</f>
        <v>30</v>
      </c>
      <c r="D2">
        <f>VLOOKUP(B2,Contestants!$A$2:$C$13,3,FALSE)</f>
        <v>10</v>
      </c>
      <c r="E2">
        <f>VLOOKUP(B2,Contestants!$A$2:$D$13,4,FALSE)</f>
        <v>60</v>
      </c>
      <c r="F2">
        <f>VLOOKUP(B2,Contestants!$A$2:$M$13,5,FALSE)</f>
        <v>0</v>
      </c>
      <c r="G2">
        <f>VLOOKUP(B2,Contestants!$A$2:$M$13,6,FALSE)</f>
        <v>0</v>
      </c>
      <c r="H2">
        <f>VLOOKUP(B2,Contestants!$A$2:$M$13,7,FALSE)</f>
        <v>0</v>
      </c>
      <c r="I2">
        <f>VLOOKUP(B2,Contestants!$A$2:$M$13,8,FALSE)</f>
        <v>0</v>
      </c>
      <c r="J2">
        <f>VLOOKUP(B2,Contestants!$A$2:$M$13,9,FALSE)</f>
        <v>0</v>
      </c>
      <c r="K2">
        <f>VLOOKUP(B2,Contestants!$A$2:$M$13,10,FALSE)</f>
        <v>0</v>
      </c>
      <c r="L2">
        <f>VLOOKUP(B2,Contestants!$A$2:$M$13,11,FALSE)</f>
        <v>0</v>
      </c>
      <c r="M2">
        <f>VLOOKUP(B2,Contestants!$A$2:$M$13,12,FALSE)</f>
        <v>0</v>
      </c>
      <c r="N2" t="str">
        <f>VLOOKUP(B2,Contestants!$A$2:$M$13,13,FALSE)</f>
        <v>Eliminated</v>
      </c>
      <c r="O2">
        <f>SUM(C2:M2)</f>
        <v>100</v>
      </c>
    </row>
    <row r="3" spans="1:15" x14ac:dyDescent="0.25">
      <c r="A3" t="s">
        <v>2</v>
      </c>
      <c r="B3" t="s">
        <v>8</v>
      </c>
      <c r="C3">
        <f>VLOOKUP(B3,Contestants!$A$2:$B$13,2,FALSE)</f>
        <v>30</v>
      </c>
      <c r="D3">
        <f>VLOOKUP(B3,Contestants!$A$2:$C$13,3,FALSE)</f>
        <v>100</v>
      </c>
      <c r="E3">
        <f>VLOOKUP(B3,Contestants!$A$2:$D$13,4,FALSE)</f>
        <v>0</v>
      </c>
      <c r="F3">
        <f>VLOOKUP(B3,Contestants!$A$2:$M$13,5,FALSE)</f>
        <v>50</v>
      </c>
      <c r="G3">
        <f>VLOOKUP(B3,Contestants!$A$2:$M$13,6,FALSE)</f>
        <v>0</v>
      </c>
      <c r="H3">
        <f>VLOOKUP(B3,Contestants!$A$2:$M$13,7,FALSE)</f>
        <v>0</v>
      </c>
      <c r="I3">
        <f>VLOOKUP(B3,Contestants!$A$2:$M$13,8,FALSE)</f>
        <v>0</v>
      </c>
      <c r="J3">
        <f>VLOOKUP(B3,Contestants!$A$2:$M$13,9,FALSE)</f>
        <v>0</v>
      </c>
      <c r="K3">
        <f>VLOOKUP(B3,Contestants!$A$2:$M$13,10,FALSE)</f>
        <v>0</v>
      </c>
      <c r="L3">
        <f>VLOOKUP(B3,Contestants!$A$2:$M$13,11,FALSE)</f>
        <v>0</v>
      </c>
      <c r="M3">
        <f>VLOOKUP(B3,Contestants!$A$2:$M$13,12,FALSE)</f>
        <v>0</v>
      </c>
      <c r="N3" t="str">
        <f>VLOOKUP(B3,Contestants!$A$2:$M$13,13,FALSE)</f>
        <v>Still in it to Win it</v>
      </c>
      <c r="O3">
        <f t="shared" ref="O3:O21" si="0">SUM(C3:M3)</f>
        <v>180</v>
      </c>
    </row>
    <row r="4" spans="1:15" x14ac:dyDescent="0.25">
      <c r="A4" t="s">
        <v>2</v>
      </c>
      <c r="B4" t="s">
        <v>11</v>
      </c>
      <c r="C4">
        <f>VLOOKUP(B4,Contestants!$A$2:$B$13,2,FALSE)</f>
        <v>0</v>
      </c>
      <c r="D4">
        <f>VLOOKUP(B4,Contestants!$A$2:$C$13,3,FALSE)</f>
        <v>0</v>
      </c>
      <c r="E4">
        <f>VLOOKUP(B4,Contestants!$A$2:$D$13,4,FALSE)</f>
        <v>0</v>
      </c>
      <c r="F4">
        <f>VLOOKUP(B4,Contestants!$A$2:$M$13,5,FALSE)</f>
        <v>0</v>
      </c>
      <c r="G4">
        <f>VLOOKUP(B4,Contestants!$A$2:$M$13,6,FALSE)</f>
        <v>0</v>
      </c>
      <c r="H4">
        <f>VLOOKUP(B4,Contestants!$A$2:$M$13,7,FALSE)</f>
        <v>0</v>
      </c>
      <c r="I4">
        <f>VLOOKUP(B4,Contestants!$A$2:$M$13,8,FALSE)</f>
        <v>0</v>
      </c>
      <c r="J4">
        <f>VLOOKUP(B4,Contestants!$A$2:$M$13,9,FALSE)</f>
        <v>0</v>
      </c>
      <c r="K4">
        <f>VLOOKUP(B4,Contestants!$A$2:$M$13,10,FALSE)</f>
        <v>0</v>
      </c>
      <c r="L4">
        <f>VLOOKUP(B4,Contestants!$A$2:$M$13,11,FALSE)</f>
        <v>0</v>
      </c>
      <c r="M4">
        <f>VLOOKUP(B4,Contestants!$A$2:$M$13,12,FALSE)</f>
        <v>0</v>
      </c>
      <c r="N4" t="str">
        <f>VLOOKUP(B4,Contestants!$A$2:$M$13,13,FALSE)</f>
        <v>Eliminated</v>
      </c>
      <c r="O4">
        <f t="shared" si="0"/>
        <v>0</v>
      </c>
    </row>
    <row r="5" spans="1:15" x14ac:dyDescent="0.25">
      <c r="A5" t="s">
        <v>2</v>
      </c>
      <c r="B5" t="s">
        <v>12</v>
      </c>
      <c r="C5">
        <f>VLOOKUP(B5,Contestants!$A$2:$B$13,2,FALSE)</f>
        <v>50</v>
      </c>
      <c r="D5">
        <f>VLOOKUP(B5,Contestants!$A$2:$C$13,3,FALSE)</f>
        <v>10</v>
      </c>
      <c r="E5">
        <f>VLOOKUP(B5,Contestants!$A$2:$D$13,4,FALSE)</f>
        <v>60</v>
      </c>
      <c r="F5">
        <f>VLOOKUP(B5,Contestants!$A$2:$M$13,5,FALSE)</f>
        <v>80</v>
      </c>
      <c r="G5">
        <f>VLOOKUP(B5,Contestants!$A$2:$M$13,6,FALSE)</f>
        <v>0</v>
      </c>
      <c r="H5">
        <f>VLOOKUP(B5,Contestants!$A$2:$M$13,7,FALSE)</f>
        <v>0</v>
      </c>
      <c r="I5">
        <f>VLOOKUP(B5,Contestants!$A$2:$M$13,8,FALSE)</f>
        <v>0</v>
      </c>
      <c r="J5">
        <f>VLOOKUP(B5,Contestants!$A$2:$M$13,9,FALSE)</f>
        <v>0</v>
      </c>
      <c r="K5">
        <f>VLOOKUP(B5,Contestants!$A$2:$M$13,10,FALSE)</f>
        <v>0</v>
      </c>
      <c r="L5">
        <f>VLOOKUP(B5,Contestants!$A$2:$M$13,11,FALSE)</f>
        <v>0</v>
      </c>
      <c r="M5">
        <f>VLOOKUP(B5,Contestants!$A$2:$M$13,12,FALSE)</f>
        <v>0</v>
      </c>
      <c r="N5" t="str">
        <f>VLOOKUP(B5,Contestants!$A$2:$M$13,13,FALSE)</f>
        <v>Still in it to Win it</v>
      </c>
      <c r="O5">
        <f t="shared" si="0"/>
        <v>200</v>
      </c>
    </row>
    <row r="6" spans="1:15" x14ac:dyDescent="0.25">
      <c r="A6" t="s">
        <v>2</v>
      </c>
      <c r="B6" t="s">
        <v>9</v>
      </c>
      <c r="C6">
        <f>VLOOKUP(B6,Contestants!$A$2:$B$13,2,FALSE)</f>
        <v>25</v>
      </c>
      <c r="D6">
        <f>VLOOKUP(B6,Contestants!$A$2:$C$13,3,FALSE)</f>
        <v>0</v>
      </c>
      <c r="E6">
        <f>VLOOKUP(B6,Contestants!$A$2:$D$13,4,FALSE)</f>
        <v>0</v>
      </c>
      <c r="F6">
        <f>VLOOKUP(B6,Contestants!$A$2:$M$13,5,FALSE)</f>
        <v>0</v>
      </c>
      <c r="G6">
        <f>VLOOKUP(B6,Contestants!$A$2:$M$13,6,FALSE)</f>
        <v>0</v>
      </c>
      <c r="H6">
        <f>VLOOKUP(B6,Contestants!$A$2:$M$13,7,FALSE)</f>
        <v>0</v>
      </c>
      <c r="I6">
        <f>VLOOKUP(B6,Contestants!$A$2:$M$13,8,FALSE)</f>
        <v>0</v>
      </c>
      <c r="J6">
        <f>VLOOKUP(B6,Contestants!$A$2:$M$13,9,FALSE)</f>
        <v>0</v>
      </c>
      <c r="K6">
        <f>VLOOKUP(B6,Contestants!$A$2:$M$13,10,FALSE)</f>
        <v>0</v>
      </c>
      <c r="L6">
        <f>VLOOKUP(B6,Contestants!$A$2:$M$13,11,FALSE)</f>
        <v>0</v>
      </c>
      <c r="M6">
        <f>VLOOKUP(B6,Contestants!$A$2:$M$13,12,FALSE)</f>
        <v>0</v>
      </c>
      <c r="N6" t="str">
        <f>VLOOKUP(B6,Contestants!$A$2:$M$13,13,FALSE)</f>
        <v>Eliminated</v>
      </c>
      <c r="O6">
        <f t="shared" si="0"/>
        <v>25</v>
      </c>
    </row>
    <row r="7" spans="1:15" x14ac:dyDescent="0.25">
      <c r="A7" t="s">
        <v>3</v>
      </c>
      <c r="B7" t="s">
        <v>10</v>
      </c>
      <c r="C7">
        <f>VLOOKUP(B7,Contestants!$A$2:$B$13,2,FALSE)</f>
        <v>25</v>
      </c>
      <c r="D7">
        <f>VLOOKUP(B7,Contestants!$A$2:$C$13,3,FALSE)</f>
        <v>10</v>
      </c>
      <c r="E7">
        <f>VLOOKUP(B7,Contestants!$A$2:$D$13,4,FALSE)</f>
        <v>30</v>
      </c>
      <c r="F7">
        <f>VLOOKUP(B7,Contestants!$A$2:$M$13,5,FALSE)</f>
        <v>0</v>
      </c>
      <c r="G7">
        <f>VLOOKUP(B7,Contestants!$A$2:$M$13,6,FALSE)</f>
        <v>0</v>
      </c>
      <c r="H7">
        <f>VLOOKUP(B7,Contestants!$A$2:$M$13,7,FALSE)</f>
        <v>0</v>
      </c>
      <c r="I7">
        <f>VLOOKUP(B7,Contestants!$A$2:$M$13,8,FALSE)</f>
        <v>0</v>
      </c>
      <c r="J7">
        <f>VLOOKUP(B7,Contestants!$A$2:$M$13,9,FALSE)</f>
        <v>0</v>
      </c>
      <c r="K7">
        <f>VLOOKUP(B7,Contestants!$A$2:$M$13,10,FALSE)</f>
        <v>0</v>
      </c>
      <c r="L7">
        <f>VLOOKUP(B7,Contestants!$A$2:$M$13,11,FALSE)</f>
        <v>0</v>
      </c>
      <c r="M7">
        <f>VLOOKUP(B7,Contestants!$A$2:$M$13,12,FALSE)</f>
        <v>0</v>
      </c>
      <c r="N7" t="str">
        <f>VLOOKUP(B7,Contestants!$A$2:$M$13,13,FALSE)</f>
        <v>Eliminated</v>
      </c>
      <c r="O7">
        <f t="shared" si="0"/>
        <v>65</v>
      </c>
    </row>
    <row r="8" spans="1:15" x14ac:dyDescent="0.25">
      <c r="A8" t="s">
        <v>3</v>
      </c>
      <c r="B8" t="s">
        <v>14</v>
      </c>
      <c r="C8">
        <f>VLOOKUP(B8,Contestants!$A$2:$B$13,2,FALSE)</f>
        <v>50</v>
      </c>
      <c r="D8">
        <f>VLOOKUP(B8,Contestants!$A$2:$C$13,3,FALSE)</f>
        <v>0</v>
      </c>
      <c r="E8">
        <f>VLOOKUP(B8,Contestants!$A$2:$D$13,4,FALSE)</f>
        <v>80</v>
      </c>
      <c r="F8">
        <f>VLOOKUP(B8,Contestants!$A$2:$M$13,5,FALSE)</f>
        <v>20</v>
      </c>
      <c r="G8">
        <f>VLOOKUP(B8,Contestants!$A$2:$M$13,6,FALSE)</f>
        <v>0</v>
      </c>
      <c r="H8">
        <f>VLOOKUP(B8,Contestants!$A$2:$M$13,7,FALSE)</f>
        <v>0</v>
      </c>
      <c r="I8">
        <f>VLOOKUP(B8,Contestants!$A$2:$M$13,8,FALSE)</f>
        <v>0</v>
      </c>
      <c r="J8">
        <f>VLOOKUP(B8,Contestants!$A$2:$M$13,9,FALSE)</f>
        <v>0</v>
      </c>
      <c r="K8">
        <f>VLOOKUP(B8,Contestants!$A$2:$M$13,10,FALSE)</f>
        <v>0</v>
      </c>
      <c r="L8">
        <f>VLOOKUP(B8,Contestants!$A$2:$M$13,11,FALSE)</f>
        <v>0</v>
      </c>
      <c r="M8">
        <f>VLOOKUP(B8,Contestants!$A$2:$M$13,12,FALSE)</f>
        <v>0</v>
      </c>
      <c r="N8" t="str">
        <f>VLOOKUP(B8,Contestants!$A$2:$M$13,13,FALSE)</f>
        <v>Still in it to Win it</v>
      </c>
      <c r="O8">
        <f t="shared" si="0"/>
        <v>150</v>
      </c>
    </row>
    <row r="9" spans="1:15" x14ac:dyDescent="0.25">
      <c r="A9" t="s">
        <v>3</v>
      </c>
      <c r="B9" t="s">
        <v>15</v>
      </c>
      <c r="C9">
        <f>VLOOKUP(B9,Contestants!$A$2:$B$13,2,FALSE)</f>
        <v>45</v>
      </c>
      <c r="D9">
        <f>VLOOKUP(B9,Contestants!$A$2:$C$13,3,FALSE)</f>
        <v>145</v>
      </c>
      <c r="E9">
        <f>VLOOKUP(B9,Contestants!$A$2:$D$13,4,FALSE)</f>
        <v>110</v>
      </c>
      <c r="F9">
        <f>VLOOKUP(B9,Contestants!$A$2:$M$13,5,FALSE)</f>
        <v>35</v>
      </c>
      <c r="G9">
        <f>VLOOKUP(B9,Contestants!$A$2:$M$13,6,FALSE)</f>
        <v>0</v>
      </c>
      <c r="H9">
        <f>VLOOKUP(B9,Contestants!$A$2:$M$13,7,FALSE)</f>
        <v>0</v>
      </c>
      <c r="I9">
        <f>VLOOKUP(B9,Contestants!$A$2:$M$13,8,FALSE)</f>
        <v>0</v>
      </c>
      <c r="J9">
        <f>VLOOKUP(B9,Contestants!$A$2:$M$13,9,FALSE)</f>
        <v>0</v>
      </c>
      <c r="K9">
        <f>VLOOKUP(B9,Contestants!$A$2:$M$13,10,FALSE)</f>
        <v>0</v>
      </c>
      <c r="L9">
        <f>VLOOKUP(B9,Contestants!$A$2:$M$13,11,FALSE)</f>
        <v>0</v>
      </c>
      <c r="M9">
        <f>VLOOKUP(B9,Contestants!$A$2:$M$13,12,FALSE)</f>
        <v>0</v>
      </c>
      <c r="N9" t="str">
        <f>VLOOKUP(B9,Contestants!$A$2:$M$13,13,FALSE)</f>
        <v>Still in it to Win it</v>
      </c>
      <c r="O9">
        <f t="shared" si="0"/>
        <v>335</v>
      </c>
    </row>
    <row r="10" spans="1:15" x14ac:dyDescent="0.25">
      <c r="A10" t="s">
        <v>3</v>
      </c>
      <c r="B10" t="s">
        <v>8</v>
      </c>
      <c r="C10">
        <f>VLOOKUP(B10,Contestants!$A$2:$B$13,2,FALSE)</f>
        <v>30</v>
      </c>
      <c r="D10">
        <f>VLOOKUP(B10,Contestants!$A$2:$C$13,3,FALSE)</f>
        <v>100</v>
      </c>
      <c r="E10">
        <f>VLOOKUP(B10,Contestants!$A$2:$D$13,4,FALSE)</f>
        <v>0</v>
      </c>
      <c r="F10">
        <f>VLOOKUP(B10,Contestants!$A$2:$M$13,5,FALSE)</f>
        <v>50</v>
      </c>
      <c r="G10">
        <f>VLOOKUP(B10,Contestants!$A$2:$M$13,6,FALSE)</f>
        <v>0</v>
      </c>
      <c r="H10">
        <f>VLOOKUP(B10,Contestants!$A$2:$M$13,7,FALSE)</f>
        <v>0</v>
      </c>
      <c r="I10">
        <f>VLOOKUP(B10,Contestants!$A$2:$M$13,8,FALSE)</f>
        <v>0</v>
      </c>
      <c r="J10">
        <f>VLOOKUP(B10,Contestants!$A$2:$M$13,9,FALSE)</f>
        <v>0</v>
      </c>
      <c r="K10">
        <f>VLOOKUP(B10,Contestants!$A$2:$M$13,10,FALSE)</f>
        <v>0</v>
      </c>
      <c r="L10">
        <f>VLOOKUP(B10,Contestants!$A$2:$M$13,11,FALSE)</f>
        <v>0</v>
      </c>
      <c r="M10">
        <f>VLOOKUP(B10,Contestants!$A$2:$M$13,12,FALSE)</f>
        <v>0</v>
      </c>
      <c r="N10" t="str">
        <f>VLOOKUP(B10,Contestants!$A$2:$M$13,13,FALSE)</f>
        <v>Still in it to Win it</v>
      </c>
      <c r="O10">
        <f t="shared" si="0"/>
        <v>180</v>
      </c>
    </row>
    <row r="11" spans="1:15" x14ac:dyDescent="0.25">
      <c r="A11" t="s">
        <v>3</v>
      </c>
      <c r="B11" t="s">
        <v>16</v>
      </c>
      <c r="C11">
        <f>VLOOKUP(B11,Contestants!$A$2:$B$13,2,FALSE)</f>
        <v>25</v>
      </c>
      <c r="D11">
        <f>VLOOKUP(B11,Contestants!$A$2:$C$13,3,FALSE)</f>
        <v>20</v>
      </c>
      <c r="E11">
        <f>VLOOKUP(B11,Contestants!$A$2:$D$13,4,FALSE)</f>
        <v>115</v>
      </c>
      <c r="F11">
        <f>VLOOKUP(B11,Contestants!$A$2:$M$13,5,FALSE)</f>
        <v>130</v>
      </c>
      <c r="G11">
        <f>VLOOKUP(B11,Contestants!$A$2:$M$13,6,FALSE)</f>
        <v>0</v>
      </c>
      <c r="H11">
        <f>VLOOKUP(B11,Contestants!$A$2:$M$13,7,FALSE)</f>
        <v>0</v>
      </c>
      <c r="I11">
        <f>VLOOKUP(B11,Contestants!$A$2:$M$13,8,FALSE)</f>
        <v>0</v>
      </c>
      <c r="J11">
        <f>VLOOKUP(B11,Contestants!$A$2:$M$13,9,FALSE)</f>
        <v>0</v>
      </c>
      <c r="K11">
        <f>VLOOKUP(B11,Contestants!$A$2:$M$13,10,FALSE)</f>
        <v>0</v>
      </c>
      <c r="L11">
        <f>VLOOKUP(B11,Contestants!$A$2:$M$13,11,FALSE)</f>
        <v>0</v>
      </c>
      <c r="M11">
        <f>VLOOKUP(B11,Contestants!$A$2:$M$13,12,FALSE)</f>
        <v>0</v>
      </c>
      <c r="N11" t="str">
        <f>VLOOKUP(B11,Contestants!$A$2:$M$13,13,FALSE)</f>
        <v>Still in it to Win it</v>
      </c>
      <c r="O11">
        <f t="shared" si="0"/>
        <v>290</v>
      </c>
    </row>
    <row r="12" spans="1:15" x14ac:dyDescent="0.25">
      <c r="A12" t="s">
        <v>4</v>
      </c>
      <c r="B12" t="s">
        <v>6</v>
      </c>
      <c r="C12">
        <f>VLOOKUP(B12,Contestants!$A$2:$B$13,2,FALSE)</f>
        <v>25</v>
      </c>
      <c r="D12">
        <f>VLOOKUP(B12,Contestants!$A$2:$C$13,3,FALSE)</f>
        <v>60</v>
      </c>
      <c r="E12">
        <f>VLOOKUP(B12,Contestants!$A$2:$D$13,4,FALSE)</f>
        <v>40</v>
      </c>
      <c r="F12">
        <f>VLOOKUP(B12,Contestants!$A$2:$M$13,5,FALSE)</f>
        <v>25</v>
      </c>
      <c r="G12">
        <f>VLOOKUP(B12,Contestants!$A$2:$M$13,6,FALSE)</f>
        <v>0</v>
      </c>
      <c r="H12">
        <f>VLOOKUP(B12,Contestants!$A$2:$M$13,7,FALSE)</f>
        <v>0</v>
      </c>
      <c r="I12">
        <f>VLOOKUP(B12,Contestants!$A$2:$M$13,8,FALSE)</f>
        <v>0</v>
      </c>
      <c r="J12">
        <f>VLOOKUP(B12,Contestants!$A$2:$M$13,9,FALSE)</f>
        <v>0</v>
      </c>
      <c r="K12">
        <f>VLOOKUP(B12,Contestants!$A$2:$M$13,10,FALSE)</f>
        <v>0</v>
      </c>
      <c r="L12">
        <f>VLOOKUP(B12,Contestants!$A$2:$M$13,11,FALSE)</f>
        <v>0</v>
      </c>
      <c r="M12">
        <f>VLOOKUP(B12,Contestants!$A$2:$M$13,12,FALSE)</f>
        <v>0</v>
      </c>
      <c r="N12" t="str">
        <f>VLOOKUP(B12,Contestants!$A$2:$M$13,13,FALSE)</f>
        <v>Eliminated</v>
      </c>
      <c r="O12">
        <f t="shared" si="0"/>
        <v>150</v>
      </c>
    </row>
    <row r="13" spans="1:15" x14ac:dyDescent="0.25">
      <c r="A13" t="s">
        <v>4</v>
      </c>
      <c r="B13" t="s">
        <v>10</v>
      </c>
      <c r="C13">
        <f>VLOOKUP(B13,Contestants!$A$2:$B$13,2,FALSE)</f>
        <v>25</v>
      </c>
      <c r="D13">
        <f>VLOOKUP(B13,Contestants!$A$2:$C$13,3,FALSE)</f>
        <v>10</v>
      </c>
      <c r="E13">
        <f>VLOOKUP(B13,Contestants!$A$2:$D$13,4,FALSE)</f>
        <v>30</v>
      </c>
      <c r="F13">
        <f>VLOOKUP(B13,Contestants!$A$2:$M$13,5,FALSE)</f>
        <v>0</v>
      </c>
      <c r="G13">
        <f>VLOOKUP(B13,Contestants!$A$2:$M$13,6,FALSE)</f>
        <v>0</v>
      </c>
      <c r="H13">
        <f>VLOOKUP(B13,Contestants!$A$2:$M$13,7,FALSE)</f>
        <v>0</v>
      </c>
      <c r="I13">
        <f>VLOOKUP(B13,Contestants!$A$2:$M$13,8,FALSE)</f>
        <v>0</v>
      </c>
      <c r="J13">
        <f>VLOOKUP(B13,Contestants!$A$2:$M$13,9,FALSE)</f>
        <v>0</v>
      </c>
      <c r="K13">
        <f>VLOOKUP(B13,Contestants!$A$2:$M$13,10,FALSE)</f>
        <v>0</v>
      </c>
      <c r="L13">
        <f>VLOOKUP(B13,Contestants!$A$2:$M$13,11,FALSE)</f>
        <v>0</v>
      </c>
      <c r="M13">
        <f>VLOOKUP(B13,Contestants!$A$2:$M$13,12,FALSE)</f>
        <v>0</v>
      </c>
      <c r="N13" t="str">
        <f>VLOOKUP(B13,Contestants!$A$2:$M$13,13,FALSE)</f>
        <v>Eliminated</v>
      </c>
      <c r="O13">
        <f t="shared" si="0"/>
        <v>65</v>
      </c>
    </row>
    <row r="14" spans="1:15" x14ac:dyDescent="0.25">
      <c r="A14" t="s">
        <v>4</v>
      </c>
      <c r="B14" t="s">
        <v>17</v>
      </c>
      <c r="C14">
        <f>VLOOKUP(B14,Contestants!$A$2:$B$13,2,FALSE)</f>
        <v>25</v>
      </c>
      <c r="D14">
        <f>VLOOKUP(B14,Contestants!$A$2:$C$13,3,FALSE)</f>
        <v>20</v>
      </c>
      <c r="E14">
        <f>VLOOKUP(B14,Contestants!$A$2:$D$13,4,FALSE)</f>
        <v>0</v>
      </c>
      <c r="F14">
        <f>VLOOKUP(B14,Contestants!$A$2:$M$13,5,FALSE)</f>
        <v>0</v>
      </c>
      <c r="G14">
        <f>VLOOKUP(B14,Contestants!$A$2:$M$13,6,FALSE)</f>
        <v>0</v>
      </c>
      <c r="H14">
        <f>VLOOKUP(B14,Contestants!$A$2:$M$13,7,FALSE)</f>
        <v>0</v>
      </c>
      <c r="I14">
        <f>VLOOKUP(B14,Contestants!$A$2:$M$13,8,FALSE)</f>
        <v>0</v>
      </c>
      <c r="J14">
        <f>VLOOKUP(B14,Contestants!$A$2:$M$13,9,FALSE)</f>
        <v>0</v>
      </c>
      <c r="K14">
        <f>VLOOKUP(B14,Contestants!$A$2:$M$13,10,FALSE)</f>
        <v>0</v>
      </c>
      <c r="L14">
        <f>VLOOKUP(B14,Contestants!$A$2:$M$13,11,FALSE)</f>
        <v>0</v>
      </c>
      <c r="M14">
        <f>VLOOKUP(B14,Contestants!$A$2:$M$13,12,FALSE)</f>
        <v>0</v>
      </c>
      <c r="N14" t="str">
        <f>VLOOKUP(B14,Contestants!$A$2:$M$13,13,FALSE)</f>
        <v>Eliminated</v>
      </c>
      <c r="O14">
        <f t="shared" si="0"/>
        <v>45</v>
      </c>
    </row>
    <row r="15" spans="1:15" x14ac:dyDescent="0.25">
      <c r="A15" t="s">
        <v>4</v>
      </c>
      <c r="B15" t="s">
        <v>9</v>
      </c>
      <c r="C15">
        <f>VLOOKUP(B15,Contestants!$A$2:$B$13,2,FALSE)</f>
        <v>25</v>
      </c>
      <c r="D15">
        <f>VLOOKUP(B15,Contestants!$A$2:$C$13,3,FALSE)</f>
        <v>0</v>
      </c>
      <c r="E15">
        <f>VLOOKUP(B15,Contestants!$A$2:$D$13,4,FALSE)</f>
        <v>0</v>
      </c>
      <c r="F15">
        <f>VLOOKUP(B15,Contestants!$A$2:$M$13,5,FALSE)</f>
        <v>0</v>
      </c>
      <c r="G15">
        <f>VLOOKUP(B15,Contestants!$A$2:$M$13,6,FALSE)</f>
        <v>0</v>
      </c>
      <c r="H15">
        <f>VLOOKUP(B15,Contestants!$A$2:$M$13,7,FALSE)</f>
        <v>0</v>
      </c>
      <c r="I15">
        <f>VLOOKUP(B15,Contestants!$A$2:$M$13,8,FALSE)</f>
        <v>0</v>
      </c>
      <c r="J15">
        <f>VLOOKUP(B15,Contestants!$A$2:$M$13,9,FALSE)</f>
        <v>0</v>
      </c>
      <c r="K15">
        <f>VLOOKUP(B15,Contestants!$A$2:$M$13,10,FALSE)</f>
        <v>0</v>
      </c>
      <c r="L15">
        <f>VLOOKUP(B15,Contestants!$A$2:$M$13,11,FALSE)</f>
        <v>0</v>
      </c>
      <c r="M15">
        <f>VLOOKUP(B15,Contestants!$A$2:$M$13,12,FALSE)</f>
        <v>0</v>
      </c>
      <c r="N15" t="str">
        <f>VLOOKUP(B15,Contestants!$A$2:$M$13,13,FALSE)</f>
        <v>Eliminated</v>
      </c>
      <c r="O15">
        <f t="shared" si="0"/>
        <v>25</v>
      </c>
    </row>
    <row r="16" spans="1:15" x14ac:dyDescent="0.25">
      <c r="A16" t="s">
        <v>4</v>
      </c>
      <c r="B16" t="s">
        <v>13</v>
      </c>
      <c r="C16">
        <f>VLOOKUP(B16,Contestants!$A$2:$B$13,2,FALSE)</f>
        <v>25</v>
      </c>
      <c r="D16">
        <f>VLOOKUP(B16,Contestants!$A$2:$C$13,3,FALSE)</f>
        <v>10</v>
      </c>
      <c r="E16">
        <f>VLOOKUP(B16,Contestants!$A$2:$D$13,4,FALSE)</f>
        <v>90</v>
      </c>
      <c r="F16">
        <f>VLOOKUP(B16,Contestants!$A$2:$M$13,5,FALSE)</f>
        <v>35</v>
      </c>
      <c r="G16">
        <f>VLOOKUP(B16,Contestants!$A$2:$M$13,6,FALSE)</f>
        <v>0</v>
      </c>
      <c r="H16">
        <f>VLOOKUP(B16,Contestants!$A$2:$M$13,7,FALSE)</f>
        <v>0</v>
      </c>
      <c r="I16">
        <f>VLOOKUP(B16,Contestants!$A$2:$M$13,8,FALSE)</f>
        <v>0</v>
      </c>
      <c r="J16">
        <f>VLOOKUP(B16,Contestants!$A$2:$M$13,9,FALSE)</f>
        <v>0</v>
      </c>
      <c r="K16">
        <f>VLOOKUP(B16,Contestants!$A$2:$M$13,10,FALSE)</f>
        <v>0</v>
      </c>
      <c r="L16">
        <f>VLOOKUP(B16,Contestants!$A$2:$M$13,11,FALSE)</f>
        <v>0</v>
      </c>
      <c r="M16">
        <f>VLOOKUP(B16,Contestants!$A$2:$M$13,12,FALSE)</f>
        <v>0</v>
      </c>
      <c r="N16" t="str">
        <f>VLOOKUP(B16,Contestants!$A$2:$M$13,13,FALSE)</f>
        <v>Still in it to Win it</v>
      </c>
      <c r="O16">
        <f t="shared" si="0"/>
        <v>160</v>
      </c>
    </row>
    <row r="17" spans="1:15" x14ac:dyDescent="0.25">
      <c r="A17" t="s">
        <v>5</v>
      </c>
      <c r="B17" t="s">
        <v>6</v>
      </c>
      <c r="C17">
        <f>VLOOKUP(B17,Contestants!$A$2:$B$13,2,FALSE)</f>
        <v>25</v>
      </c>
      <c r="D17">
        <f>VLOOKUP(B17,Contestants!$A$2:$C$13,3,FALSE)</f>
        <v>60</v>
      </c>
      <c r="E17">
        <f>VLOOKUP(B17,Contestants!$A$2:$D$13,4,FALSE)</f>
        <v>40</v>
      </c>
      <c r="F17">
        <f>VLOOKUP(B17,Contestants!$A$2:$M$13,5,FALSE)</f>
        <v>25</v>
      </c>
      <c r="G17">
        <f>VLOOKUP(B17,Contestants!$A$2:$M$13,6,FALSE)</f>
        <v>0</v>
      </c>
      <c r="H17">
        <f>VLOOKUP(B17,Contestants!$A$2:$M$13,7,FALSE)</f>
        <v>0</v>
      </c>
      <c r="I17">
        <f>VLOOKUP(B17,Contestants!$A$2:$M$13,8,FALSE)</f>
        <v>0</v>
      </c>
      <c r="J17">
        <f>VLOOKUP(B17,Contestants!$A$2:$M$13,9,FALSE)</f>
        <v>0</v>
      </c>
      <c r="K17">
        <f>VLOOKUP(B17,Contestants!$A$2:$M$13,10,FALSE)</f>
        <v>0</v>
      </c>
      <c r="L17">
        <f>VLOOKUP(B17,Contestants!$A$2:$M$13,11,FALSE)</f>
        <v>0</v>
      </c>
      <c r="M17">
        <f>VLOOKUP(B17,Contestants!$A$2:$M$13,12,FALSE)</f>
        <v>0</v>
      </c>
      <c r="N17" t="str">
        <f>VLOOKUP(B17,Contestants!$A$2:$M$13,13,FALSE)</f>
        <v>Eliminated</v>
      </c>
      <c r="O17">
        <f t="shared" si="0"/>
        <v>150</v>
      </c>
    </row>
    <row r="18" spans="1:15" x14ac:dyDescent="0.25">
      <c r="A18" t="s">
        <v>5</v>
      </c>
      <c r="B18" t="s">
        <v>7</v>
      </c>
      <c r="C18">
        <f>VLOOKUP(B18,Contestants!$A$2:$B$13,2,FALSE)</f>
        <v>30</v>
      </c>
      <c r="D18">
        <f>VLOOKUP(B18,Contestants!$A$2:$C$13,3,FALSE)</f>
        <v>10</v>
      </c>
      <c r="E18">
        <f>VLOOKUP(B18,Contestants!$A$2:$D$13,4,FALSE)</f>
        <v>60</v>
      </c>
      <c r="F18">
        <f>VLOOKUP(B18,Contestants!$A$2:$M$13,5,FALSE)</f>
        <v>0</v>
      </c>
      <c r="G18">
        <f>VLOOKUP(B18,Contestants!$A$2:$M$13,6,FALSE)</f>
        <v>0</v>
      </c>
      <c r="H18">
        <f>VLOOKUP(B18,Contestants!$A$2:$M$13,7,FALSE)</f>
        <v>0</v>
      </c>
      <c r="I18">
        <f>VLOOKUP(B18,Contestants!$A$2:$M$13,8,FALSE)</f>
        <v>0</v>
      </c>
      <c r="J18">
        <f>VLOOKUP(B18,Contestants!$A$2:$M$13,9,FALSE)</f>
        <v>0</v>
      </c>
      <c r="K18">
        <f>VLOOKUP(B18,Contestants!$A$2:$M$13,10,FALSE)</f>
        <v>0</v>
      </c>
      <c r="L18">
        <f>VLOOKUP(B18,Contestants!$A$2:$M$13,11,FALSE)</f>
        <v>0</v>
      </c>
      <c r="M18">
        <f>VLOOKUP(B18,Contestants!$A$2:$M$13,12,FALSE)</f>
        <v>0</v>
      </c>
      <c r="N18" t="str">
        <f>VLOOKUP(B18,Contestants!$A$2:$M$13,13,FALSE)</f>
        <v>Eliminated</v>
      </c>
      <c r="O18">
        <f t="shared" si="0"/>
        <v>100</v>
      </c>
    </row>
    <row r="19" spans="1:15" x14ac:dyDescent="0.25">
      <c r="A19" t="s">
        <v>5</v>
      </c>
      <c r="B19" t="s">
        <v>8</v>
      </c>
      <c r="C19">
        <f>VLOOKUP(B19,Contestants!$A$2:$B$13,2,FALSE)</f>
        <v>30</v>
      </c>
      <c r="D19">
        <f>VLOOKUP(B19,Contestants!$A$2:$C$13,3,FALSE)</f>
        <v>100</v>
      </c>
      <c r="E19">
        <f>VLOOKUP(B19,Contestants!$A$2:$D$13,4,FALSE)</f>
        <v>0</v>
      </c>
      <c r="F19">
        <f>VLOOKUP(B19,Contestants!$A$2:$M$13,5,FALSE)</f>
        <v>50</v>
      </c>
      <c r="G19">
        <f>VLOOKUP(B19,Contestants!$A$2:$M$13,6,FALSE)</f>
        <v>0</v>
      </c>
      <c r="H19">
        <f>VLOOKUP(B19,Contestants!$A$2:$M$13,7,FALSE)</f>
        <v>0</v>
      </c>
      <c r="I19">
        <f>VLOOKUP(B19,Contestants!$A$2:$M$13,8,FALSE)</f>
        <v>0</v>
      </c>
      <c r="J19">
        <f>VLOOKUP(B19,Contestants!$A$2:$M$13,9,FALSE)</f>
        <v>0</v>
      </c>
      <c r="K19">
        <f>VLOOKUP(B19,Contestants!$A$2:$M$13,10,FALSE)</f>
        <v>0</v>
      </c>
      <c r="L19">
        <f>VLOOKUP(B19,Contestants!$A$2:$M$13,11,FALSE)</f>
        <v>0</v>
      </c>
      <c r="M19">
        <f>VLOOKUP(B19,Contestants!$A$2:$M$13,12,FALSE)</f>
        <v>0</v>
      </c>
      <c r="N19" t="str">
        <f>VLOOKUP(B19,Contestants!$A$2:$M$13,13,FALSE)</f>
        <v>Still in it to Win it</v>
      </c>
      <c r="O19">
        <f t="shared" si="0"/>
        <v>180</v>
      </c>
    </row>
    <row r="20" spans="1:15" x14ac:dyDescent="0.25">
      <c r="A20" t="s">
        <v>5</v>
      </c>
      <c r="B20" t="s">
        <v>9</v>
      </c>
      <c r="C20">
        <f>VLOOKUP(B20,Contestants!$A$2:$B$13,2,FALSE)</f>
        <v>25</v>
      </c>
      <c r="D20">
        <f>VLOOKUP(B20,Contestants!$A$2:$C$13,3,FALSE)</f>
        <v>0</v>
      </c>
      <c r="E20">
        <f>VLOOKUP(B20,Contestants!$A$2:$D$13,4,FALSE)</f>
        <v>0</v>
      </c>
      <c r="F20">
        <f>VLOOKUP(B20,Contestants!$A$2:$M$13,5,FALSE)</f>
        <v>0</v>
      </c>
      <c r="G20">
        <f>VLOOKUP(B20,Contestants!$A$2:$M$13,6,FALSE)</f>
        <v>0</v>
      </c>
      <c r="H20">
        <f>VLOOKUP(B20,Contestants!$A$2:$M$13,7,FALSE)</f>
        <v>0</v>
      </c>
      <c r="I20">
        <f>VLOOKUP(B20,Contestants!$A$2:$M$13,8,FALSE)</f>
        <v>0</v>
      </c>
      <c r="J20">
        <f>VLOOKUP(B20,Contestants!$A$2:$M$13,9,FALSE)</f>
        <v>0</v>
      </c>
      <c r="K20">
        <f>VLOOKUP(B20,Contestants!$A$2:$M$13,10,FALSE)</f>
        <v>0</v>
      </c>
      <c r="L20">
        <f>VLOOKUP(B20,Contestants!$A$2:$M$13,11,FALSE)</f>
        <v>0</v>
      </c>
      <c r="M20">
        <f>VLOOKUP(B20,Contestants!$A$2:$M$13,12,FALSE)</f>
        <v>0</v>
      </c>
      <c r="N20" t="str">
        <f>VLOOKUP(B20,Contestants!$A$2:$M$13,13,FALSE)</f>
        <v>Eliminated</v>
      </c>
      <c r="O20">
        <f t="shared" si="0"/>
        <v>25</v>
      </c>
    </row>
    <row r="21" spans="1:15" x14ac:dyDescent="0.25">
      <c r="A21" t="s">
        <v>5</v>
      </c>
      <c r="B21" t="s">
        <v>10</v>
      </c>
      <c r="C21">
        <f>VLOOKUP(B21,Contestants!$A$2:$B$13,2,FALSE)</f>
        <v>25</v>
      </c>
      <c r="D21">
        <f>VLOOKUP(B21,Contestants!$A$2:$C$13,3,FALSE)</f>
        <v>10</v>
      </c>
      <c r="E21">
        <f>VLOOKUP(B21,Contestants!$A$2:$D$13,4,FALSE)</f>
        <v>30</v>
      </c>
      <c r="F21">
        <f>VLOOKUP(B21,Contestants!$A$2:$M$13,5,FALSE)</f>
        <v>0</v>
      </c>
      <c r="G21">
        <f>VLOOKUP(B21,Contestants!$A$2:$M$13,6,FALSE)</f>
        <v>0</v>
      </c>
      <c r="H21">
        <f>VLOOKUP(B21,Contestants!$A$2:$M$13,7,FALSE)</f>
        <v>0</v>
      </c>
      <c r="I21">
        <f>VLOOKUP(B21,Contestants!$A$2:$M$13,8,FALSE)</f>
        <v>0</v>
      </c>
      <c r="J21">
        <f>VLOOKUP(B21,Contestants!$A$2:$M$13,9,FALSE)</f>
        <v>0</v>
      </c>
      <c r="K21">
        <f>VLOOKUP(B21,Contestants!$A$2:$M$13,10,FALSE)</f>
        <v>0</v>
      </c>
      <c r="L21">
        <f>VLOOKUP(B21,Contestants!$A$2:$M$13,11,FALSE)</f>
        <v>0</v>
      </c>
      <c r="M21">
        <f>VLOOKUP(B21,Contestants!$A$2:$M$13,12,FALSE)</f>
        <v>0</v>
      </c>
      <c r="N21" t="str">
        <f>VLOOKUP(B21,Contestants!$A$2:$M$13,13,FALSE)</f>
        <v>Eliminated</v>
      </c>
      <c r="O21">
        <f t="shared" si="0"/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G9" sqref="G9"/>
    </sheetView>
  </sheetViews>
  <sheetFormatPr defaultRowHeight="15" x14ac:dyDescent="0.25"/>
  <cols>
    <col min="1" max="1" width="11.5703125" bestFit="1" customWidth="1"/>
  </cols>
  <sheetData>
    <row r="1" spans="1:13" x14ac:dyDescent="0.25">
      <c r="A1" s="1" t="s">
        <v>1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</row>
    <row r="2" spans="1:13" x14ac:dyDescent="0.25">
      <c r="A2" t="s">
        <v>6</v>
      </c>
      <c r="B2">
        <v>25</v>
      </c>
      <c r="C2">
        <v>60</v>
      </c>
      <c r="D2">
        <v>40</v>
      </c>
      <c r="E2">
        <v>25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44</v>
      </c>
    </row>
    <row r="3" spans="1:13" x14ac:dyDescent="0.25">
      <c r="A3" t="s">
        <v>7</v>
      </c>
      <c r="B3">
        <v>30</v>
      </c>
      <c r="C3">
        <v>10</v>
      </c>
      <c r="D3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44</v>
      </c>
    </row>
    <row r="4" spans="1:13" x14ac:dyDescent="0.25">
      <c r="A4" t="s">
        <v>15</v>
      </c>
      <c r="B4">
        <v>45</v>
      </c>
      <c r="C4">
        <v>145</v>
      </c>
      <c r="D4">
        <v>110</v>
      </c>
      <c r="E4">
        <v>35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t="s">
        <v>45</v>
      </c>
    </row>
    <row r="5" spans="1:13" x14ac:dyDescent="0.25">
      <c r="A5" t="s">
        <v>16</v>
      </c>
      <c r="B5">
        <v>25</v>
      </c>
      <c r="C5">
        <v>20</v>
      </c>
      <c r="D5">
        <v>115</v>
      </c>
      <c r="E5">
        <v>130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45</v>
      </c>
    </row>
    <row r="6" spans="1:13" x14ac:dyDescent="0.25">
      <c r="A6" t="s">
        <v>8</v>
      </c>
      <c r="B6">
        <v>30</v>
      </c>
      <c r="C6">
        <v>100</v>
      </c>
      <c r="D6">
        <v>0</v>
      </c>
      <c r="E6">
        <v>50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">
        <v>45</v>
      </c>
    </row>
    <row r="7" spans="1:13" x14ac:dyDescent="0.25">
      <c r="A7" t="s">
        <v>17</v>
      </c>
      <c r="B7">
        <v>25</v>
      </c>
      <c r="C7">
        <v>20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t="s">
        <v>44</v>
      </c>
    </row>
    <row r="8" spans="1:13" x14ac:dyDescent="0.25">
      <c r="A8" t="s">
        <v>10</v>
      </c>
      <c r="B8">
        <v>25</v>
      </c>
      <c r="C8">
        <v>10</v>
      </c>
      <c r="D8">
        <v>30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">
        <v>44</v>
      </c>
    </row>
    <row r="9" spans="1:13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">
        <v>44</v>
      </c>
    </row>
    <row r="10" spans="1:13" x14ac:dyDescent="0.25">
      <c r="A10" t="s">
        <v>12</v>
      </c>
      <c r="B10">
        <v>50</v>
      </c>
      <c r="C10">
        <v>10</v>
      </c>
      <c r="D10">
        <v>60</v>
      </c>
      <c r="E10">
        <v>80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45</v>
      </c>
    </row>
    <row r="11" spans="1:13" x14ac:dyDescent="0.25">
      <c r="A11" t="s">
        <v>9</v>
      </c>
      <c r="B11">
        <v>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44</v>
      </c>
    </row>
    <row r="12" spans="1:13" x14ac:dyDescent="0.25">
      <c r="A12" t="s">
        <v>14</v>
      </c>
      <c r="B12">
        <v>50</v>
      </c>
      <c r="C12">
        <v>0</v>
      </c>
      <c r="D12">
        <v>80</v>
      </c>
      <c r="E12">
        <v>20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45</v>
      </c>
    </row>
    <row r="13" spans="1:13" x14ac:dyDescent="0.25">
      <c r="A13" t="s">
        <v>13</v>
      </c>
      <c r="B13">
        <v>25</v>
      </c>
      <c r="C13">
        <v>10</v>
      </c>
      <c r="D13">
        <v>90</v>
      </c>
      <c r="E13">
        <v>35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45</v>
      </c>
    </row>
  </sheetData>
  <sortState ref="A2:A13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9" sqref="C9"/>
    </sheetView>
  </sheetViews>
  <sheetFormatPr defaultRowHeight="15" x14ac:dyDescent="0.25"/>
  <cols>
    <col min="1" max="1" width="6.140625" bestFit="1" customWidth="1"/>
    <col min="2" max="2" width="10.7109375" bestFit="1" customWidth="1"/>
    <col min="3" max="3" width="6.7109375" bestFit="1" customWidth="1"/>
    <col min="4" max="4" width="6.5703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 t="s">
        <v>35</v>
      </c>
      <c r="C2" t="s">
        <v>36</v>
      </c>
      <c r="D2">
        <v>5</v>
      </c>
    </row>
    <row r="3" spans="1:4" x14ac:dyDescent="0.25">
      <c r="A3">
        <v>1</v>
      </c>
      <c r="B3" t="s">
        <v>35</v>
      </c>
      <c r="C3" t="s">
        <v>37</v>
      </c>
      <c r="D3">
        <v>20</v>
      </c>
    </row>
    <row r="4" spans="1:4" x14ac:dyDescent="0.25">
      <c r="A4">
        <v>1</v>
      </c>
      <c r="B4" t="s">
        <v>35</v>
      </c>
      <c r="C4" t="s">
        <v>38</v>
      </c>
      <c r="D4">
        <v>15</v>
      </c>
    </row>
    <row r="5" spans="1:4" x14ac:dyDescent="0.25">
      <c r="A5">
        <v>1</v>
      </c>
      <c r="B5" t="s">
        <v>35</v>
      </c>
      <c r="C5" t="s">
        <v>39</v>
      </c>
      <c r="D5">
        <v>25</v>
      </c>
    </row>
    <row r="6" spans="1:4" x14ac:dyDescent="0.25">
      <c r="B6" t="s">
        <v>40</v>
      </c>
      <c r="C6" t="s">
        <v>41</v>
      </c>
      <c r="D6">
        <v>5</v>
      </c>
    </row>
    <row r="7" spans="1:4" x14ac:dyDescent="0.25">
      <c r="B7" t="s">
        <v>40</v>
      </c>
      <c r="C7" t="s">
        <v>42</v>
      </c>
      <c r="D7">
        <v>5</v>
      </c>
    </row>
    <row r="8" spans="1:4" x14ac:dyDescent="0.25">
      <c r="B8" t="s">
        <v>43</v>
      </c>
      <c r="C8" t="s">
        <v>39</v>
      </c>
      <c r="D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Picks</vt:lpstr>
      <vt:lpstr>Contestants</vt:lpstr>
      <vt:lpstr>Action Key</vt:lpstr>
      <vt:lpstr>Contestant Actions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2017-01-02T23:47:23Z</dcterms:created>
  <dcterms:modified xsi:type="dcterms:W3CDTF">2017-01-28T02:27:59Z</dcterms:modified>
</cp:coreProperties>
</file>