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BLAZE\ahamins\GitHub\fds-smv_ahamins\Validation\McCaffrey_Plume\Experimental_Data\"/>
    </mc:Choice>
  </mc:AlternateContent>
  <bookViews>
    <workbookView xWindow="0" yWindow="0" windowWidth="15300" windowHeight="7680" tabRatio="500" firstSheet="1" activeTab="1"/>
  </bookViews>
  <sheets>
    <sheet name="Fig 1" sheetId="1" r:id="rId1"/>
    <sheet name="Fig 2" sheetId="2" r:id="rId2"/>
    <sheet name="Sheet1" sheetId="7" r:id="rId3"/>
    <sheet name="Fig 6" sheetId="3" r:id="rId4"/>
    <sheet name="Fig 7" sheetId="4" r:id="rId5"/>
    <sheet name="Fig 8" sheetId="5" r:id="rId6"/>
    <sheet name="calcs" sheetId="8" r:id="rId7"/>
    <sheet name="FDS calc" sheetId="6" r:id="rId8"/>
    <sheet name="FDS calc2" sheetId="10" r:id="rId9"/>
  </sheets>
  <definedNames>
    <definedName name="McCaffrey_57_kW_11_Xr_line_1" localSheetId="8">'FDS calc2'!$A$2:$E$69</definedName>
  </definedName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8" l="1"/>
  <c r="I8" i="8"/>
  <c r="E8" i="8"/>
  <c r="F8" i="8" s="1"/>
  <c r="G8" i="8" s="1"/>
  <c r="K7" i="8"/>
  <c r="I7" i="8"/>
  <c r="E7" i="8"/>
  <c r="F7" i="8" s="1"/>
  <c r="G7" i="8" s="1"/>
  <c r="K6" i="8"/>
  <c r="I6" i="8"/>
  <c r="E6" i="8"/>
  <c r="F6" i="8" s="1"/>
  <c r="G6" i="8" s="1"/>
  <c r="K5" i="8"/>
  <c r="I5" i="8"/>
  <c r="E5" i="8"/>
  <c r="F5" i="8" s="1"/>
  <c r="G5" i="8" s="1"/>
  <c r="K4" i="8"/>
  <c r="I4" i="8"/>
  <c r="E4" i="8"/>
  <c r="F4" i="8" s="1"/>
  <c r="G4" i="8" s="1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F80" i="2"/>
  <c r="F79" i="2"/>
  <c r="F78" i="2"/>
  <c r="F7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F194" i="6" l="1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I194" i="6"/>
  <c r="AI193" i="6"/>
  <c r="AI192" i="6"/>
  <c r="AI191" i="6"/>
  <c r="AI190" i="6"/>
  <c r="AI189" i="6"/>
  <c r="AI188" i="6"/>
  <c r="AI187" i="6"/>
  <c r="AI186" i="6"/>
  <c r="AI185" i="6"/>
  <c r="AI184" i="6"/>
  <c r="AI183" i="6"/>
  <c r="AI182" i="6"/>
  <c r="AI181" i="6"/>
  <c r="AI180" i="6"/>
  <c r="AI179" i="6"/>
  <c r="AI178" i="6"/>
  <c r="AI177" i="6"/>
  <c r="AI176" i="6"/>
  <c r="AI175" i="6"/>
  <c r="AI174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106" i="6"/>
  <c r="AI105" i="6"/>
  <c r="AI104" i="6"/>
  <c r="AI103" i="6"/>
  <c r="AI102" i="6"/>
  <c r="AI101" i="6"/>
  <c r="AI100" i="6"/>
  <c r="AI99" i="6"/>
  <c r="AI98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I70" i="6"/>
  <c r="AI69" i="6"/>
  <c r="AI68" i="6"/>
  <c r="AI67" i="6"/>
  <c r="AI66" i="6"/>
  <c r="AI65" i="6"/>
  <c r="AI64" i="6"/>
  <c r="AI63" i="6"/>
  <c r="AI62" i="6"/>
  <c r="AI61" i="6"/>
  <c r="AI60" i="6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F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Z194" i="6"/>
  <c r="Z193" i="6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R119" i="2"/>
  <c r="R118" i="2"/>
  <c r="R120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U18" i="2"/>
</calcChain>
</file>

<file path=xl/connections.xml><?xml version="1.0" encoding="utf-8"?>
<connections xmlns="http://schemas.openxmlformats.org/spreadsheetml/2006/main">
  <connection id="1" name="McCaffrey_57_kW_11_Xr_line" type="6" refreshedVersion="5" background="1" saveData="1">
    <textPr codePage="437" sourceFile="\\BLAZE\ahamins\GitHub\fds-smv_ahamins\Validation\McCaffrey_Plume\FDS_Input_Files\McCaffrey_57_kW_11_Xr_line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<sst xmlns="http://schemas.openxmlformats.org/spreadsheetml/2006/main" count="414" uniqueCount="102">
  <si>
    <t>x</t>
  </si>
  <si>
    <t>y</t>
  </si>
  <si>
    <t xml:space="preserve"> </t>
  </si>
  <si>
    <t>Z/Q^0.4</t>
  </si>
  <si>
    <t>V/Q^0.2 55kW</t>
  </si>
  <si>
    <t>V/Q^0.2 44kW</t>
  </si>
  <si>
    <t>V/Q^0.2 33kW</t>
  </si>
  <si>
    <t>V/Q^0.2 22kW</t>
  </si>
  <si>
    <t>V/Q^0.2  14kW</t>
  </si>
  <si>
    <t>McCafrey NBSIR Figure 2</t>
  </si>
  <si>
    <t>dT 33kW</t>
  </si>
  <si>
    <t>figure 6 MccAfrey NBSIR  Velocity Profile in Plume</t>
  </si>
  <si>
    <t>x/z</t>
  </si>
  <si>
    <t>V/Vo 22kW; z=0.79m</t>
  </si>
  <si>
    <t>V/Vo 22kW; z=0.915m</t>
  </si>
  <si>
    <t>V/Vo 22kW; z=1.065m</t>
  </si>
  <si>
    <t>V/Vo 45kW; z=0.915m</t>
  </si>
  <si>
    <t>V/Vo 45kW; z=1.065m</t>
  </si>
  <si>
    <t>V/Vo 22kW; z=0.287m</t>
  </si>
  <si>
    <t>X/X 1/e</t>
  </si>
  <si>
    <t>V/Vo 22kW; z=0.345m</t>
  </si>
  <si>
    <t>V/Vo 22kW; z=0.420m</t>
  </si>
  <si>
    <t>V/Vo 22kW; z=0.485m</t>
  </si>
  <si>
    <t>V/Vo 22kW; z=0.620m</t>
  </si>
  <si>
    <t>V/Vo 45kW; z=0.620m</t>
  </si>
  <si>
    <t>V/Vo 45kW; z=0.420m</t>
  </si>
  <si>
    <t>V/Vo 45kW; z=0.485m</t>
  </si>
  <si>
    <t>V/Vo 45kW; z=0.790m</t>
  </si>
  <si>
    <t>figure 7 MccAfrey NBSIR  Velocity Profile in intermittent region</t>
  </si>
  <si>
    <t>figure 8 MccAfrey NBSIR  Velocity Profile in flame region</t>
  </si>
  <si>
    <t xml:space="preserve">  </t>
  </si>
  <si>
    <t>V/Vo 22kW; z=0.095m</t>
  </si>
  <si>
    <t>V/Vo 22kW; z=0.140m</t>
  </si>
  <si>
    <t>V/Vo 22kW; z=0.220m</t>
  </si>
  <si>
    <t>V/Vo 45kW; z=0.095m</t>
  </si>
  <si>
    <t>V/V45kW; z=0.1400m</t>
  </si>
  <si>
    <t>V/Vo 45kW; z=0.220m</t>
  </si>
  <si>
    <t>V/Vo 45kW; z=0.287m</t>
  </si>
  <si>
    <t>V/Vo 45kW; z=0.345m</t>
  </si>
  <si>
    <t>Power Law Fit</t>
  </si>
  <si>
    <t>V/Q^0.2  fit</t>
  </si>
  <si>
    <t>All Data</t>
  </si>
  <si>
    <t>dT all data</t>
  </si>
  <si>
    <t>Power Law Fit 1</t>
  </si>
  <si>
    <t>Power Law Fit 2</t>
  </si>
  <si>
    <t>Power Law Fit 3</t>
  </si>
  <si>
    <t>n</t>
  </si>
  <si>
    <t>dT fit</t>
  </si>
  <si>
    <t>dT  fit</t>
  </si>
  <si>
    <t>dT=-4083.33 x + 1126.66</t>
  </si>
  <si>
    <t>m</t>
  </si>
  <si>
    <t xml:space="preserve"> C</t>
  </si>
  <si>
    <t xml:space="preserve"> m/s</t>
  </si>
  <si>
    <t>Height</t>
  </si>
  <si>
    <t xml:space="preserve"> temp10</t>
  </si>
  <si>
    <t xml:space="preserve"> velo10</t>
  </si>
  <si>
    <t xml:space="preserve"> temp5</t>
  </si>
  <si>
    <t xml:space="preserve"> velo5</t>
  </si>
  <si>
    <t xml:space="preserve"> temp20</t>
  </si>
  <si>
    <t xml:space="preserve"> velo20</t>
  </si>
  <si>
    <t>H/Q^2/5</t>
  </si>
  <si>
    <t>m/kW^(2/5)</t>
  </si>
  <si>
    <t>14 kW</t>
  </si>
  <si>
    <t>21.7 kW</t>
  </si>
  <si>
    <t>33 kW</t>
  </si>
  <si>
    <t xml:space="preserve"> velo10/(Q^1/5)</t>
  </si>
  <si>
    <t xml:space="preserve"> m/s-kW^(1/5)</t>
  </si>
  <si>
    <t xml:space="preserve"> velo5/(Q^1/5)</t>
  </si>
  <si>
    <t xml:space="preserve"> velo20/(Q^1/5)</t>
  </si>
  <si>
    <t>from FDS Validation calculations 11/25/15 files: McCaffrey_14_kW_line_cat.csv and other similarly named files</t>
  </si>
  <si>
    <t>% McCaffrey NBSIR Figure 1</t>
  </si>
  <si>
    <t>Z (m)</t>
  </si>
  <si>
    <t>dT 57.5kW</t>
  </si>
  <si>
    <t>dT 44.9kW</t>
  </si>
  <si>
    <t>dT 21.7kW</t>
  </si>
  <si>
    <t>dT 14.4kW</t>
  </si>
  <si>
    <t>DS = (Q/(rho*cp*T0*sqrt(g))).^(2/5);</t>
  </si>
  <si>
    <t>Q</t>
  </si>
  <si>
    <t>rho</t>
  </si>
  <si>
    <t>Cp</t>
  </si>
  <si>
    <t>To</t>
  </si>
  <si>
    <t>sqrt(g)</t>
  </si>
  <si>
    <t>DS (=D*)</t>
  </si>
  <si>
    <t>1/D*</t>
  </si>
  <si>
    <t>Xr</t>
  </si>
  <si>
    <t>Qc</t>
  </si>
  <si>
    <t>If Xr=0.2</t>
  </si>
  <si>
    <t>g = 9.8;          % m/s^2</t>
  </si>
  <si>
    <t>rho = 1.18;       % kg/m^3</t>
  </si>
  <si>
    <t>cp = 1;           % kJ/kg-K</t>
  </si>
  <si>
    <t>T0 = 273.15 + 20; % K</t>
  </si>
  <si>
    <t>C</t>
  </si>
  <si>
    <t>m/s</t>
  </si>
  <si>
    <t>tc</t>
  </si>
  <si>
    <t>vel</t>
  </si>
  <si>
    <t>tmp</t>
  </si>
  <si>
    <t>wvel</t>
  </si>
  <si>
    <t>data from McCaffrey_57_kW_11_Xr_line.csv</t>
  </si>
  <si>
    <t>data from McCaffrey_22_kW_11_Xr_line.csv</t>
  </si>
  <si>
    <t>data from McCaffrey_14_kW_11_Xr_line.csv</t>
  </si>
  <si>
    <t>data from McCaffrey_33_kW_11_Xr_line.csv</t>
  </si>
  <si>
    <t>data from McCaffrey_45_kW_11_Xr_line.csv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</si>
</sst>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Figure 1 McCaffrey NBSIR 79-1910</a:t>
            </a:r>
          </a:p>
        </c:rich>
      </c:tx>
      <c:layout>
        <c:manualLayout>
          <c:xMode val="edge"/>
          <c:yMode val="edge"/>
          <c:x val="0.36922300255440338"/>
          <c:y val="3.1378552661320436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61045167861483E-2"/>
          <c:y val="9.3992984119119175E-2"/>
          <c:w val="0.88831337174807168"/>
          <c:h val="0.8544663438809279"/>
        </c:manualLayout>
      </c:layout>
      <c:scatterChart>
        <c:scatterStyle val="lineMarker"/>
        <c:varyColors val="0"/>
        <c:ser>
          <c:idx val="0"/>
          <c:order val="0"/>
          <c:tx>
            <c:v>57.5 kW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1'!$A$3:$A$18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0.02</c:v>
                </c:pt>
                <c:pt idx="2">
                  <c:v>0.03</c:v>
                </c:pt>
                <c:pt idx="3">
                  <c:v>3.3000000000000002E-2</c:v>
                </c:pt>
                <c:pt idx="4">
                  <c:v>3.9E-2</c:v>
                </c:pt>
                <c:pt idx="5">
                  <c:v>4.2999999999999997E-2</c:v>
                </c:pt>
                <c:pt idx="6">
                  <c:v>4.8000000000000001E-2</c:v>
                </c:pt>
                <c:pt idx="7">
                  <c:v>5.8999999999999997E-2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9.4E-2</c:v>
                </c:pt>
                <c:pt idx="11">
                  <c:v>0.123</c:v>
                </c:pt>
                <c:pt idx="12">
                  <c:v>0.189</c:v>
                </c:pt>
                <c:pt idx="13">
                  <c:v>0.216</c:v>
                </c:pt>
                <c:pt idx="14">
                  <c:v>0.245</c:v>
                </c:pt>
                <c:pt idx="15">
                  <c:v>1.7999999999999999E-2</c:v>
                </c:pt>
              </c:numCache>
            </c:numRef>
          </c:xVal>
          <c:yVal>
            <c:numRef>
              <c:f>'Fig 1'!$B$3:$B$18</c:f>
              <c:numCache>
                <c:formatCode>General</c:formatCode>
                <c:ptCount val="16"/>
                <c:pt idx="0">
                  <c:v>0.38300000000000001</c:v>
                </c:pt>
                <c:pt idx="1">
                  <c:v>0.85499999999999998</c:v>
                </c:pt>
                <c:pt idx="2">
                  <c:v>1.141</c:v>
                </c:pt>
                <c:pt idx="3">
                  <c:v>1.24</c:v>
                </c:pt>
                <c:pt idx="4">
                  <c:v>1.337</c:v>
                </c:pt>
                <c:pt idx="5">
                  <c:v>1.4379999999999999</c:v>
                </c:pt>
                <c:pt idx="6">
                  <c:v>1.5289999999999999</c:v>
                </c:pt>
                <c:pt idx="7">
                  <c:v>1.6739999999999999</c:v>
                </c:pt>
                <c:pt idx="8">
                  <c:v>1.7450000000000001</c:v>
                </c:pt>
                <c:pt idx="9">
                  <c:v>1.823</c:v>
                </c:pt>
                <c:pt idx="10">
                  <c:v>1.855</c:v>
                </c:pt>
                <c:pt idx="11">
                  <c:v>1.9279999999999999</c:v>
                </c:pt>
                <c:pt idx="12">
                  <c:v>1.8859999999999999</c:v>
                </c:pt>
                <c:pt idx="13">
                  <c:v>1.81</c:v>
                </c:pt>
                <c:pt idx="14">
                  <c:v>1.661</c:v>
                </c:pt>
                <c:pt idx="15">
                  <c:v>0.81100000000000005</c:v>
                </c:pt>
              </c:numCache>
            </c:numRef>
          </c:yVal>
          <c:smooth val="0"/>
        </c:ser>
        <c:ser>
          <c:idx val="1"/>
          <c:order val="1"/>
          <c:tx>
            <c:v>44.9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'Fig 1'!$C$3:$C$29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2.1999999999999999E-2</c:v>
                </c:pt>
                <c:pt idx="4">
                  <c:v>3.1E-2</c:v>
                </c:pt>
                <c:pt idx="5">
                  <c:v>3.6999999999999998E-2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5.8000000000000003E-2</c:v>
                </c:pt>
                <c:pt idx="10">
                  <c:v>6.3E-2</c:v>
                </c:pt>
                <c:pt idx="11">
                  <c:v>6.5000000000000002E-2</c:v>
                </c:pt>
                <c:pt idx="12">
                  <c:v>7.4999999999999997E-2</c:v>
                </c:pt>
                <c:pt idx="13">
                  <c:v>7.8E-2</c:v>
                </c:pt>
                <c:pt idx="14">
                  <c:v>8.1000000000000003E-2</c:v>
                </c:pt>
                <c:pt idx="15">
                  <c:v>9.2999999999999999E-2</c:v>
                </c:pt>
                <c:pt idx="16">
                  <c:v>9.9000000000000005E-2</c:v>
                </c:pt>
                <c:pt idx="17">
                  <c:v>0.106</c:v>
                </c:pt>
                <c:pt idx="18">
                  <c:v>0.13600000000000001</c:v>
                </c:pt>
                <c:pt idx="19">
                  <c:v>0.17100000000000001</c:v>
                </c:pt>
                <c:pt idx="20">
                  <c:v>0.17499999999999999</c:v>
                </c:pt>
                <c:pt idx="21">
                  <c:v>0.20799999999999999</c:v>
                </c:pt>
                <c:pt idx="22">
                  <c:v>0.23100000000000001</c:v>
                </c:pt>
                <c:pt idx="23">
                  <c:v>0.23799999999999999</c:v>
                </c:pt>
                <c:pt idx="24">
                  <c:v>0.27</c:v>
                </c:pt>
                <c:pt idx="25">
                  <c:v>3.3000000000000002E-2</c:v>
                </c:pt>
                <c:pt idx="26">
                  <c:v>0.19900000000000001</c:v>
                </c:pt>
              </c:numCache>
            </c:numRef>
          </c:xVal>
          <c:yVal>
            <c:numRef>
              <c:f>'Fig 1'!$D$3:$D$29</c:f>
              <c:numCache>
                <c:formatCode>General</c:formatCode>
                <c:ptCount val="27"/>
                <c:pt idx="0">
                  <c:v>0.46</c:v>
                </c:pt>
                <c:pt idx="1">
                  <c:v>0.89200000000000002</c:v>
                </c:pt>
                <c:pt idx="2">
                  <c:v>0.9</c:v>
                </c:pt>
                <c:pt idx="3">
                  <c:v>0.95499999999999996</c:v>
                </c:pt>
                <c:pt idx="4">
                  <c:v>1.1639999999999999</c:v>
                </c:pt>
                <c:pt idx="5">
                  <c:v>1.3160000000000001</c:v>
                </c:pt>
                <c:pt idx="6">
                  <c:v>1.4219999999999999</c:v>
                </c:pt>
                <c:pt idx="7">
                  <c:v>1.4650000000000001</c:v>
                </c:pt>
                <c:pt idx="8">
                  <c:v>1.5249999999999999</c:v>
                </c:pt>
                <c:pt idx="9">
                  <c:v>1.694</c:v>
                </c:pt>
                <c:pt idx="10">
                  <c:v>1.708</c:v>
                </c:pt>
                <c:pt idx="11">
                  <c:v>1.74</c:v>
                </c:pt>
                <c:pt idx="12">
                  <c:v>1.732</c:v>
                </c:pt>
                <c:pt idx="13">
                  <c:v>1.825</c:v>
                </c:pt>
                <c:pt idx="14">
                  <c:v>1.883</c:v>
                </c:pt>
                <c:pt idx="15">
                  <c:v>1.889</c:v>
                </c:pt>
                <c:pt idx="16">
                  <c:v>1.915</c:v>
                </c:pt>
                <c:pt idx="17">
                  <c:v>1.87</c:v>
                </c:pt>
                <c:pt idx="18">
                  <c:v>1.9079999999999999</c:v>
                </c:pt>
                <c:pt idx="19">
                  <c:v>1.923</c:v>
                </c:pt>
                <c:pt idx="20">
                  <c:v>1.958</c:v>
                </c:pt>
                <c:pt idx="21">
                  <c:v>1.9219999999999999</c:v>
                </c:pt>
                <c:pt idx="22">
                  <c:v>1.8169999999999999</c:v>
                </c:pt>
                <c:pt idx="23">
                  <c:v>1.8280000000000001</c:v>
                </c:pt>
                <c:pt idx="24">
                  <c:v>1.694</c:v>
                </c:pt>
                <c:pt idx="25">
                  <c:v>1.23</c:v>
                </c:pt>
                <c:pt idx="26">
                  <c:v>1.887</c:v>
                </c:pt>
              </c:numCache>
            </c:numRef>
          </c:yVal>
          <c:smooth val="0"/>
        </c:ser>
        <c:ser>
          <c:idx val="2"/>
          <c:order val="2"/>
          <c:tx>
            <c:v>33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noFill/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7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'Fig 1'!$E$3:$E$16</c:f>
              <c:numCache>
                <c:formatCode>General</c:formatCode>
                <c:ptCount val="14"/>
                <c:pt idx="0">
                  <c:v>1.0999999999999999E-2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3.6999999999999998E-2</c:v>
                </c:pt>
                <c:pt idx="4">
                  <c:v>4.2000000000000003E-2</c:v>
                </c:pt>
                <c:pt idx="5">
                  <c:v>4.9000000000000002E-2</c:v>
                </c:pt>
                <c:pt idx="6">
                  <c:v>5.3999999999999999E-2</c:v>
                </c:pt>
                <c:pt idx="7">
                  <c:v>6.6000000000000003E-2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0.111</c:v>
                </c:pt>
                <c:pt idx="11">
                  <c:v>0.11700000000000001</c:v>
                </c:pt>
                <c:pt idx="12">
                  <c:v>0.154</c:v>
                </c:pt>
                <c:pt idx="13">
                  <c:v>0.26800000000000002</c:v>
                </c:pt>
              </c:numCache>
            </c:numRef>
          </c:xVal>
          <c:yVal>
            <c:numRef>
              <c:f>'Fig 1'!$F$3:$F$16</c:f>
              <c:numCache>
                <c:formatCode>General</c:formatCode>
                <c:ptCount val="14"/>
                <c:pt idx="0">
                  <c:v>0.55900000000000005</c:v>
                </c:pt>
                <c:pt idx="1">
                  <c:v>0.98299999999999998</c:v>
                </c:pt>
                <c:pt idx="2">
                  <c:v>1.0149999999999999</c:v>
                </c:pt>
                <c:pt idx="3">
                  <c:v>1.3480000000000001</c:v>
                </c:pt>
                <c:pt idx="4">
                  <c:v>1.4570000000000001</c:v>
                </c:pt>
                <c:pt idx="5">
                  <c:v>1.52</c:v>
                </c:pt>
                <c:pt idx="6">
                  <c:v>1.657</c:v>
                </c:pt>
                <c:pt idx="7">
                  <c:v>1.7869999999999999</c:v>
                </c:pt>
                <c:pt idx="8">
                  <c:v>1.927</c:v>
                </c:pt>
                <c:pt idx="9">
                  <c:v>1.946</c:v>
                </c:pt>
                <c:pt idx="10">
                  <c:v>1.905</c:v>
                </c:pt>
                <c:pt idx="11">
                  <c:v>1.998</c:v>
                </c:pt>
                <c:pt idx="12">
                  <c:v>1.9850000000000001</c:v>
                </c:pt>
                <c:pt idx="13">
                  <c:v>1.7589999999999999</c:v>
                </c:pt>
              </c:numCache>
            </c:numRef>
          </c:yVal>
          <c:smooth val="0"/>
        </c:ser>
        <c:ser>
          <c:idx val="3"/>
          <c:order val="3"/>
          <c:tx>
            <c:v>22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1'!$G$3:$G$60</c:f>
              <c:numCache>
                <c:formatCode>General</c:formatCode>
                <c:ptCount val="58"/>
                <c:pt idx="0">
                  <c:v>1.2999999999999999E-2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3.4000000000000002E-2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4.3999999999999997E-2</c:v>
                </c:pt>
                <c:pt idx="7">
                  <c:v>4.4999999999999998E-2</c:v>
                </c:pt>
                <c:pt idx="8">
                  <c:v>4.8000000000000001E-2</c:v>
                </c:pt>
                <c:pt idx="9">
                  <c:v>0.05</c:v>
                </c:pt>
                <c:pt idx="10">
                  <c:v>5.0999999999999997E-2</c:v>
                </c:pt>
                <c:pt idx="11">
                  <c:v>5.8000000000000003E-2</c:v>
                </c:pt>
                <c:pt idx="12">
                  <c:v>6.0999999999999999E-2</c:v>
                </c:pt>
                <c:pt idx="13">
                  <c:v>6.4000000000000001E-2</c:v>
                </c:pt>
                <c:pt idx="14">
                  <c:v>6.4000000000000001E-2</c:v>
                </c:pt>
                <c:pt idx="15">
                  <c:v>6.8000000000000005E-2</c:v>
                </c:pt>
                <c:pt idx="16">
                  <c:v>7.0999999999999994E-2</c:v>
                </c:pt>
                <c:pt idx="17">
                  <c:v>7.9000000000000001E-2</c:v>
                </c:pt>
                <c:pt idx="18">
                  <c:v>8.7999999999999995E-2</c:v>
                </c:pt>
                <c:pt idx="19">
                  <c:v>0.10299999999999999</c:v>
                </c:pt>
                <c:pt idx="20">
                  <c:v>0.111</c:v>
                </c:pt>
                <c:pt idx="21">
                  <c:v>0.121</c:v>
                </c:pt>
                <c:pt idx="22">
                  <c:v>0.129</c:v>
                </c:pt>
                <c:pt idx="23">
                  <c:v>0.13500000000000001</c:v>
                </c:pt>
                <c:pt idx="24">
                  <c:v>0.13400000000000001</c:v>
                </c:pt>
                <c:pt idx="25">
                  <c:v>0.16</c:v>
                </c:pt>
                <c:pt idx="26">
                  <c:v>0.16900000000000001</c:v>
                </c:pt>
                <c:pt idx="27">
                  <c:v>0.18</c:v>
                </c:pt>
                <c:pt idx="28">
                  <c:v>0.21</c:v>
                </c:pt>
                <c:pt idx="29">
                  <c:v>0.23100000000000001</c:v>
                </c:pt>
                <c:pt idx="30">
                  <c:v>0.26600000000000001</c:v>
                </c:pt>
                <c:pt idx="31">
                  <c:v>0.27400000000000002</c:v>
                </c:pt>
                <c:pt idx="32">
                  <c:v>0.28699999999999998</c:v>
                </c:pt>
                <c:pt idx="33">
                  <c:v>0.29799999999999999</c:v>
                </c:pt>
                <c:pt idx="34">
                  <c:v>0.32</c:v>
                </c:pt>
                <c:pt idx="35">
                  <c:v>0.33800000000000002</c:v>
                </c:pt>
                <c:pt idx="36">
                  <c:v>0.36199999999999999</c:v>
                </c:pt>
                <c:pt idx="37">
                  <c:v>0.376</c:v>
                </c:pt>
                <c:pt idx="38">
                  <c:v>3.1E-2</c:v>
                </c:pt>
                <c:pt idx="39">
                  <c:v>3.4000000000000002E-2</c:v>
                </c:pt>
                <c:pt idx="40">
                  <c:v>0.1</c:v>
                </c:pt>
                <c:pt idx="41">
                  <c:v>0.11799999999999999</c:v>
                </c:pt>
                <c:pt idx="42">
                  <c:v>0.11</c:v>
                </c:pt>
                <c:pt idx="43">
                  <c:v>0.109</c:v>
                </c:pt>
                <c:pt idx="44">
                  <c:v>0.10299999999999999</c:v>
                </c:pt>
                <c:pt idx="45">
                  <c:v>0.10199999999999999</c:v>
                </c:pt>
                <c:pt idx="46">
                  <c:v>0.115</c:v>
                </c:pt>
                <c:pt idx="47">
                  <c:v>0.14299999999999999</c:v>
                </c:pt>
                <c:pt idx="48">
                  <c:v>0.15</c:v>
                </c:pt>
                <c:pt idx="49">
                  <c:v>0.156</c:v>
                </c:pt>
                <c:pt idx="50">
                  <c:v>0.16300000000000001</c:v>
                </c:pt>
                <c:pt idx="51">
                  <c:v>0.16400000000000001</c:v>
                </c:pt>
                <c:pt idx="52">
                  <c:v>0.159</c:v>
                </c:pt>
                <c:pt idx="53">
                  <c:v>0.19</c:v>
                </c:pt>
                <c:pt idx="54">
                  <c:v>0.2</c:v>
                </c:pt>
                <c:pt idx="55">
                  <c:v>0.21099999999999999</c:v>
                </c:pt>
                <c:pt idx="56">
                  <c:v>0.216</c:v>
                </c:pt>
                <c:pt idx="57">
                  <c:v>0.182</c:v>
                </c:pt>
              </c:numCache>
            </c:numRef>
          </c:xVal>
          <c:yVal>
            <c:numRef>
              <c:f>'Fig 1'!$H$3:$H$60</c:f>
              <c:numCache>
                <c:formatCode>General</c:formatCode>
                <c:ptCount val="58"/>
                <c:pt idx="0">
                  <c:v>0.65900000000000003</c:v>
                </c:pt>
                <c:pt idx="1">
                  <c:v>1.125</c:v>
                </c:pt>
                <c:pt idx="2">
                  <c:v>1.105</c:v>
                </c:pt>
                <c:pt idx="3">
                  <c:v>1.268</c:v>
                </c:pt>
                <c:pt idx="4">
                  <c:v>1.349</c:v>
                </c:pt>
                <c:pt idx="5">
                  <c:v>1.407</c:v>
                </c:pt>
                <c:pt idx="6">
                  <c:v>1.498</c:v>
                </c:pt>
                <c:pt idx="7">
                  <c:v>1.47</c:v>
                </c:pt>
                <c:pt idx="8">
                  <c:v>1.548</c:v>
                </c:pt>
                <c:pt idx="9">
                  <c:v>1.59</c:v>
                </c:pt>
                <c:pt idx="10">
                  <c:v>1.5760000000000001</c:v>
                </c:pt>
                <c:pt idx="11">
                  <c:v>1.6060000000000001</c:v>
                </c:pt>
                <c:pt idx="12">
                  <c:v>1.736</c:v>
                </c:pt>
                <c:pt idx="13">
                  <c:v>1.804</c:v>
                </c:pt>
                <c:pt idx="14">
                  <c:v>1.673</c:v>
                </c:pt>
                <c:pt idx="15">
                  <c:v>1.714</c:v>
                </c:pt>
                <c:pt idx="16">
                  <c:v>1.8140000000000001</c:v>
                </c:pt>
                <c:pt idx="17">
                  <c:v>1.917</c:v>
                </c:pt>
                <c:pt idx="18">
                  <c:v>1.994</c:v>
                </c:pt>
                <c:pt idx="19">
                  <c:v>2.028</c:v>
                </c:pt>
                <c:pt idx="20">
                  <c:v>2.056</c:v>
                </c:pt>
                <c:pt idx="21">
                  <c:v>2.0630000000000002</c:v>
                </c:pt>
                <c:pt idx="22">
                  <c:v>2.016</c:v>
                </c:pt>
                <c:pt idx="23">
                  <c:v>1.9630000000000001</c:v>
                </c:pt>
                <c:pt idx="24">
                  <c:v>2.048</c:v>
                </c:pt>
                <c:pt idx="25">
                  <c:v>1.8740000000000001</c:v>
                </c:pt>
                <c:pt idx="26">
                  <c:v>1.88</c:v>
                </c:pt>
                <c:pt idx="27">
                  <c:v>1.829</c:v>
                </c:pt>
                <c:pt idx="28">
                  <c:v>1.85</c:v>
                </c:pt>
                <c:pt idx="29">
                  <c:v>1.74</c:v>
                </c:pt>
                <c:pt idx="30">
                  <c:v>1.641</c:v>
                </c:pt>
                <c:pt idx="31">
                  <c:v>1.6379999999999999</c:v>
                </c:pt>
                <c:pt idx="32">
                  <c:v>1.7110000000000001</c:v>
                </c:pt>
                <c:pt idx="33">
                  <c:v>1.661</c:v>
                </c:pt>
                <c:pt idx="34">
                  <c:v>1.6180000000000001</c:v>
                </c:pt>
                <c:pt idx="35">
                  <c:v>1.6619999999999999</c:v>
                </c:pt>
                <c:pt idx="36">
                  <c:v>1.5940000000000001</c:v>
                </c:pt>
                <c:pt idx="37">
                  <c:v>1.589</c:v>
                </c:pt>
                <c:pt idx="38">
                  <c:v>1.246</c:v>
                </c:pt>
                <c:pt idx="39">
                  <c:v>1.2729999999999999</c:v>
                </c:pt>
                <c:pt idx="40">
                  <c:v>1.85</c:v>
                </c:pt>
                <c:pt idx="41">
                  <c:v>1.863</c:v>
                </c:pt>
                <c:pt idx="42">
                  <c:v>1.851</c:v>
                </c:pt>
                <c:pt idx="43">
                  <c:v>1.964</c:v>
                </c:pt>
                <c:pt idx="44">
                  <c:v>1.956</c:v>
                </c:pt>
                <c:pt idx="45">
                  <c:v>1.875</c:v>
                </c:pt>
                <c:pt idx="46">
                  <c:v>2.036</c:v>
                </c:pt>
                <c:pt idx="47">
                  <c:v>2.056</c:v>
                </c:pt>
                <c:pt idx="48">
                  <c:v>2.0270000000000001</c:v>
                </c:pt>
                <c:pt idx="49">
                  <c:v>2.0249999999999999</c:v>
                </c:pt>
                <c:pt idx="50">
                  <c:v>2.0049999999999999</c:v>
                </c:pt>
                <c:pt idx="51">
                  <c:v>1.923</c:v>
                </c:pt>
                <c:pt idx="52">
                  <c:v>1.9610000000000001</c:v>
                </c:pt>
                <c:pt idx="53">
                  <c:v>1.79</c:v>
                </c:pt>
                <c:pt idx="54">
                  <c:v>1.7529999999999999</c:v>
                </c:pt>
                <c:pt idx="55">
                  <c:v>1.7689999999999999</c:v>
                </c:pt>
                <c:pt idx="56">
                  <c:v>1.8620000000000001</c:v>
                </c:pt>
                <c:pt idx="57">
                  <c:v>1.958</c:v>
                </c:pt>
              </c:numCache>
            </c:numRef>
          </c:yVal>
          <c:smooth val="0"/>
        </c:ser>
        <c:ser>
          <c:idx val="4"/>
          <c:order val="4"/>
          <c:tx>
            <c:v>14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'Fig 1'!$I$3:$I$44</c:f>
              <c:numCache>
                <c:formatCode>General</c:formatCode>
                <c:ptCount val="42"/>
                <c:pt idx="0">
                  <c:v>1.4999999999999999E-2</c:v>
                </c:pt>
                <c:pt idx="1">
                  <c:v>1.7000000000000001E-2</c:v>
                </c:pt>
                <c:pt idx="2">
                  <c:v>2.1000000000000001E-2</c:v>
                </c:pt>
                <c:pt idx="3">
                  <c:v>2.4E-2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3.1E-2</c:v>
                </c:pt>
                <c:pt idx="7">
                  <c:v>3.7999999999999999E-2</c:v>
                </c:pt>
                <c:pt idx="8">
                  <c:v>4.3999999999999997E-2</c:v>
                </c:pt>
                <c:pt idx="9">
                  <c:v>4.2999999999999997E-2</c:v>
                </c:pt>
                <c:pt idx="10">
                  <c:v>5.2999999999999999E-2</c:v>
                </c:pt>
                <c:pt idx="11">
                  <c:v>5.5E-2</c:v>
                </c:pt>
                <c:pt idx="12">
                  <c:v>6.9000000000000006E-2</c:v>
                </c:pt>
                <c:pt idx="13">
                  <c:v>7.5999999999999998E-2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9.2999999999999999E-2</c:v>
                </c:pt>
                <c:pt idx="17">
                  <c:v>9.8000000000000004E-2</c:v>
                </c:pt>
                <c:pt idx="18">
                  <c:v>9.6000000000000002E-2</c:v>
                </c:pt>
                <c:pt idx="19">
                  <c:v>0.26</c:v>
                </c:pt>
                <c:pt idx="20">
                  <c:v>0.253</c:v>
                </c:pt>
                <c:pt idx="21">
                  <c:v>0.24399999999999999</c:v>
                </c:pt>
                <c:pt idx="22">
                  <c:v>0.27700000000000002</c:v>
                </c:pt>
                <c:pt idx="23">
                  <c:v>0.28299999999999997</c:v>
                </c:pt>
                <c:pt idx="24">
                  <c:v>0.316</c:v>
                </c:pt>
                <c:pt idx="25">
                  <c:v>0.312</c:v>
                </c:pt>
                <c:pt idx="26">
                  <c:v>0.32900000000000001</c:v>
                </c:pt>
                <c:pt idx="27">
                  <c:v>0.371</c:v>
                </c:pt>
                <c:pt idx="28">
                  <c:v>0.38500000000000001</c:v>
                </c:pt>
                <c:pt idx="29">
                  <c:v>0.39700000000000002</c:v>
                </c:pt>
                <c:pt idx="30">
                  <c:v>0.42399999999999999</c:v>
                </c:pt>
                <c:pt idx="31">
                  <c:v>0.41099999999999998</c:v>
                </c:pt>
                <c:pt idx="32">
                  <c:v>0.42499999999999999</c:v>
                </c:pt>
                <c:pt idx="33">
                  <c:v>0.48299999999999998</c:v>
                </c:pt>
                <c:pt idx="34">
                  <c:v>0.495</c:v>
                </c:pt>
                <c:pt idx="35">
                  <c:v>0.50700000000000001</c:v>
                </c:pt>
                <c:pt idx="36">
                  <c:v>0.52</c:v>
                </c:pt>
                <c:pt idx="37">
                  <c:v>0.53600000000000003</c:v>
                </c:pt>
                <c:pt idx="38">
                  <c:v>8.8999999999999996E-2</c:v>
                </c:pt>
                <c:pt idx="39">
                  <c:v>0.14099999999999999</c:v>
                </c:pt>
                <c:pt idx="40">
                  <c:v>0.18</c:v>
                </c:pt>
                <c:pt idx="41">
                  <c:v>7.4999999999999997E-2</c:v>
                </c:pt>
              </c:numCache>
            </c:numRef>
          </c:xVal>
          <c:yVal>
            <c:numRef>
              <c:f>'Fig 1'!$J$3:$J$44</c:f>
              <c:numCache>
                <c:formatCode>General</c:formatCode>
                <c:ptCount val="42"/>
                <c:pt idx="0">
                  <c:v>0.749</c:v>
                </c:pt>
                <c:pt idx="1">
                  <c:v>0.84</c:v>
                </c:pt>
                <c:pt idx="2">
                  <c:v>0.93899999999999995</c:v>
                </c:pt>
                <c:pt idx="3">
                  <c:v>1.0509999999999999</c:v>
                </c:pt>
                <c:pt idx="4">
                  <c:v>1.151</c:v>
                </c:pt>
                <c:pt idx="5">
                  <c:v>1.141</c:v>
                </c:pt>
                <c:pt idx="6">
                  <c:v>1.232</c:v>
                </c:pt>
                <c:pt idx="7">
                  <c:v>1.393</c:v>
                </c:pt>
                <c:pt idx="8">
                  <c:v>1.494</c:v>
                </c:pt>
                <c:pt idx="9">
                  <c:v>1.4419999999999999</c:v>
                </c:pt>
                <c:pt idx="10">
                  <c:v>1.607</c:v>
                </c:pt>
                <c:pt idx="11">
                  <c:v>1.635</c:v>
                </c:pt>
                <c:pt idx="12">
                  <c:v>1.7809999999999999</c:v>
                </c:pt>
                <c:pt idx="13">
                  <c:v>1.851</c:v>
                </c:pt>
                <c:pt idx="14">
                  <c:v>1.8919999999999999</c:v>
                </c:pt>
                <c:pt idx="15">
                  <c:v>1.8919999999999999</c:v>
                </c:pt>
                <c:pt idx="16">
                  <c:v>1.99</c:v>
                </c:pt>
                <c:pt idx="17">
                  <c:v>1.984</c:v>
                </c:pt>
                <c:pt idx="18">
                  <c:v>1.839</c:v>
                </c:pt>
                <c:pt idx="19">
                  <c:v>1.7350000000000001</c:v>
                </c:pt>
                <c:pt idx="20">
                  <c:v>1.774</c:v>
                </c:pt>
                <c:pt idx="21">
                  <c:v>1.7789999999999999</c:v>
                </c:pt>
                <c:pt idx="22">
                  <c:v>1.75</c:v>
                </c:pt>
                <c:pt idx="23">
                  <c:v>1.6579999999999999</c:v>
                </c:pt>
                <c:pt idx="24">
                  <c:v>1.6319999999999999</c:v>
                </c:pt>
                <c:pt idx="25">
                  <c:v>1.635</c:v>
                </c:pt>
                <c:pt idx="26">
                  <c:v>1.6910000000000001</c:v>
                </c:pt>
                <c:pt idx="27">
                  <c:v>1.5289999999999999</c:v>
                </c:pt>
                <c:pt idx="28">
                  <c:v>1.534</c:v>
                </c:pt>
                <c:pt idx="29">
                  <c:v>1.538</c:v>
                </c:pt>
                <c:pt idx="30">
                  <c:v>1.4850000000000001</c:v>
                </c:pt>
                <c:pt idx="31">
                  <c:v>1.429</c:v>
                </c:pt>
                <c:pt idx="32">
                  <c:v>1.4139999999999999</c:v>
                </c:pt>
                <c:pt idx="33">
                  <c:v>1.4390000000000001</c:v>
                </c:pt>
                <c:pt idx="34">
                  <c:v>1.4279999999999999</c:v>
                </c:pt>
                <c:pt idx="35">
                  <c:v>1.3740000000000001</c:v>
                </c:pt>
                <c:pt idx="36">
                  <c:v>1.3460000000000001</c:v>
                </c:pt>
                <c:pt idx="37">
                  <c:v>1.353</c:v>
                </c:pt>
                <c:pt idx="38">
                  <c:v>1.8140000000000001</c:v>
                </c:pt>
                <c:pt idx="39">
                  <c:v>1.877</c:v>
                </c:pt>
                <c:pt idx="40">
                  <c:v>1.8839999999999999</c:v>
                </c:pt>
                <c:pt idx="41">
                  <c:v>1.8620000000000001</c:v>
                </c:pt>
              </c:numCache>
            </c:numRef>
          </c:yVal>
          <c:smooth val="0"/>
        </c:ser>
        <c:ser>
          <c:idx val="5"/>
          <c:order val="5"/>
          <c:tx>
            <c:v>Fit &lt;0.008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5586290986014807"/>
                  <c:y val="0.26825927880765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1'!$M$3:$M$4</c:f>
              <c:numCache>
                <c:formatCode>General</c:formatCode>
                <c:ptCount val="2"/>
                <c:pt idx="0">
                  <c:v>8.0000000000000002E-3</c:v>
                </c:pt>
                <c:pt idx="1">
                  <c:v>0.08</c:v>
                </c:pt>
              </c:numCache>
            </c:numRef>
          </c:xVal>
          <c:yVal>
            <c:numRef>
              <c:f>'Fig 1'!$N$3:$N$4</c:f>
              <c:numCache>
                <c:formatCode>General</c:formatCode>
                <c:ptCount val="2"/>
                <c:pt idx="0">
                  <c:v>0.63100000000000001</c:v>
                </c:pt>
                <c:pt idx="1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v>FDS (velo10) 14.4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'FDS calc'!$B$5:$B$190</c:f>
              <c:numCache>
                <c:formatCode>General</c:formatCode>
                <c:ptCount val="186"/>
                <c:pt idx="0">
                  <c:v>3.0966884380000258E-3</c:v>
                </c:pt>
                <c:pt idx="1">
                  <c:v>9.2900653140000778E-3</c:v>
                </c:pt>
                <c:pt idx="2">
                  <c:v>1.548344219000013E-2</c:v>
                </c:pt>
                <c:pt idx="3">
                  <c:v>2.1676819066000184E-2</c:v>
                </c:pt>
                <c:pt idx="4">
                  <c:v>2.7870195942000235E-2</c:v>
                </c:pt>
                <c:pt idx="5">
                  <c:v>3.4063572818000286E-2</c:v>
                </c:pt>
                <c:pt idx="6">
                  <c:v>4.0256949694000344E-2</c:v>
                </c:pt>
                <c:pt idx="7">
                  <c:v>4.6450326570000394E-2</c:v>
                </c:pt>
                <c:pt idx="8">
                  <c:v>5.2643703446000445E-2</c:v>
                </c:pt>
                <c:pt idx="9">
                  <c:v>5.8837080322000503E-2</c:v>
                </c:pt>
                <c:pt idx="10">
                  <c:v>6.5030457198000546E-2</c:v>
                </c:pt>
                <c:pt idx="11">
                  <c:v>7.1223834074000597E-2</c:v>
                </c:pt>
                <c:pt idx="12">
                  <c:v>7.7417210950000648E-2</c:v>
                </c:pt>
                <c:pt idx="13">
                  <c:v>8.3610587826000698E-2</c:v>
                </c:pt>
                <c:pt idx="14">
                  <c:v>8.9803964702000763E-2</c:v>
                </c:pt>
                <c:pt idx="15">
                  <c:v>9.5997341578000814E-2</c:v>
                </c:pt>
                <c:pt idx="16">
                  <c:v>0.10219071845400085</c:v>
                </c:pt>
                <c:pt idx="17">
                  <c:v>0.10838409533000092</c:v>
                </c:pt>
                <c:pt idx="18">
                  <c:v>0.11457747220600097</c:v>
                </c:pt>
                <c:pt idx="19">
                  <c:v>0.12077084908200102</c:v>
                </c:pt>
                <c:pt idx="20">
                  <c:v>0.12696422595800108</c:v>
                </c:pt>
                <c:pt idx="21">
                  <c:v>0.13315760283400113</c:v>
                </c:pt>
                <c:pt idx="22">
                  <c:v>0.13935097971000118</c:v>
                </c:pt>
                <c:pt idx="23">
                  <c:v>0.14554435658600123</c:v>
                </c:pt>
                <c:pt idx="24">
                  <c:v>0.15173773346200128</c:v>
                </c:pt>
                <c:pt idx="25">
                  <c:v>0.15793111033800133</c:v>
                </c:pt>
                <c:pt idx="26">
                  <c:v>0.16412448721400139</c:v>
                </c:pt>
                <c:pt idx="27">
                  <c:v>0.17031786409000144</c:v>
                </c:pt>
                <c:pt idx="28">
                  <c:v>0.17651124096600149</c:v>
                </c:pt>
                <c:pt idx="29">
                  <c:v>0.18270461784200154</c:v>
                </c:pt>
                <c:pt idx="30">
                  <c:v>0.18889799471800162</c:v>
                </c:pt>
                <c:pt idx="31">
                  <c:v>0.19509137159400164</c:v>
                </c:pt>
                <c:pt idx="32">
                  <c:v>0.20128474847000169</c:v>
                </c:pt>
                <c:pt idx="33">
                  <c:v>0.20747812534600174</c:v>
                </c:pt>
                <c:pt idx="34">
                  <c:v>0.21367150222200179</c:v>
                </c:pt>
                <c:pt idx="35">
                  <c:v>0.21986487909800187</c:v>
                </c:pt>
                <c:pt idx="36">
                  <c:v>0.22605825597400192</c:v>
                </c:pt>
                <c:pt idx="37">
                  <c:v>0.23225163285000197</c:v>
                </c:pt>
                <c:pt idx="38">
                  <c:v>0.23844500972600199</c:v>
                </c:pt>
                <c:pt idx="39">
                  <c:v>0.24463838660200204</c:v>
                </c:pt>
                <c:pt idx="40">
                  <c:v>0.25083176347800212</c:v>
                </c:pt>
                <c:pt idx="41">
                  <c:v>0.25702514035400215</c:v>
                </c:pt>
                <c:pt idx="42">
                  <c:v>0.26321851723000222</c:v>
                </c:pt>
                <c:pt idx="43">
                  <c:v>0.2694118941060023</c:v>
                </c:pt>
                <c:pt idx="44">
                  <c:v>0.27560527098200233</c:v>
                </c:pt>
                <c:pt idx="45">
                  <c:v>0.28179864785800235</c:v>
                </c:pt>
                <c:pt idx="46">
                  <c:v>0.28799202473400243</c:v>
                </c:pt>
                <c:pt idx="47">
                  <c:v>0.29418540161000245</c:v>
                </c:pt>
                <c:pt idx="48">
                  <c:v>0.30037877848600253</c:v>
                </c:pt>
                <c:pt idx="49">
                  <c:v>0.30657215536200261</c:v>
                </c:pt>
                <c:pt idx="50">
                  <c:v>0.31276553223800263</c:v>
                </c:pt>
                <c:pt idx="51">
                  <c:v>0.31895890911400271</c:v>
                </c:pt>
                <c:pt idx="52">
                  <c:v>0.32515228599000273</c:v>
                </c:pt>
                <c:pt idx="53">
                  <c:v>0.33134566286600275</c:v>
                </c:pt>
                <c:pt idx="54">
                  <c:v>0.33753903974200283</c:v>
                </c:pt>
                <c:pt idx="55">
                  <c:v>0.34373241661800291</c:v>
                </c:pt>
                <c:pt idx="56">
                  <c:v>0.34992579349400293</c:v>
                </c:pt>
                <c:pt idx="57">
                  <c:v>0.35611917037000296</c:v>
                </c:pt>
                <c:pt idx="58">
                  <c:v>0.36231254724600304</c:v>
                </c:pt>
                <c:pt idx="59">
                  <c:v>0.36850592412200311</c:v>
                </c:pt>
                <c:pt idx="60">
                  <c:v>0.37469930099800314</c:v>
                </c:pt>
                <c:pt idx="61">
                  <c:v>0.38089267787400322</c:v>
                </c:pt>
                <c:pt idx="62">
                  <c:v>0.38708605475000324</c:v>
                </c:pt>
                <c:pt idx="63">
                  <c:v>0.39327943162600332</c:v>
                </c:pt>
                <c:pt idx="64">
                  <c:v>0.3994728085020034</c:v>
                </c:pt>
                <c:pt idx="65">
                  <c:v>0.40566618537800342</c:v>
                </c:pt>
                <c:pt idx="66">
                  <c:v>0.4118595622540035</c:v>
                </c:pt>
                <c:pt idx="67">
                  <c:v>0.41805293913000358</c:v>
                </c:pt>
                <c:pt idx="68">
                  <c:v>0.4242463160060036</c:v>
                </c:pt>
                <c:pt idx="69">
                  <c:v>0.43043969288200357</c:v>
                </c:pt>
                <c:pt idx="70">
                  <c:v>0.43663306975800364</c:v>
                </c:pt>
                <c:pt idx="71">
                  <c:v>0.44282644663400372</c:v>
                </c:pt>
                <c:pt idx="72">
                  <c:v>0.44901982351000375</c:v>
                </c:pt>
                <c:pt idx="73">
                  <c:v>0.45521320038600382</c:v>
                </c:pt>
                <c:pt idx="74">
                  <c:v>0.4614065772620039</c:v>
                </c:pt>
                <c:pt idx="75">
                  <c:v>0.46759995413800393</c:v>
                </c:pt>
                <c:pt idx="76">
                  <c:v>0.473793331014004</c:v>
                </c:pt>
                <c:pt idx="77">
                  <c:v>0.47998670789000403</c:v>
                </c:pt>
                <c:pt idx="78">
                  <c:v>0.48618008476600411</c:v>
                </c:pt>
                <c:pt idx="79">
                  <c:v>0.49237346164200418</c:v>
                </c:pt>
                <c:pt idx="80">
                  <c:v>0.49856683851800421</c:v>
                </c:pt>
                <c:pt idx="81">
                  <c:v>0.50476021539400429</c:v>
                </c:pt>
                <c:pt idx="82">
                  <c:v>0.51095359227000436</c:v>
                </c:pt>
                <c:pt idx="83">
                  <c:v>0.51714696914600433</c:v>
                </c:pt>
                <c:pt idx="84">
                  <c:v>0.52334034602200441</c:v>
                </c:pt>
                <c:pt idx="85">
                  <c:v>0.52953372289800449</c:v>
                </c:pt>
                <c:pt idx="86">
                  <c:v>0.53572709977400446</c:v>
                </c:pt>
                <c:pt idx="87">
                  <c:v>0.54192047665000453</c:v>
                </c:pt>
                <c:pt idx="88">
                  <c:v>0.54811385352600461</c:v>
                </c:pt>
                <c:pt idx="89">
                  <c:v>0.55430723040200469</c:v>
                </c:pt>
                <c:pt idx="90">
                  <c:v>0.56050060727800477</c:v>
                </c:pt>
                <c:pt idx="91">
                  <c:v>0.56669398415400474</c:v>
                </c:pt>
                <c:pt idx="92">
                  <c:v>0.57288736103000482</c:v>
                </c:pt>
                <c:pt idx="93">
                  <c:v>0.57908073790600489</c:v>
                </c:pt>
                <c:pt idx="94">
                  <c:v>0.58527411478200497</c:v>
                </c:pt>
                <c:pt idx="95">
                  <c:v>0.59146749165800505</c:v>
                </c:pt>
                <c:pt idx="96">
                  <c:v>0.59766086853400502</c:v>
                </c:pt>
                <c:pt idx="97">
                  <c:v>0.6038542454100051</c:v>
                </c:pt>
                <c:pt idx="98">
                  <c:v>0.61004762228600506</c:v>
                </c:pt>
                <c:pt idx="99">
                  <c:v>0.61624099916200514</c:v>
                </c:pt>
                <c:pt idx="100">
                  <c:v>0.62243437603800522</c:v>
                </c:pt>
                <c:pt idx="101">
                  <c:v>0.6286277529140053</c:v>
                </c:pt>
                <c:pt idx="102">
                  <c:v>0.63482112979000538</c:v>
                </c:pt>
                <c:pt idx="103">
                  <c:v>0.64101450666600535</c:v>
                </c:pt>
                <c:pt idx="104">
                  <c:v>0.64720788354200542</c:v>
                </c:pt>
                <c:pt idx="105">
                  <c:v>0.6534012604180055</c:v>
                </c:pt>
                <c:pt idx="106">
                  <c:v>0.65959463729400558</c:v>
                </c:pt>
                <c:pt idx="107">
                  <c:v>0.66578801417000566</c:v>
                </c:pt>
                <c:pt idx="108">
                  <c:v>0.67198139104600574</c:v>
                </c:pt>
                <c:pt idx="109">
                  <c:v>0.67817476792200571</c:v>
                </c:pt>
                <c:pt idx="110">
                  <c:v>0.68436814479800578</c:v>
                </c:pt>
                <c:pt idx="111">
                  <c:v>0.69056152167400586</c:v>
                </c:pt>
                <c:pt idx="112">
                  <c:v>0.69675489855000583</c:v>
                </c:pt>
                <c:pt idx="113">
                  <c:v>0.70294827542600602</c:v>
                </c:pt>
                <c:pt idx="114">
                  <c:v>0.70914165230200599</c:v>
                </c:pt>
                <c:pt idx="115">
                  <c:v>0.71533502917800607</c:v>
                </c:pt>
                <c:pt idx="116">
                  <c:v>0.72152840605400603</c:v>
                </c:pt>
                <c:pt idx="117">
                  <c:v>0.72772178293000622</c:v>
                </c:pt>
                <c:pt idx="118">
                  <c:v>0.73391515980600619</c:v>
                </c:pt>
                <c:pt idx="119">
                  <c:v>0.74010853668200616</c:v>
                </c:pt>
                <c:pt idx="120">
                  <c:v>0.74630191355800635</c:v>
                </c:pt>
                <c:pt idx="121">
                  <c:v>0.75249529043400631</c:v>
                </c:pt>
                <c:pt idx="122">
                  <c:v>0.75868866731000639</c:v>
                </c:pt>
                <c:pt idx="123">
                  <c:v>0.76488204418600636</c:v>
                </c:pt>
                <c:pt idx="124">
                  <c:v>0.77107542106200655</c:v>
                </c:pt>
                <c:pt idx="125">
                  <c:v>0.77726879793800652</c:v>
                </c:pt>
                <c:pt idx="126">
                  <c:v>0.7834621748140066</c:v>
                </c:pt>
                <c:pt idx="127">
                  <c:v>0.78965555169000667</c:v>
                </c:pt>
                <c:pt idx="128">
                  <c:v>0.79584892856600675</c:v>
                </c:pt>
                <c:pt idx="129">
                  <c:v>0.80204230544200672</c:v>
                </c:pt>
                <c:pt idx="130">
                  <c:v>0.80823568231800691</c:v>
                </c:pt>
                <c:pt idx="131">
                  <c:v>0.81442905919400688</c:v>
                </c:pt>
                <c:pt idx="132">
                  <c:v>0.82062243607000684</c:v>
                </c:pt>
                <c:pt idx="133">
                  <c:v>0.82681581294600692</c:v>
                </c:pt>
                <c:pt idx="134">
                  <c:v>0.833009189822007</c:v>
                </c:pt>
                <c:pt idx="135">
                  <c:v>0.83920256669800708</c:v>
                </c:pt>
                <c:pt idx="136">
                  <c:v>0.84539594357400705</c:v>
                </c:pt>
                <c:pt idx="137">
                  <c:v>0.85158932045000724</c:v>
                </c:pt>
                <c:pt idx="138">
                  <c:v>0.8577826973260072</c:v>
                </c:pt>
                <c:pt idx="139">
                  <c:v>0.86397607420200728</c:v>
                </c:pt>
                <c:pt idx="140">
                  <c:v>0.87016945107800725</c:v>
                </c:pt>
                <c:pt idx="141">
                  <c:v>0.87636282795400744</c:v>
                </c:pt>
                <c:pt idx="142">
                  <c:v>0.88255620483000741</c:v>
                </c:pt>
                <c:pt idx="143">
                  <c:v>0.8887495817060076</c:v>
                </c:pt>
                <c:pt idx="144">
                  <c:v>0.89494295858200756</c:v>
                </c:pt>
                <c:pt idx="145">
                  <c:v>0.90113633545800764</c:v>
                </c:pt>
                <c:pt idx="146">
                  <c:v>0.90732971233400761</c:v>
                </c:pt>
                <c:pt idx="147">
                  <c:v>0.91352308921000758</c:v>
                </c:pt>
                <c:pt idx="148">
                  <c:v>0.91971646608600777</c:v>
                </c:pt>
                <c:pt idx="149">
                  <c:v>0.92590984296200773</c:v>
                </c:pt>
                <c:pt idx="150">
                  <c:v>0.93210321983800792</c:v>
                </c:pt>
                <c:pt idx="151">
                  <c:v>0.93829659671400789</c:v>
                </c:pt>
                <c:pt idx="152">
                  <c:v>0.94448997359000797</c:v>
                </c:pt>
                <c:pt idx="153">
                  <c:v>0.95068335046600794</c:v>
                </c:pt>
                <c:pt idx="154">
                  <c:v>0.95687672734200813</c:v>
                </c:pt>
                <c:pt idx="155">
                  <c:v>0.96307010421800809</c:v>
                </c:pt>
                <c:pt idx="156">
                  <c:v>0.96926348109400817</c:v>
                </c:pt>
                <c:pt idx="157">
                  <c:v>0.97545685797000825</c:v>
                </c:pt>
                <c:pt idx="158">
                  <c:v>0.98165023484600833</c:v>
                </c:pt>
                <c:pt idx="159">
                  <c:v>0.9878436117220083</c:v>
                </c:pt>
                <c:pt idx="160">
                  <c:v>0.99403698859800826</c:v>
                </c:pt>
                <c:pt idx="161">
                  <c:v>1.0002303654740083</c:v>
                </c:pt>
                <c:pt idx="162">
                  <c:v>1.0064237423500084</c:v>
                </c:pt>
                <c:pt idx="163">
                  <c:v>1.0126171192260085</c:v>
                </c:pt>
                <c:pt idx="164">
                  <c:v>1.0188104961020086</c:v>
                </c:pt>
                <c:pt idx="165">
                  <c:v>1.0250038729780087</c:v>
                </c:pt>
                <c:pt idx="166">
                  <c:v>1.0311972498540087</c:v>
                </c:pt>
                <c:pt idx="167">
                  <c:v>1.0373906267300088</c:v>
                </c:pt>
                <c:pt idx="168">
                  <c:v>1.0435840036060087</c:v>
                </c:pt>
                <c:pt idx="169">
                  <c:v>1.049777380482009</c:v>
                </c:pt>
                <c:pt idx="170">
                  <c:v>1.0559707573580088</c:v>
                </c:pt>
                <c:pt idx="171">
                  <c:v>1.0621641342340089</c:v>
                </c:pt>
                <c:pt idx="172">
                  <c:v>1.068357511110009</c:v>
                </c:pt>
                <c:pt idx="173">
                  <c:v>1.0745508879860091</c:v>
                </c:pt>
                <c:pt idx="174">
                  <c:v>1.0807442648620091</c:v>
                </c:pt>
                <c:pt idx="175">
                  <c:v>1.086937641738009</c:v>
                </c:pt>
                <c:pt idx="176">
                  <c:v>1.0931310186140093</c:v>
                </c:pt>
                <c:pt idx="177">
                  <c:v>1.0993243954900092</c:v>
                </c:pt>
                <c:pt idx="178">
                  <c:v>1.1055177723660092</c:v>
                </c:pt>
                <c:pt idx="179">
                  <c:v>1.1117111492420093</c:v>
                </c:pt>
                <c:pt idx="180">
                  <c:v>1.1179045261180094</c:v>
                </c:pt>
                <c:pt idx="181">
                  <c:v>1.1240979029940095</c:v>
                </c:pt>
                <c:pt idx="182">
                  <c:v>1.1302912798700095</c:v>
                </c:pt>
                <c:pt idx="183">
                  <c:v>1.1364846567460096</c:v>
                </c:pt>
                <c:pt idx="184">
                  <c:v>1.1426780336220097</c:v>
                </c:pt>
                <c:pt idx="185">
                  <c:v>1.1488714104980096</c:v>
                </c:pt>
              </c:numCache>
            </c:numRef>
          </c:xVal>
          <c:yVal>
            <c:numRef>
              <c:f>'FDS calc'!$E$5:$E$190</c:f>
              <c:numCache>
                <c:formatCode>General</c:formatCode>
                <c:ptCount val="186"/>
                <c:pt idx="0">
                  <c:v>0.15315143364980557</c:v>
                </c:pt>
                <c:pt idx="1">
                  <c:v>0.33794301073974148</c:v>
                </c:pt>
                <c:pt idx="2">
                  <c:v>0.54605174285171343</c:v>
                </c:pt>
                <c:pt idx="3">
                  <c:v>0.74853047687806484</c:v>
                </c:pt>
                <c:pt idx="4">
                  <c:v>0.92984421914307425</c:v>
                </c:pt>
                <c:pt idx="5">
                  <c:v>1.0826906310170388</c:v>
                </c:pt>
                <c:pt idx="6">
                  <c:v>1.2107352530330948</c:v>
                </c:pt>
                <c:pt idx="7">
                  <c:v>1.3162680948314025</c:v>
                </c:pt>
                <c:pt idx="8">
                  <c:v>1.4022173654600372</c:v>
                </c:pt>
                <c:pt idx="9">
                  <c:v>1.4729331447067624</c:v>
                </c:pt>
                <c:pt idx="10">
                  <c:v>1.5311395116619742</c:v>
                </c:pt>
                <c:pt idx="11">
                  <c:v>1.5780242915104388</c:v>
                </c:pt>
                <c:pt idx="12">
                  <c:v>1.6137100795428303</c:v>
                </c:pt>
                <c:pt idx="13">
                  <c:v>1.6426155854464779</c:v>
                </c:pt>
                <c:pt idx="14">
                  <c:v>1.663487287038742</c:v>
                </c:pt>
                <c:pt idx="15">
                  <c:v>1.6787941009629206</c:v>
                </c:pt>
                <c:pt idx="16">
                  <c:v>1.6910354460398966</c:v>
                </c:pt>
                <c:pt idx="17">
                  <c:v>1.7007415908953625</c:v>
                </c:pt>
                <c:pt idx="18">
                  <c:v>1.705942798753791</c:v>
                </c:pt>
                <c:pt idx="19">
                  <c:v>1.7092681226907971</c:v>
                </c:pt>
                <c:pt idx="20">
                  <c:v>1.7089501961475166</c:v>
                </c:pt>
                <c:pt idx="21">
                  <c:v>1.71025005817687</c:v>
                </c:pt>
                <c:pt idx="22">
                  <c:v>1.7141766269604857</c:v>
                </c:pt>
                <c:pt idx="23">
                  <c:v>1.718327269433277</c:v>
                </c:pt>
                <c:pt idx="24">
                  <c:v>1.7214132685923154</c:v>
                </c:pt>
                <c:pt idx="25">
                  <c:v>1.7227682691734556</c:v>
                </c:pt>
                <c:pt idx="26">
                  <c:v>1.7269476540828166</c:v>
                </c:pt>
                <c:pt idx="27">
                  <c:v>1.7318919397531325</c:v>
                </c:pt>
                <c:pt idx="28">
                  <c:v>1.7362320476751485</c:v>
                </c:pt>
                <c:pt idx="29">
                  <c:v>1.7381513385415945</c:v>
                </c:pt>
                <c:pt idx="30">
                  <c:v>1.7369277319562013</c:v>
                </c:pt>
                <c:pt idx="31">
                  <c:v>1.7300923112756703</c:v>
                </c:pt>
                <c:pt idx="32">
                  <c:v>1.7204976166844541</c:v>
                </c:pt>
                <c:pt idx="33">
                  <c:v>1.7108114155604852</c:v>
                </c:pt>
                <c:pt idx="34">
                  <c:v>1.7017129679353487</c:v>
                </c:pt>
                <c:pt idx="35">
                  <c:v>1.694072759030868</c:v>
                </c:pt>
                <c:pt idx="36">
                  <c:v>1.6893085535243655</c:v>
                </c:pt>
                <c:pt idx="37">
                  <c:v>1.6861281149308842</c:v>
                </c:pt>
                <c:pt idx="38">
                  <c:v>1.6820202928227783</c:v>
                </c:pt>
                <c:pt idx="39">
                  <c:v>1.6737870511964217</c:v>
                </c:pt>
                <c:pt idx="40">
                  <c:v>1.6618665655644171</c:v>
                </c:pt>
                <c:pt idx="41">
                  <c:v>1.6465703100863252</c:v>
                </c:pt>
                <c:pt idx="42">
                  <c:v>1.6276413625740336</c:v>
                </c:pt>
                <c:pt idx="43">
                  <c:v>1.6065051132492614</c:v>
                </c:pt>
                <c:pt idx="44">
                  <c:v>1.5860182083588277</c:v>
                </c:pt>
                <c:pt idx="45">
                  <c:v>1.5698450152751926</c:v>
                </c:pt>
                <c:pt idx="46">
                  <c:v>1.5580594431209638</c:v>
                </c:pt>
                <c:pt idx="47">
                  <c:v>1.5495082749513267</c:v>
                </c:pt>
                <c:pt idx="48">
                  <c:v>1.5427467633934038</c:v>
                </c:pt>
                <c:pt idx="49">
                  <c:v>1.534181517295651</c:v>
                </c:pt>
                <c:pt idx="50">
                  <c:v>1.5227561054690497</c:v>
                </c:pt>
                <c:pt idx="51">
                  <c:v>1.5096941344989938</c:v>
                </c:pt>
                <c:pt idx="52">
                  <c:v>1.495211465949924</c:v>
                </c:pt>
                <c:pt idx="53">
                  <c:v>1.4803686370732267</c:v>
                </c:pt>
                <c:pt idx="54">
                  <c:v>1.4670473975937057</c:v>
                </c:pt>
                <c:pt idx="55">
                  <c:v>1.4565951225481053</c:v>
                </c:pt>
                <c:pt idx="56">
                  <c:v>1.448685673268411</c:v>
                </c:pt>
                <c:pt idx="57">
                  <c:v>1.4413839212190462</c:v>
                </c:pt>
                <c:pt idx="58">
                  <c:v>1.431944670417441</c:v>
                </c:pt>
                <c:pt idx="59">
                  <c:v>1.4202382866088632</c:v>
                </c:pt>
                <c:pt idx="60">
                  <c:v>1.4073546360616065</c:v>
                </c:pt>
                <c:pt idx="61">
                  <c:v>1.3948534358948275</c:v>
                </c:pt>
                <c:pt idx="62">
                  <c:v>1.3835025197711723</c:v>
                </c:pt>
                <c:pt idx="63">
                  <c:v>1.3733177253597713</c:v>
                </c:pt>
                <c:pt idx="64">
                  <c:v>1.3643841068096565</c:v>
                </c:pt>
                <c:pt idx="65">
                  <c:v>1.3574800562295612</c:v>
                </c:pt>
                <c:pt idx="66">
                  <c:v>1.3510124214210542</c:v>
                </c:pt>
                <c:pt idx="67">
                  <c:v>1.3429862426540669</c:v>
                </c:pt>
                <c:pt idx="68">
                  <c:v>1.3325357273494807</c:v>
                </c:pt>
                <c:pt idx="69">
                  <c:v>1.3205647958083948</c:v>
                </c:pt>
                <c:pt idx="70">
                  <c:v>1.3080025912864475</c:v>
                </c:pt>
                <c:pt idx="71">
                  <c:v>1.2946930834136896</c:v>
                </c:pt>
                <c:pt idx="72">
                  <c:v>1.2830025372742422</c:v>
                </c:pt>
                <c:pt idx="73">
                  <c:v>1.2733656088986787</c:v>
                </c:pt>
                <c:pt idx="74">
                  <c:v>1.2652649344287454</c:v>
                </c:pt>
                <c:pt idx="75">
                  <c:v>1.2583344877334333</c:v>
                </c:pt>
                <c:pt idx="76">
                  <c:v>1.2511793807686071</c:v>
                </c:pt>
                <c:pt idx="77">
                  <c:v>1.2427390762828816</c:v>
                </c:pt>
                <c:pt idx="78">
                  <c:v>1.2340975747411687</c:v>
                </c:pt>
                <c:pt idx="79">
                  <c:v>1.2259048071581449</c:v>
                </c:pt>
                <c:pt idx="80">
                  <c:v>1.2175178814831915</c:v>
                </c:pt>
                <c:pt idx="81">
                  <c:v>1.2078181890114452</c:v>
                </c:pt>
                <c:pt idx="82">
                  <c:v>1.1985525659899343</c:v>
                </c:pt>
                <c:pt idx="83">
                  <c:v>1.1907692314829434</c:v>
                </c:pt>
                <c:pt idx="84">
                  <c:v>1.185064737694377</c:v>
                </c:pt>
                <c:pt idx="85">
                  <c:v>1.1811440347141429</c:v>
                </c:pt>
                <c:pt idx="86">
                  <c:v>1.1785179145402189</c:v>
                </c:pt>
                <c:pt idx="87">
                  <c:v>1.1758794761791935</c:v>
                </c:pt>
                <c:pt idx="88">
                  <c:v>1.1712894850331235</c:v>
                </c:pt>
                <c:pt idx="89">
                  <c:v>1.165376755224512</c:v>
                </c:pt>
                <c:pt idx="90">
                  <c:v>1.1609850282327385</c:v>
                </c:pt>
                <c:pt idx="91">
                  <c:v>1.1592921573768205</c:v>
                </c:pt>
                <c:pt idx="92">
                  <c:v>1.1598869498397106</c:v>
                </c:pt>
                <c:pt idx="93">
                  <c:v>1.1611516170487748</c:v>
                </c:pt>
                <c:pt idx="94">
                  <c:v>1.1618684182220014</c:v>
                </c:pt>
                <c:pt idx="95">
                  <c:v>1.1604406816789299</c:v>
                </c:pt>
                <c:pt idx="96">
                  <c:v>1.1574409098296004</c:v>
                </c:pt>
                <c:pt idx="97">
                  <c:v>1.1552295019547525</c:v>
                </c:pt>
                <c:pt idx="98">
                  <c:v>1.1532040400471002</c:v>
                </c:pt>
                <c:pt idx="99">
                  <c:v>1.150208960840476</c:v>
                </c:pt>
                <c:pt idx="100">
                  <c:v>1.1459685715759469</c:v>
                </c:pt>
                <c:pt idx="101">
                  <c:v>1.1407004935589684</c:v>
                </c:pt>
                <c:pt idx="102">
                  <c:v>1.13560428358107</c:v>
                </c:pt>
                <c:pt idx="103">
                  <c:v>1.1305198052099343</c:v>
                </c:pt>
                <c:pt idx="104">
                  <c:v>1.1271369963997893</c:v>
                </c:pt>
                <c:pt idx="105">
                  <c:v>1.1246516555070227</c:v>
                </c:pt>
                <c:pt idx="106">
                  <c:v>1.1224431805338655</c:v>
                </c:pt>
                <c:pt idx="107">
                  <c:v>1.1202042033831245</c:v>
                </c:pt>
                <c:pt idx="108">
                  <c:v>1.1186415533622771</c:v>
                </c:pt>
                <c:pt idx="109">
                  <c:v>1.1174543147578495</c:v>
                </c:pt>
                <c:pt idx="110">
                  <c:v>1.1160289245361306</c:v>
                </c:pt>
                <c:pt idx="111">
                  <c:v>1.1133711290239461</c:v>
                </c:pt>
                <c:pt idx="112">
                  <c:v>1.1095560105045801</c:v>
                </c:pt>
                <c:pt idx="113">
                  <c:v>1.1047014716260015</c:v>
                </c:pt>
                <c:pt idx="114">
                  <c:v>1.0992556597665619</c:v>
                </c:pt>
                <c:pt idx="115">
                  <c:v>1.0933136009410425</c:v>
                </c:pt>
                <c:pt idx="116">
                  <c:v>1.087596788965375</c:v>
                </c:pt>
                <c:pt idx="117">
                  <c:v>1.0818576869368575</c:v>
                </c:pt>
                <c:pt idx="118">
                  <c:v>1.0772242888457639</c:v>
                </c:pt>
                <c:pt idx="119">
                  <c:v>1.0734871855113723</c:v>
                </c:pt>
                <c:pt idx="120">
                  <c:v>1.071638284285505</c:v>
                </c:pt>
                <c:pt idx="121">
                  <c:v>1.0698456947721005</c:v>
                </c:pt>
                <c:pt idx="122">
                  <c:v>1.0679862351001463</c:v>
                </c:pt>
                <c:pt idx="123">
                  <c:v>1.0654868162792639</c:v>
                </c:pt>
                <c:pt idx="124">
                  <c:v>1.0627955856878044</c:v>
                </c:pt>
                <c:pt idx="125">
                  <c:v>1.0599189957094879</c:v>
                </c:pt>
                <c:pt idx="126">
                  <c:v>1.0577498216189871</c:v>
                </c:pt>
                <c:pt idx="127">
                  <c:v>1.0556070436437037</c:v>
                </c:pt>
                <c:pt idx="128">
                  <c:v>1.05348655572127</c:v>
                </c:pt>
                <c:pt idx="129">
                  <c:v>1.0507208294268648</c:v>
                </c:pt>
                <c:pt idx="130">
                  <c:v>1.0481357698766118</c:v>
                </c:pt>
                <c:pt idx="131">
                  <c:v>1.0466147670597734</c:v>
                </c:pt>
                <c:pt idx="132">
                  <c:v>1.0458557321021997</c:v>
                </c:pt>
                <c:pt idx="133">
                  <c:v>1.0443945604798532</c:v>
                </c:pt>
                <c:pt idx="134">
                  <c:v>1.0424230639633112</c:v>
                </c:pt>
                <c:pt idx="135">
                  <c:v>1.040044480692089</c:v>
                </c:pt>
                <c:pt idx="136">
                  <c:v>1.0375409558088395</c:v>
                </c:pt>
                <c:pt idx="137">
                  <c:v>1.0351658920196463</c:v>
                </c:pt>
                <c:pt idx="138">
                  <c:v>1.0337886013856561</c:v>
                </c:pt>
                <c:pt idx="139">
                  <c:v>1.0317033082835119</c:v>
                </c:pt>
                <c:pt idx="140">
                  <c:v>1.0303066604983626</c:v>
                </c:pt>
                <c:pt idx="141">
                  <c:v>1.029048445673018</c:v>
                </c:pt>
                <c:pt idx="142">
                  <c:v>1.0280407006520662</c:v>
                </c:pt>
                <c:pt idx="143">
                  <c:v>1.0267901113711178</c:v>
                </c:pt>
                <c:pt idx="144">
                  <c:v>1.0258996824177971</c:v>
                </c:pt>
                <c:pt idx="145">
                  <c:v>1.0244760519370928</c:v>
                </c:pt>
                <c:pt idx="146">
                  <c:v>1.0237070451137702</c:v>
                </c:pt>
                <c:pt idx="147">
                  <c:v>1.0221602327620531</c:v>
                </c:pt>
                <c:pt idx="148">
                  <c:v>1.0213437129313401</c:v>
                </c:pt>
                <c:pt idx="149">
                  <c:v>1.0205207407169075</c:v>
                </c:pt>
                <c:pt idx="150">
                  <c:v>1.0189903526146584</c:v>
                </c:pt>
                <c:pt idx="151">
                  <c:v>1.0170517045970531</c:v>
                </c:pt>
                <c:pt idx="152">
                  <c:v>1.0143276255066571</c:v>
                </c:pt>
                <c:pt idx="153">
                  <c:v>1.0119854102164005</c:v>
                </c:pt>
                <c:pt idx="154">
                  <c:v>1.0112240289374741</c:v>
                </c:pt>
                <c:pt idx="155">
                  <c:v>1.0108128361204269</c:v>
                </c:pt>
                <c:pt idx="156">
                  <c:v>1.009857883329909</c:v>
                </c:pt>
                <c:pt idx="157">
                  <c:v>1.0100784375370555</c:v>
                </c:pt>
                <c:pt idx="158">
                  <c:v>1.0095434762686575</c:v>
                </c:pt>
                <c:pt idx="159">
                  <c:v>1.0079215816336564</c:v>
                </c:pt>
                <c:pt idx="160">
                  <c:v>1.005780563399387</c:v>
                </c:pt>
                <c:pt idx="161">
                  <c:v>1.0034923135002409</c:v>
                </c:pt>
                <c:pt idx="162">
                  <c:v>1.0014216849065505</c:v>
                </c:pt>
                <c:pt idx="163">
                  <c:v>0.99867648892398075</c:v>
                </c:pt>
                <c:pt idx="164">
                  <c:v>0.99563741619199497</c:v>
                </c:pt>
                <c:pt idx="165">
                  <c:v>0.99335737841758298</c:v>
                </c:pt>
                <c:pt idx="166">
                  <c:v>0.99235784552136519</c:v>
                </c:pt>
                <c:pt idx="167">
                  <c:v>0.99081279291066249</c:v>
                </c:pt>
                <c:pt idx="168">
                  <c:v>0.98987250462859855</c:v>
                </c:pt>
                <c:pt idx="169">
                  <c:v>0.98926539397860724</c:v>
                </c:pt>
                <c:pt idx="170">
                  <c:v>0.99040218667395341</c:v>
                </c:pt>
                <c:pt idx="171">
                  <c:v>0.98976750674806868</c:v>
                </c:pt>
                <c:pt idx="172">
                  <c:v>0.99029660221308524</c:v>
                </c:pt>
                <c:pt idx="173">
                  <c:v>0.98804823977693368</c:v>
                </c:pt>
                <c:pt idx="174">
                  <c:v>0.98546200706600429</c:v>
                </c:pt>
                <c:pt idx="175">
                  <c:v>0.98515874503117762</c:v>
                </c:pt>
                <c:pt idx="176">
                  <c:v>0.98320425934444211</c:v>
                </c:pt>
                <c:pt idx="177">
                  <c:v>0.98327288924400635</c:v>
                </c:pt>
                <c:pt idx="178">
                  <c:v>0.98085793799181842</c:v>
                </c:pt>
                <c:pt idx="179">
                  <c:v>0.98038456765892668</c:v>
                </c:pt>
                <c:pt idx="180">
                  <c:v>0.9774246832725918</c:v>
                </c:pt>
                <c:pt idx="181">
                  <c:v>0.97547371706788522</c:v>
                </c:pt>
                <c:pt idx="182">
                  <c:v>0.97078107436263783</c:v>
                </c:pt>
                <c:pt idx="183">
                  <c:v>0.96887703458498364</c:v>
                </c:pt>
                <c:pt idx="184">
                  <c:v>0.96625736679477947</c:v>
                </c:pt>
                <c:pt idx="185">
                  <c:v>0.96348166863462548</c:v>
                </c:pt>
              </c:numCache>
            </c:numRef>
          </c:yVal>
          <c:smooth val="0"/>
        </c:ser>
        <c:ser>
          <c:idx val="7"/>
          <c:order val="7"/>
          <c:tx>
            <c:v>FDS (velo10) 21.7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'FDS calc'!$N$5:$N$192</c:f>
              <c:numCache>
                <c:formatCode>General</c:formatCode>
                <c:ptCount val="188"/>
                <c:pt idx="0">
                  <c:v>3.0662347802592983E-3</c:v>
                </c:pt>
                <c:pt idx="1">
                  <c:v>9.198704340777894E-3</c:v>
                </c:pt>
                <c:pt idx="2">
                  <c:v>1.5331173901296491E-2</c:v>
                </c:pt>
                <c:pt idx="3">
                  <c:v>2.1463643461815087E-2</c:v>
                </c:pt>
                <c:pt idx="4">
                  <c:v>2.7596113022333685E-2</c:v>
                </c:pt>
                <c:pt idx="5">
                  <c:v>3.372858258285228E-2</c:v>
                </c:pt>
                <c:pt idx="6">
                  <c:v>3.9861052143370879E-2</c:v>
                </c:pt>
                <c:pt idx="7">
                  <c:v>4.599352170388947E-2</c:v>
                </c:pt>
                <c:pt idx="8">
                  <c:v>5.2125991264408068E-2</c:v>
                </c:pt>
                <c:pt idx="9">
                  <c:v>5.8258460824926667E-2</c:v>
                </c:pt>
                <c:pt idx="10">
                  <c:v>6.4390930385445258E-2</c:v>
                </c:pt>
                <c:pt idx="11">
                  <c:v>7.0523399945963863E-2</c:v>
                </c:pt>
                <c:pt idx="12">
                  <c:v>7.6655869506482455E-2</c:v>
                </c:pt>
                <c:pt idx="13">
                  <c:v>8.2788339067001046E-2</c:v>
                </c:pt>
                <c:pt idx="14">
                  <c:v>8.8920808627519651E-2</c:v>
                </c:pt>
                <c:pt idx="15">
                  <c:v>9.5053278188038243E-2</c:v>
                </c:pt>
                <c:pt idx="16">
                  <c:v>0.10118574774855683</c:v>
                </c:pt>
                <c:pt idx="17">
                  <c:v>0.10731821730907544</c:v>
                </c:pt>
                <c:pt idx="18">
                  <c:v>0.11345068686959403</c:v>
                </c:pt>
                <c:pt idx="19">
                  <c:v>0.11958315643011262</c:v>
                </c:pt>
                <c:pt idx="20">
                  <c:v>0.12571562599063121</c:v>
                </c:pt>
                <c:pt idx="21">
                  <c:v>0.13184809555114982</c:v>
                </c:pt>
                <c:pt idx="22">
                  <c:v>0.13798056511166842</c:v>
                </c:pt>
                <c:pt idx="23">
                  <c:v>0.144113034672187</c:v>
                </c:pt>
                <c:pt idx="24">
                  <c:v>0.15024550423270561</c:v>
                </c:pt>
                <c:pt idx="25">
                  <c:v>0.15637797379322421</c:v>
                </c:pt>
                <c:pt idx="26">
                  <c:v>0.16251044335374279</c:v>
                </c:pt>
                <c:pt idx="27">
                  <c:v>0.16864291291426139</c:v>
                </c:pt>
                <c:pt idx="28">
                  <c:v>0.17477538247478</c:v>
                </c:pt>
                <c:pt idx="29">
                  <c:v>0.18090785203529861</c:v>
                </c:pt>
                <c:pt idx="30">
                  <c:v>0.18704032159581718</c:v>
                </c:pt>
                <c:pt idx="31">
                  <c:v>0.19317279115633579</c:v>
                </c:pt>
                <c:pt idx="32">
                  <c:v>0.19930526071685439</c:v>
                </c:pt>
                <c:pt idx="33">
                  <c:v>0.20543773027737297</c:v>
                </c:pt>
                <c:pt idx="34">
                  <c:v>0.21157019983789158</c:v>
                </c:pt>
                <c:pt idx="35">
                  <c:v>0.21770266939841018</c:v>
                </c:pt>
                <c:pt idx="36">
                  <c:v>0.22383513895892876</c:v>
                </c:pt>
                <c:pt idx="37">
                  <c:v>0.22996760851944736</c:v>
                </c:pt>
                <c:pt idx="38">
                  <c:v>0.23610007807996597</c:v>
                </c:pt>
                <c:pt idx="39">
                  <c:v>0.24223254764048457</c:v>
                </c:pt>
                <c:pt idx="40">
                  <c:v>0.24836501720100315</c:v>
                </c:pt>
                <c:pt idx="41">
                  <c:v>0.25449748676152179</c:v>
                </c:pt>
                <c:pt idx="42">
                  <c:v>0.26062995632204033</c:v>
                </c:pt>
                <c:pt idx="43">
                  <c:v>0.26676242588255894</c:v>
                </c:pt>
                <c:pt idx="44">
                  <c:v>0.27289489544307755</c:v>
                </c:pt>
                <c:pt idx="45">
                  <c:v>0.27902736500359615</c:v>
                </c:pt>
                <c:pt idx="46">
                  <c:v>0.28515983456411476</c:v>
                </c:pt>
                <c:pt idx="47">
                  <c:v>0.29129230412463336</c:v>
                </c:pt>
                <c:pt idx="48">
                  <c:v>0.29742477368515191</c:v>
                </c:pt>
                <c:pt idx="49">
                  <c:v>0.30355724324567057</c:v>
                </c:pt>
                <c:pt idx="50">
                  <c:v>0.30968971280618912</c:v>
                </c:pt>
                <c:pt idx="51">
                  <c:v>0.31582218236670767</c:v>
                </c:pt>
                <c:pt idx="52">
                  <c:v>0.32195465192722633</c:v>
                </c:pt>
                <c:pt idx="53">
                  <c:v>0.32808712148774488</c:v>
                </c:pt>
                <c:pt idx="54">
                  <c:v>0.33421959104826354</c:v>
                </c:pt>
                <c:pt idx="55">
                  <c:v>0.34035206060878209</c:v>
                </c:pt>
                <c:pt idx="56">
                  <c:v>0.34648453016930075</c:v>
                </c:pt>
                <c:pt idx="57">
                  <c:v>0.3526169997298193</c:v>
                </c:pt>
                <c:pt idx="58">
                  <c:v>0.35874946929033785</c:v>
                </c:pt>
                <c:pt idx="59">
                  <c:v>0.36488193885085651</c:v>
                </c:pt>
                <c:pt idx="60">
                  <c:v>0.37101440841137506</c:v>
                </c:pt>
                <c:pt idx="61">
                  <c:v>0.37714687797189372</c:v>
                </c:pt>
                <c:pt idx="62">
                  <c:v>0.38327934753241227</c:v>
                </c:pt>
                <c:pt idx="63">
                  <c:v>0.38941181709293082</c:v>
                </c:pt>
                <c:pt idx="64">
                  <c:v>0.39554428665344948</c:v>
                </c:pt>
                <c:pt idx="65">
                  <c:v>0.40167675621396803</c:v>
                </c:pt>
                <c:pt idx="66">
                  <c:v>0.40780922577448669</c:v>
                </c:pt>
                <c:pt idx="67">
                  <c:v>0.41394169533500524</c:v>
                </c:pt>
                <c:pt idx="68">
                  <c:v>0.42007416489552379</c:v>
                </c:pt>
                <c:pt idx="69">
                  <c:v>0.42620663445604245</c:v>
                </c:pt>
                <c:pt idx="70">
                  <c:v>0.432339104016561</c:v>
                </c:pt>
                <c:pt idx="71">
                  <c:v>0.43847157357707967</c:v>
                </c:pt>
                <c:pt idx="72">
                  <c:v>0.44460404313759821</c:v>
                </c:pt>
                <c:pt idx="73">
                  <c:v>0.45073651269811688</c:v>
                </c:pt>
                <c:pt idx="74">
                  <c:v>0.45686898225863543</c:v>
                </c:pt>
                <c:pt idx="75">
                  <c:v>0.46300145181915398</c:v>
                </c:pt>
                <c:pt idx="76">
                  <c:v>0.46913392137967264</c:v>
                </c:pt>
                <c:pt idx="77">
                  <c:v>0.47526639094019119</c:v>
                </c:pt>
                <c:pt idx="78">
                  <c:v>0.48139886050070985</c:v>
                </c:pt>
                <c:pt idx="79">
                  <c:v>0.4875313300612284</c:v>
                </c:pt>
                <c:pt idx="80">
                  <c:v>0.493663799621747</c:v>
                </c:pt>
                <c:pt idx="81">
                  <c:v>0.49979626918226561</c:v>
                </c:pt>
                <c:pt idx="82">
                  <c:v>0.50592873874278421</c:v>
                </c:pt>
                <c:pt idx="83">
                  <c:v>0.51206120830330282</c:v>
                </c:pt>
                <c:pt idx="84">
                  <c:v>0.51819367786382142</c:v>
                </c:pt>
                <c:pt idx="85">
                  <c:v>0.52432614742434003</c:v>
                </c:pt>
                <c:pt idx="86">
                  <c:v>0.53045861698485863</c:v>
                </c:pt>
                <c:pt idx="87">
                  <c:v>0.53659108654537713</c:v>
                </c:pt>
                <c:pt idx="88">
                  <c:v>0.54272355610589584</c:v>
                </c:pt>
                <c:pt idx="89">
                  <c:v>0.54885602566641434</c:v>
                </c:pt>
                <c:pt idx="90">
                  <c:v>0.55498849522693294</c:v>
                </c:pt>
                <c:pt idx="91">
                  <c:v>0.56112096478745155</c:v>
                </c:pt>
                <c:pt idx="92">
                  <c:v>0.56725343434797015</c:v>
                </c:pt>
                <c:pt idx="93">
                  <c:v>0.57338590390848876</c:v>
                </c:pt>
                <c:pt idx="94">
                  <c:v>0.57951837346900736</c:v>
                </c:pt>
                <c:pt idx="95">
                  <c:v>0.58565084302952597</c:v>
                </c:pt>
                <c:pt idx="96">
                  <c:v>0.59178331259004457</c:v>
                </c:pt>
                <c:pt idx="97">
                  <c:v>0.59791578215056307</c:v>
                </c:pt>
                <c:pt idx="98">
                  <c:v>0.60404825171108167</c:v>
                </c:pt>
                <c:pt idx="99">
                  <c:v>0.61018072127160039</c:v>
                </c:pt>
                <c:pt idx="100">
                  <c:v>0.616313190832119</c:v>
                </c:pt>
                <c:pt idx="101">
                  <c:v>0.62244566039263749</c:v>
                </c:pt>
                <c:pt idx="102">
                  <c:v>0.6285781299531561</c:v>
                </c:pt>
                <c:pt idx="103">
                  <c:v>0.63471059951367481</c:v>
                </c:pt>
                <c:pt idx="104">
                  <c:v>0.64084306907419331</c:v>
                </c:pt>
                <c:pt idx="105">
                  <c:v>0.64697553863471191</c:v>
                </c:pt>
                <c:pt idx="106">
                  <c:v>0.65310800819523052</c:v>
                </c:pt>
                <c:pt idx="107">
                  <c:v>0.65924047775574912</c:v>
                </c:pt>
                <c:pt idx="108">
                  <c:v>0.66537294731626773</c:v>
                </c:pt>
                <c:pt idx="109">
                  <c:v>0.67150541687678633</c:v>
                </c:pt>
                <c:pt idx="110">
                  <c:v>0.67763788643730494</c:v>
                </c:pt>
                <c:pt idx="111">
                  <c:v>0.68377035599782343</c:v>
                </c:pt>
                <c:pt idx="112">
                  <c:v>0.68990282555834204</c:v>
                </c:pt>
                <c:pt idx="113">
                  <c:v>0.69603529511886075</c:v>
                </c:pt>
                <c:pt idx="114">
                  <c:v>0.70216776467937936</c:v>
                </c:pt>
                <c:pt idx="115">
                  <c:v>0.70830023423989785</c:v>
                </c:pt>
                <c:pt idx="116">
                  <c:v>0.71443270380041646</c:v>
                </c:pt>
                <c:pt idx="117">
                  <c:v>0.72056517336093506</c:v>
                </c:pt>
                <c:pt idx="118">
                  <c:v>0.72669764292145367</c:v>
                </c:pt>
                <c:pt idx="119">
                  <c:v>0.73283011248197227</c:v>
                </c:pt>
                <c:pt idx="120">
                  <c:v>0.73896258204249088</c:v>
                </c:pt>
                <c:pt idx="121">
                  <c:v>0.74509505160300937</c:v>
                </c:pt>
                <c:pt idx="122">
                  <c:v>0.75122752116352798</c:v>
                </c:pt>
                <c:pt idx="123">
                  <c:v>0.75735999072404669</c:v>
                </c:pt>
                <c:pt idx="124">
                  <c:v>0.7634924602845653</c:v>
                </c:pt>
                <c:pt idx="125">
                  <c:v>0.76962492984508379</c:v>
                </c:pt>
                <c:pt idx="126">
                  <c:v>0.7757573994056024</c:v>
                </c:pt>
                <c:pt idx="127">
                  <c:v>0.78188986896612112</c:v>
                </c:pt>
                <c:pt idx="128">
                  <c:v>0.78802233852663972</c:v>
                </c:pt>
                <c:pt idx="129">
                  <c:v>0.79415480808715821</c:v>
                </c:pt>
                <c:pt idx="130">
                  <c:v>0.80028727764767682</c:v>
                </c:pt>
                <c:pt idx="131">
                  <c:v>0.80641974720819543</c:v>
                </c:pt>
                <c:pt idx="132">
                  <c:v>0.81255221676871403</c:v>
                </c:pt>
                <c:pt idx="133">
                  <c:v>0.81868468632923264</c:v>
                </c:pt>
                <c:pt idx="134">
                  <c:v>0.82481715588975124</c:v>
                </c:pt>
                <c:pt idx="135">
                  <c:v>0.83094962545026974</c:v>
                </c:pt>
                <c:pt idx="136">
                  <c:v>0.83708209501078834</c:v>
                </c:pt>
                <c:pt idx="137">
                  <c:v>0.84321456457130706</c:v>
                </c:pt>
                <c:pt idx="138">
                  <c:v>0.84934703413182566</c:v>
                </c:pt>
                <c:pt idx="139">
                  <c:v>0.85547950369234416</c:v>
                </c:pt>
                <c:pt idx="140">
                  <c:v>0.86161197325286276</c:v>
                </c:pt>
                <c:pt idx="141">
                  <c:v>0.86774444281338137</c:v>
                </c:pt>
                <c:pt idx="142">
                  <c:v>0.87387691237390008</c:v>
                </c:pt>
                <c:pt idx="143">
                  <c:v>0.88000938193441858</c:v>
                </c:pt>
                <c:pt idx="144">
                  <c:v>0.88614185149493718</c:v>
                </c:pt>
                <c:pt idx="145">
                  <c:v>0.89227432105545579</c:v>
                </c:pt>
                <c:pt idx="146">
                  <c:v>0.89840679061597428</c:v>
                </c:pt>
                <c:pt idx="147">
                  <c:v>0.904539260176493</c:v>
                </c:pt>
                <c:pt idx="148">
                  <c:v>0.9106717297370116</c:v>
                </c:pt>
                <c:pt idx="149">
                  <c:v>0.9168041992975301</c:v>
                </c:pt>
                <c:pt idx="150">
                  <c:v>0.9229366688580487</c:v>
                </c:pt>
                <c:pt idx="151">
                  <c:v>0.92906913841856742</c:v>
                </c:pt>
                <c:pt idx="152">
                  <c:v>0.93520160797908602</c:v>
                </c:pt>
                <c:pt idx="153">
                  <c:v>0.94133407753960452</c:v>
                </c:pt>
                <c:pt idx="154">
                  <c:v>0.94746654710012312</c:v>
                </c:pt>
                <c:pt idx="155">
                  <c:v>0.95359901666064173</c:v>
                </c:pt>
                <c:pt idx="156">
                  <c:v>0.95973148622116045</c:v>
                </c:pt>
                <c:pt idx="157">
                  <c:v>0.96586395578167894</c:v>
                </c:pt>
                <c:pt idx="158">
                  <c:v>0.97199642534219755</c:v>
                </c:pt>
                <c:pt idx="159">
                  <c:v>0.97812889490271615</c:v>
                </c:pt>
                <c:pt idx="160">
                  <c:v>0.98426136446323464</c:v>
                </c:pt>
                <c:pt idx="161">
                  <c:v>0.99039383402375336</c:v>
                </c:pt>
                <c:pt idx="162">
                  <c:v>0.99652630358427197</c:v>
                </c:pt>
                <c:pt idx="163">
                  <c:v>1.0026587731447905</c:v>
                </c:pt>
                <c:pt idx="164">
                  <c:v>1.0087912427053092</c:v>
                </c:pt>
                <c:pt idx="165">
                  <c:v>1.0149237122658277</c:v>
                </c:pt>
                <c:pt idx="166">
                  <c:v>1.0210561818263464</c:v>
                </c:pt>
                <c:pt idx="167">
                  <c:v>1.0271886513868649</c:v>
                </c:pt>
                <c:pt idx="168">
                  <c:v>1.0333211209473836</c:v>
                </c:pt>
                <c:pt idx="169">
                  <c:v>1.0394535905079021</c:v>
                </c:pt>
                <c:pt idx="170">
                  <c:v>1.0455860600684206</c:v>
                </c:pt>
                <c:pt idx="171">
                  <c:v>1.0517185296289393</c:v>
                </c:pt>
                <c:pt idx="172">
                  <c:v>1.0578509991894578</c:v>
                </c:pt>
                <c:pt idx="173">
                  <c:v>1.0639834687499765</c:v>
                </c:pt>
                <c:pt idx="174">
                  <c:v>1.070115938310495</c:v>
                </c:pt>
                <c:pt idx="175">
                  <c:v>1.0762484078710137</c:v>
                </c:pt>
                <c:pt idx="176">
                  <c:v>1.0823808774315322</c:v>
                </c:pt>
                <c:pt idx="177">
                  <c:v>1.0885133469920509</c:v>
                </c:pt>
                <c:pt idx="178">
                  <c:v>1.0946458165525694</c:v>
                </c:pt>
                <c:pt idx="179">
                  <c:v>1.1007782861130879</c:v>
                </c:pt>
                <c:pt idx="180">
                  <c:v>1.1069107556736066</c:v>
                </c:pt>
                <c:pt idx="181">
                  <c:v>1.1130432252341254</c:v>
                </c:pt>
                <c:pt idx="182">
                  <c:v>1.1191756947946438</c:v>
                </c:pt>
                <c:pt idx="183">
                  <c:v>1.1253081643551623</c:v>
                </c:pt>
                <c:pt idx="184">
                  <c:v>1.1314406339156811</c:v>
                </c:pt>
                <c:pt idx="185">
                  <c:v>1.1375731034761998</c:v>
                </c:pt>
                <c:pt idx="186">
                  <c:v>1.1437055730367183</c:v>
                </c:pt>
                <c:pt idx="187">
                  <c:v>1.1498380425972368</c:v>
                </c:pt>
              </c:numCache>
            </c:numRef>
          </c:xVal>
          <c:yVal>
            <c:numRef>
              <c:f>'FDS calc'!$Q$5:$Q$192</c:f>
              <c:numCache>
                <c:formatCode>General</c:formatCode>
                <c:ptCount val="188"/>
                <c:pt idx="0">
                  <c:v>0.16121590770122046</c:v>
                </c:pt>
                <c:pt idx="1">
                  <c:v>0.35648833275608161</c:v>
                </c:pt>
                <c:pt idx="2">
                  <c:v>0.57548716209720696</c:v>
                </c:pt>
                <c:pt idx="3">
                  <c:v>0.78323613300368888</c:v>
                </c:pt>
                <c:pt idx="4">
                  <c:v>0.9635537793900748</c:v>
                </c:pt>
                <c:pt idx="5">
                  <c:v>1.1146281704593926</c:v>
                </c:pt>
                <c:pt idx="6">
                  <c:v>1.2389413217650249</c:v>
                </c:pt>
                <c:pt idx="7">
                  <c:v>1.3361862912572606</c:v>
                </c:pt>
                <c:pt idx="8">
                  <c:v>1.4146694279609298</c:v>
                </c:pt>
                <c:pt idx="9">
                  <c:v>1.4801475164809059</c:v>
                </c:pt>
                <c:pt idx="10">
                  <c:v>1.5330955604469347</c:v>
                </c:pt>
                <c:pt idx="11">
                  <c:v>1.575583257130833</c:v>
                </c:pt>
                <c:pt idx="12">
                  <c:v>1.6091366705262329</c:v>
                </c:pt>
                <c:pt idx="13">
                  <c:v>1.635258087425733</c:v>
                </c:pt>
                <c:pt idx="14">
                  <c:v>1.652614363398635</c:v>
                </c:pt>
                <c:pt idx="15">
                  <c:v>1.664340846635822</c:v>
                </c:pt>
                <c:pt idx="16">
                  <c:v>1.667364333903659</c:v>
                </c:pt>
                <c:pt idx="17">
                  <c:v>1.6652854499859879</c:v>
                </c:pt>
                <c:pt idx="18">
                  <c:v>1.6626018686147497</c:v>
                </c:pt>
                <c:pt idx="19">
                  <c:v>1.6590958122441106</c:v>
                </c:pt>
                <c:pt idx="20">
                  <c:v>1.6522393320914179</c:v>
                </c:pt>
                <c:pt idx="21">
                  <c:v>1.6452137095768249</c:v>
                </c:pt>
                <c:pt idx="22">
                  <c:v>1.6385166447492461</c:v>
                </c:pt>
                <c:pt idx="23">
                  <c:v>1.6331981171907026</c:v>
                </c:pt>
                <c:pt idx="24">
                  <c:v>1.6269252592452064</c:v>
                </c:pt>
                <c:pt idx="25">
                  <c:v>1.62277073375546</c:v>
                </c:pt>
                <c:pt idx="26">
                  <c:v>1.6204475931362587</c:v>
                </c:pt>
                <c:pt idx="27">
                  <c:v>1.6203989579523259</c:v>
                </c:pt>
                <c:pt idx="28">
                  <c:v>1.6177958948300435</c:v>
                </c:pt>
                <c:pt idx="29">
                  <c:v>1.6156208213263716</c:v>
                </c:pt>
                <c:pt idx="30">
                  <c:v>1.613965063508918</c:v>
                </c:pt>
                <c:pt idx="31">
                  <c:v>1.6116008531788399</c:v>
                </c:pt>
                <c:pt idx="32">
                  <c:v>1.6055668480255485</c:v>
                </c:pt>
                <c:pt idx="33">
                  <c:v>1.5983320942200434</c:v>
                </c:pt>
                <c:pt idx="34">
                  <c:v>1.5897998617853912</c:v>
                </c:pt>
                <c:pt idx="35">
                  <c:v>1.5817399310258224</c:v>
                </c:pt>
                <c:pt idx="36">
                  <c:v>1.5694341487088996</c:v>
                </c:pt>
                <c:pt idx="37">
                  <c:v>1.5583383016900443</c:v>
                </c:pt>
                <c:pt idx="38">
                  <c:v>1.5457136887228939</c:v>
                </c:pt>
                <c:pt idx="39">
                  <c:v>1.5367431992419121</c:v>
                </c:pt>
                <c:pt idx="40">
                  <c:v>1.5249264707189827</c:v>
                </c:pt>
                <c:pt idx="41">
                  <c:v>1.5145136778389203</c:v>
                </c:pt>
                <c:pt idx="42">
                  <c:v>1.4966975291823847</c:v>
                </c:pt>
                <c:pt idx="43">
                  <c:v>1.4809883647720148</c:v>
                </c:pt>
                <c:pt idx="44">
                  <c:v>1.4712878071411049</c:v>
                </c:pt>
                <c:pt idx="45">
                  <c:v>1.4639028246563399</c:v>
                </c:pt>
                <c:pt idx="46">
                  <c:v>1.4566788786694869</c:v>
                </c:pt>
                <c:pt idx="47">
                  <c:v>1.4485541009980072</c:v>
                </c:pt>
                <c:pt idx="48">
                  <c:v>1.4399689102519615</c:v>
                </c:pt>
                <c:pt idx="49">
                  <c:v>1.432507192254769</c:v>
                </c:pt>
                <c:pt idx="50">
                  <c:v>1.4273632109674517</c:v>
                </c:pt>
                <c:pt idx="51">
                  <c:v>1.4239976562392858</c:v>
                </c:pt>
                <c:pt idx="52">
                  <c:v>1.4213578465335872</c:v>
                </c:pt>
                <c:pt idx="53">
                  <c:v>1.4182954511186037</c:v>
                </c:pt>
                <c:pt idx="54">
                  <c:v>1.4141193099915541</c:v>
                </c:pt>
                <c:pt idx="55">
                  <c:v>1.4084841133465131</c:v>
                </c:pt>
                <c:pt idx="56">
                  <c:v>1.4011353370542317</c:v>
                </c:pt>
                <c:pt idx="57">
                  <c:v>1.3918865462429664</c:v>
                </c:pt>
                <c:pt idx="58">
                  <c:v>1.3820454869695833</c:v>
                </c:pt>
                <c:pt idx="59">
                  <c:v>1.3725556818023834</c:v>
                </c:pt>
                <c:pt idx="60">
                  <c:v>1.3645351995808934</c:v>
                </c:pt>
                <c:pt idx="61">
                  <c:v>1.3587816573216154</c:v>
                </c:pt>
                <c:pt idx="62">
                  <c:v>1.3557657355268349</c:v>
                </c:pt>
                <c:pt idx="63">
                  <c:v>1.3541996826041911</c:v>
                </c:pt>
                <c:pt idx="64">
                  <c:v>1.3529357082128648</c:v>
                </c:pt>
                <c:pt idx="65">
                  <c:v>1.3502164610400758</c:v>
                </c:pt>
                <c:pt idx="66">
                  <c:v>1.3459619632278004</c:v>
                </c:pt>
                <c:pt idx="67">
                  <c:v>1.3392827313009972</c:v>
                </c:pt>
                <c:pt idx="68">
                  <c:v>1.3287315983421917</c:v>
                </c:pt>
                <c:pt idx="69">
                  <c:v>1.3157654583056448</c:v>
                </c:pt>
                <c:pt idx="70">
                  <c:v>1.303427252532767</c:v>
                </c:pt>
                <c:pt idx="71">
                  <c:v>1.2940217483510508</c:v>
                </c:pt>
                <c:pt idx="72">
                  <c:v>1.2877456480599589</c:v>
                </c:pt>
                <c:pt idx="73">
                  <c:v>1.2833295733588397</c:v>
                </c:pt>
                <c:pt idx="74">
                  <c:v>1.2793177110752967</c:v>
                </c:pt>
                <c:pt idx="75">
                  <c:v>1.2750583497446282</c:v>
                </c:pt>
                <c:pt idx="76">
                  <c:v>1.2694804345384418</c:v>
                </c:pt>
                <c:pt idx="77">
                  <c:v>1.2604461789274144</c:v>
                </c:pt>
                <c:pt idx="78">
                  <c:v>1.2493033178974238</c:v>
                </c:pt>
                <c:pt idx="79">
                  <c:v>1.2378708073275653</c:v>
                </c:pt>
                <c:pt idx="80">
                  <c:v>1.2287263119662897</c:v>
                </c:pt>
                <c:pt idx="81">
                  <c:v>1.2238579300545931</c:v>
                </c:pt>
                <c:pt idx="82">
                  <c:v>1.2231170540860135</c:v>
                </c:pt>
                <c:pt idx="83">
                  <c:v>1.2244107499786321</c:v>
                </c:pt>
                <c:pt idx="84">
                  <c:v>1.2242151284610348</c:v>
                </c:pt>
                <c:pt idx="85">
                  <c:v>1.2210295239134208</c:v>
                </c:pt>
                <c:pt idx="86">
                  <c:v>1.2154840321631899</c:v>
                </c:pt>
                <c:pt idx="87">
                  <c:v>1.2085162314783839</c:v>
                </c:pt>
                <c:pt idx="88">
                  <c:v>1.2000072358538334</c:v>
                </c:pt>
                <c:pt idx="89">
                  <c:v>1.1909632532060195</c:v>
                </c:pt>
                <c:pt idx="90">
                  <c:v>1.182602865087931</c:v>
                </c:pt>
                <c:pt idx="91">
                  <c:v>1.1752130190847727</c:v>
                </c:pt>
                <c:pt idx="92">
                  <c:v>1.1679398975230539</c:v>
                </c:pt>
                <c:pt idx="93">
                  <c:v>1.1603003909090392</c:v>
                </c:pt>
                <c:pt idx="94">
                  <c:v>1.1526392686577214</c:v>
                </c:pt>
                <c:pt idx="95">
                  <c:v>1.1452683363372038</c:v>
                </c:pt>
                <c:pt idx="96">
                  <c:v>1.1393559191437446</c:v>
                </c:pt>
                <c:pt idx="97">
                  <c:v>1.1354261962819554</c:v>
                </c:pt>
                <c:pt idx="98">
                  <c:v>1.132792871267448</c:v>
                </c:pt>
                <c:pt idx="99">
                  <c:v>1.1306215805003044</c:v>
                </c:pt>
                <c:pt idx="100">
                  <c:v>1.1287810089839054</c:v>
                </c:pt>
                <c:pt idx="101">
                  <c:v>1.1265129882398284</c:v>
                </c:pt>
                <c:pt idx="102">
                  <c:v>1.1239255964545909</c:v>
                </c:pt>
                <c:pt idx="103">
                  <c:v>1.1221795933513949</c:v>
                </c:pt>
                <c:pt idx="104">
                  <c:v>1.1214630349747816</c:v>
                </c:pt>
                <c:pt idx="105">
                  <c:v>1.1207702537992021</c:v>
                </c:pt>
                <c:pt idx="106">
                  <c:v>1.1196781237244393</c:v>
                </c:pt>
                <c:pt idx="107">
                  <c:v>1.1187729689123522</c:v>
                </c:pt>
                <c:pt idx="108">
                  <c:v>1.1189815598123316</c:v>
                </c:pt>
                <c:pt idx="109">
                  <c:v>1.1191766409389965</c:v>
                </c:pt>
                <c:pt idx="110">
                  <c:v>1.1201525869632525</c:v>
                </c:pt>
                <c:pt idx="111">
                  <c:v>1.122175270223934</c:v>
                </c:pt>
                <c:pt idx="112">
                  <c:v>1.1253333148339859</c:v>
                </c:pt>
                <c:pt idx="113">
                  <c:v>1.1274132795335219</c:v>
                </c:pt>
                <c:pt idx="114">
                  <c:v>1.1280893085901913</c:v>
                </c:pt>
                <c:pt idx="115">
                  <c:v>1.1273965274146116</c:v>
                </c:pt>
                <c:pt idx="116">
                  <c:v>1.12620442501732</c:v>
                </c:pt>
                <c:pt idx="117">
                  <c:v>1.1233549436297765</c:v>
                </c:pt>
                <c:pt idx="118">
                  <c:v>1.1203644202088276</c:v>
                </c:pt>
                <c:pt idx="119">
                  <c:v>1.1179948059694236</c:v>
                </c:pt>
                <c:pt idx="120">
                  <c:v>1.1157246236616163</c:v>
                </c:pt>
                <c:pt idx="121">
                  <c:v>1.1142844818262656</c:v>
                </c:pt>
                <c:pt idx="122">
                  <c:v>1.1140942642179943</c:v>
                </c:pt>
                <c:pt idx="123">
                  <c:v>1.1152977148248706</c:v>
                </c:pt>
                <c:pt idx="124">
                  <c:v>1.1180650567906603</c:v>
                </c:pt>
                <c:pt idx="125">
                  <c:v>1.1208891398043717</c:v>
                </c:pt>
                <c:pt idx="126">
                  <c:v>1.1232549713072475</c:v>
                </c:pt>
                <c:pt idx="127">
                  <c:v>1.123575423130273</c:v>
                </c:pt>
                <c:pt idx="128">
                  <c:v>1.1220488187457083</c:v>
                </c:pt>
                <c:pt idx="129">
                  <c:v>1.117936443748704</c:v>
                </c:pt>
                <c:pt idx="130">
                  <c:v>1.1126838438839364</c:v>
                </c:pt>
                <c:pt idx="131">
                  <c:v>1.107266424784729</c:v>
                </c:pt>
                <c:pt idx="132">
                  <c:v>1.103237810382276</c:v>
                </c:pt>
                <c:pt idx="133">
                  <c:v>1.0996252969979168</c:v>
                </c:pt>
                <c:pt idx="134">
                  <c:v>1.0961041096811652</c:v>
                </c:pt>
                <c:pt idx="135">
                  <c:v>1.0927185604884933</c:v>
                </c:pt>
                <c:pt idx="136">
                  <c:v>1.0899074468571641</c:v>
                </c:pt>
                <c:pt idx="137">
                  <c:v>1.0889331220057055</c:v>
                </c:pt>
                <c:pt idx="138">
                  <c:v>1.08901958455492</c:v>
                </c:pt>
                <c:pt idx="139">
                  <c:v>1.0902079042156838</c:v>
                </c:pt>
                <c:pt idx="140">
                  <c:v>1.0903738042319886</c:v>
                </c:pt>
                <c:pt idx="141">
                  <c:v>1.0907509971029359</c:v>
                </c:pt>
                <c:pt idx="142">
                  <c:v>1.0901095530659524</c:v>
                </c:pt>
                <c:pt idx="143">
                  <c:v>1.0887364197062432</c:v>
                </c:pt>
                <c:pt idx="144">
                  <c:v>1.0869569123652265</c:v>
                </c:pt>
                <c:pt idx="145">
                  <c:v>1.0848720841472974</c:v>
                </c:pt>
                <c:pt idx="146">
                  <c:v>1.0832903598876085</c:v>
                </c:pt>
                <c:pt idx="147">
                  <c:v>1.0818745356442248</c:v>
                </c:pt>
                <c:pt idx="148">
                  <c:v>1.0809050743111595</c:v>
                </c:pt>
                <c:pt idx="149">
                  <c:v>1.0792503972755711</c:v>
                </c:pt>
                <c:pt idx="150">
                  <c:v>1.0774681879798917</c:v>
                </c:pt>
                <c:pt idx="151">
                  <c:v>1.0759513106321137</c:v>
                </c:pt>
                <c:pt idx="152">
                  <c:v>1.0748856597130476</c:v>
                </c:pt>
                <c:pt idx="153">
                  <c:v>1.0733504090735615</c:v>
                </c:pt>
                <c:pt idx="154">
                  <c:v>1.071376360996813</c:v>
                </c:pt>
                <c:pt idx="155">
                  <c:v>1.0702431612111734</c:v>
                </c:pt>
                <c:pt idx="156">
                  <c:v>1.0683523333380434</c:v>
                </c:pt>
                <c:pt idx="157">
                  <c:v>1.0667549377413097</c:v>
                </c:pt>
                <c:pt idx="158">
                  <c:v>1.065376940863207</c:v>
                </c:pt>
                <c:pt idx="159">
                  <c:v>1.0632402351157491</c:v>
                </c:pt>
                <c:pt idx="160">
                  <c:v>1.0617147115130494</c:v>
                </c:pt>
                <c:pt idx="161">
                  <c:v>1.0592013532855769</c:v>
                </c:pt>
                <c:pt idx="162">
                  <c:v>1.0576969049292484</c:v>
                </c:pt>
                <c:pt idx="163">
                  <c:v>1.057161917905985</c:v>
                </c:pt>
                <c:pt idx="164">
                  <c:v>1.0553418812450244</c:v>
                </c:pt>
                <c:pt idx="165">
                  <c:v>1.0549646883740771</c:v>
                </c:pt>
                <c:pt idx="166">
                  <c:v>1.0532662396729489</c:v>
                </c:pt>
                <c:pt idx="167">
                  <c:v>1.0515931893456525</c:v>
                </c:pt>
                <c:pt idx="168">
                  <c:v>1.0488047721334919</c:v>
                </c:pt>
                <c:pt idx="169">
                  <c:v>1.0456321369682604</c:v>
                </c:pt>
                <c:pt idx="170">
                  <c:v>1.0411312208907244</c:v>
                </c:pt>
                <c:pt idx="171">
                  <c:v>1.037050728958743</c:v>
                </c:pt>
                <c:pt idx="172">
                  <c:v>1.0325098239521953</c:v>
                </c:pt>
                <c:pt idx="173">
                  <c:v>1.0275901049019025</c:v>
                </c:pt>
                <c:pt idx="174">
                  <c:v>1.0219505851294011</c:v>
                </c:pt>
                <c:pt idx="175">
                  <c:v>1.0150243945464044</c:v>
                </c:pt>
                <c:pt idx="176">
                  <c:v>1.0076556237896173</c:v>
                </c:pt>
                <c:pt idx="177">
                  <c:v>1.0004857168960228</c:v>
                </c:pt>
                <c:pt idx="178">
                  <c:v>0.99261168061726479</c:v>
                </c:pt>
                <c:pt idx="179">
                  <c:v>0.98623452722177884</c:v>
                </c:pt>
                <c:pt idx="180">
                  <c:v>0.97845776131088669</c:v>
                </c:pt>
                <c:pt idx="181">
                  <c:v>0.97408924101183514</c:v>
                </c:pt>
                <c:pt idx="182">
                  <c:v>0.96847944274062603</c:v>
                </c:pt>
                <c:pt idx="183">
                  <c:v>0.96324143343103819</c:v>
                </c:pt>
                <c:pt idx="184">
                  <c:v>0.96024550610076331</c:v>
                </c:pt>
                <c:pt idx="185">
                  <c:v>0.95522311277327865</c:v>
                </c:pt>
                <c:pt idx="186">
                  <c:v>0.94930042815210025</c:v>
                </c:pt>
                <c:pt idx="187">
                  <c:v>0.94726909863649733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5512"/>
        <c:axId val="23365590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FDS (velo20) 14.4 kW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'FDS calc'!$B$5:$B$190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3.0966884380000258E-3</c:v>
                      </c:pt>
                      <c:pt idx="1">
                        <c:v>9.2900653140000778E-3</c:v>
                      </c:pt>
                      <c:pt idx="2">
                        <c:v>1.548344219000013E-2</c:v>
                      </c:pt>
                      <c:pt idx="3">
                        <c:v>2.1676819066000184E-2</c:v>
                      </c:pt>
                      <c:pt idx="4">
                        <c:v>2.7870195942000235E-2</c:v>
                      </c:pt>
                      <c:pt idx="5">
                        <c:v>3.4063572818000286E-2</c:v>
                      </c:pt>
                      <c:pt idx="6">
                        <c:v>4.0256949694000344E-2</c:v>
                      </c:pt>
                      <c:pt idx="7">
                        <c:v>4.6450326570000394E-2</c:v>
                      </c:pt>
                      <c:pt idx="8">
                        <c:v>5.2643703446000445E-2</c:v>
                      </c:pt>
                      <c:pt idx="9">
                        <c:v>5.8837080322000503E-2</c:v>
                      </c:pt>
                      <c:pt idx="10">
                        <c:v>6.5030457198000546E-2</c:v>
                      </c:pt>
                      <c:pt idx="11">
                        <c:v>7.1223834074000597E-2</c:v>
                      </c:pt>
                      <c:pt idx="12">
                        <c:v>7.7417210950000648E-2</c:v>
                      </c:pt>
                      <c:pt idx="13">
                        <c:v>8.3610587826000698E-2</c:v>
                      </c:pt>
                      <c:pt idx="14">
                        <c:v>8.9803964702000763E-2</c:v>
                      </c:pt>
                      <c:pt idx="15">
                        <c:v>9.5997341578000814E-2</c:v>
                      </c:pt>
                      <c:pt idx="16">
                        <c:v>0.10219071845400085</c:v>
                      </c:pt>
                      <c:pt idx="17">
                        <c:v>0.10838409533000092</c:v>
                      </c:pt>
                      <c:pt idx="18">
                        <c:v>0.11457747220600097</c:v>
                      </c:pt>
                      <c:pt idx="19">
                        <c:v>0.12077084908200102</c:v>
                      </c:pt>
                      <c:pt idx="20">
                        <c:v>0.12696422595800108</c:v>
                      </c:pt>
                      <c:pt idx="21">
                        <c:v>0.13315760283400113</c:v>
                      </c:pt>
                      <c:pt idx="22">
                        <c:v>0.13935097971000118</c:v>
                      </c:pt>
                      <c:pt idx="23">
                        <c:v>0.14554435658600123</c:v>
                      </c:pt>
                      <c:pt idx="24">
                        <c:v>0.15173773346200128</c:v>
                      </c:pt>
                      <c:pt idx="25">
                        <c:v>0.15793111033800133</c:v>
                      </c:pt>
                      <c:pt idx="26">
                        <c:v>0.16412448721400139</c:v>
                      </c:pt>
                      <c:pt idx="27">
                        <c:v>0.17031786409000144</c:v>
                      </c:pt>
                      <c:pt idx="28">
                        <c:v>0.17651124096600149</c:v>
                      </c:pt>
                      <c:pt idx="29">
                        <c:v>0.18270461784200154</c:v>
                      </c:pt>
                      <c:pt idx="30">
                        <c:v>0.18889799471800162</c:v>
                      </c:pt>
                      <c:pt idx="31">
                        <c:v>0.19509137159400164</c:v>
                      </c:pt>
                      <c:pt idx="32">
                        <c:v>0.20128474847000169</c:v>
                      </c:pt>
                      <c:pt idx="33">
                        <c:v>0.20747812534600174</c:v>
                      </c:pt>
                      <c:pt idx="34">
                        <c:v>0.21367150222200179</c:v>
                      </c:pt>
                      <c:pt idx="35">
                        <c:v>0.21986487909800187</c:v>
                      </c:pt>
                      <c:pt idx="36">
                        <c:v>0.22605825597400192</c:v>
                      </c:pt>
                      <c:pt idx="37">
                        <c:v>0.23225163285000197</c:v>
                      </c:pt>
                      <c:pt idx="38">
                        <c:v>0.23844500972600199</c:v>
                      </c:pt>
                      <c:pt idx="39">
                        <c:v>0.24463838660200204</c:v>
                      </c:pt>
                      <c:pt idx="40">
                        <c:v>0.25083176347800212</c:v>
                      </c:pt>
                      <c:pt idx="41">
                        <c:v>0.25702514035400215</c:v>
                      </c:pt>
                      <c:pt idx="42">
                        <c:v>0.26321851723000222</c:v>
                      </c:pt>
                      <c:pt idx="43">
                        <c:v>0.2694118941060023</c:v>
                      </c:pt>
                      <c:pt idx="44">
                        <c:v>0.27560527098200233</c:v>
                      </c:pt>
                      <c:pt idx="45">
                        <c:v>0.28179864785800235</c:v>
                      </c:pt>
                      <c:pt idx="46">
                        <c:v>0.28799202473400243</c:v>
                      </c:pt>
                      <c:pt idx="47">
                        <c:v>0.29418540161000245</c:v>
                      </c:pt>
                      <c:pt idx="48">
                        <c:v>0.30037877848600253</c:v>
                      </c:pt>
                      <c:pt idx="49">
                        <c:v>0.30657215536200261</c:v>
                      </c:pt>
                      <c:pt idx="50">
                        <c:v>0.31276553223800263</c:v>
                      </c:pt>
                      <c:pt idx="51">
                        <c:v>0.31895890911400271</c:v>
                      </c:pt>
                      <c:pt idx="52">
                        <c:v>0.32515228599000273</c:v>
                      </c:pt>
                      <c:pt idx="53">
                        <c:v>0.33134566286600275</c:v>
                      </c:pt>
                      <c:pt idx="54">
                        <c:v>0.33753903974200283</c:v>
                      </c:pt>
                      <c:pt idx="55">
                        <c:v>0.34373241661800291</c:v>
                      </c:pt>
                      <c:pt idx="56">
                        <c:v>0.34992579349400293</c:v>
                      </c:pt>
                      <c:pt idx="57">
                        <c:v>0.35611917037000296</c:v>
                      </c:pt>
                      <c:pt idx="58">
                        <c:v>0.36231254724600304</c:v>
                      </c:pt>
                      <c:pt idx="59">
                        <c:v>0.36850592412200311</c:v>
                      </c:pt>
                      <c:pt idx="60">
                        <c:v>0.37469930099800314</c:v>
                      </c:pt>
                      <c:pt idx="61">
                        <c:v>0.38089267787400322</c:v>
                      </c:pt>
                      <c:pt idx="62">
                        <c:v>0.38708605475000324</c:v>
                      </c:pt>
                      <c:pt idx="63">
                        <c:v>0.39327943162600332</c:v>
                      </c:pt>
                      <c:pt idx="64">
                        <c:v>0.3994728085020034</c:v>
                      </c:pt>
                      <c:pt idx="65">
                        <c:v>0.40566618537800342</c:v>
                      </c:pt>
                      <c:pt idx="66">
                        <c:v>0.4118595622540035</c:v>
                      </c:pt>
                      <c:pt idx="67">
                        <c:v>0.41805293913000358</c:v>
                      </c:pt>
                      <c:pt idx="68">
                        <c:v>0.4242463160060036</c:v>
                      </c:pt>
                      <c:pt idx="69">
                        <c:v>0.43043969288200357</c:v>
                      </c:pt>
                      <c:pt idx="70">
                        <c:v>0.43663306975800364</c:v>
                      </c:pt>
                      <c:pt idx="71">
                        <c:v>0.44282644663400372</c:v>
                      </c:pt>
                      <c:pt idx="72">
                        <c:v>0.44901982351000375</c:v>
                      </c:pt>
                      <c:pt idx="73">
                        <c:v>0.45521320038600382</c:v>
                      </c:pt>
                      <c:pt idx="74">
                        <c:v>0.4614065772620039</c:v>
                      </c:pt>
                      <c:pt idx="75">
                        <c:v>0.46759995413800393</c:v>
                      </c:pt>
                      <c:pt idx="76">
                        <c:v>0.473793331014004</c:v>
                      </c:pt>
                      <c:pt idx="77">
                        <c:v>0.47998670789000403</c:v>
                      </c:pt>
                      <c:pt idx="78">
                        <c:v>0.48618008476600411</c:v>
                      </c:pt>
                      <c:pt idx="79">
                        <c:v>0.49237346164200418</c:v>
                      </c:pt>
                      <c:pt idx="80">
                        <c:v>0.49856683851800421</c:v>
                      </c:pt>
                      <c:pt idx="81">
                        <c:v>0.50476021539400429</c:v>
                      </c:pt>
                      <c:pt idx="82">
                        <c:v>0.51095359227000436</c:v>
                      </c:pt>
                      <c:pt idx="83">
                        <c:v>0.51714696914600433</c:v>
                      </c:pt>
                      <c:pt idx="84">
                        <c:v>0.52334034602200441</c:v>
                      </c:pt>
                      <c:pt idx="85">
                        <c:v>0.52953372289800449</c:v>
                      </c:pt>
                      <c:pt idx="86">
                        <c:v>0.53572709977400446</c:v>
                      </c:pt>
                      <c:pt idx="87">
                        <c:v>0.54192047665000453</c:v>
                      </c:pt>
                      <c:pt idx="88">
                        <c:v>0.54811385352600461</c:v>
                      </c:pt>
                      <c:pt idx="89">
                        <c:v>0.55430723040200469</c:v>
                      </c:pt>
                      <c:pt idx="90">
                        <c:v>0.56050060727800477</c:v>
                      </c:pt>
                      <c:pt idx="91">
                        <c:v>0.56669398415400474</c:v>
                      </c:pt>
                      <c:pt idx="92">
                        <c:v>0.57288736103000482</c:v>
                      </c:pt>
                      <c:pt idx="93">
                        <c:v>0.57908073790600489</c:v>
                      </c:pt>
                      <c:pt idx="94">
                        <c:v>0.58527411478200497</c:v>
                      </c:pt>
                      <c:pt idx="95">
                        <c:v>0.59146749165800505</c:v>
                      </c:pt>
                      <c:pt idx="96">
                        <c:v>0.59766086853400502</c:v>
                      </c:pt>
                      <c:pt idx="97">
                        <c:v>0.6038542454100051</c:v>
                      </c:pt>
                      <c:pt idx="98">
                        <c:v>0.61004762228600506</c:v>
                      </c:pt>
                      <c:pt idx="99">
                        <c:v>0.61624099916200514</c:v>
                      </c:pt>
                      <c:pt idx="100">
                        <c:v>0.62243437603800522</c:v>
                      </c:pt>
                      <c:pt idx="101">
                        <c:v>0.6286277529140053</c:v>
                      </c:pt>
                      <c:pt idx="102">
                        <c:v>0.63482112979000538</c:v>
                      </c:pt>
                      <c:pt idx="103">
                        <c:v>0.64101450666600535</c:v>
                      </c:pt>
                      <c:pt idx="104">
                        <c:v>0.64720788354200542</c:v>
                      </c:pt>
                      <c:pt idx="105">
                        <c:v>0.6534012604180055</c:v>
                      </c:pt>
                      <c:pt idx="106">
                        <c:v>0.65959463729400558</c:v>
                      </c:pt>
                      <c:pt idx="107">
                        <c:v>0.66578801417000566</c:v>
                      </c:pt>
                      <c:pt idx="108">
                        <c:v>0.67198139104600574</c:v>
                      </c:pt>
                      <c:pt idx="109">
                        <c:v>0.67817476792200571</c:v>
                      </c:pt>
                      <c:pt idx="110">
                        <c:v>0.68436814479800578</c:v>
                      </c:pt>
                      <c:pt idx="111">
                        <c:v>0.69056152167400586</c:v>
                      </c:pt>
                      <c:pt idx="112">
                        <c:v>0.69675489855000583</c:v>
                      </c:pt>
                      <c:pt idx="113">
                        <c:v>0.70294827542600602</c:v>
                      </c:pt>
                      <c:pt idx="114">
                        <c:v>0.70914165230200599</c:v>
                      </c:pt>
                      <c:pt idx="115">
                        <c:v>0.71533502917800607</c:v>
                      </c:pt>
                      <c:pt idx="116">
                        <c:v>0.72152840605400603</c:v>
                      </c:pt>
                      <c:pt idx="117">
                        <c:v>0.72772178293000622</c:v>
                      </c:pt>
                      <c:pt idx="118">
                        <c:v>0.73391515980600619</c:v>
                      </c:pt>
                      <c:pt idx="119">
                        <c:v>0.74010853668200616</c:v>
                      </c:pt>
                      <c:pt idx="120">
                        <c:v>0.74630191355800635</c:v>
                      </c:pt>
                      <c:pt idx="121">
                        <c:v>0.75249529043400631</c:v>
                      </c:pt>
                      <c:pt idx="122">
                        <c:v>0.75868866731000639</c:v>
                      </c:pt>
                      <c:pt idx="123">
                        <c:v>0.76488204418600636</c:v>
                      </c:pt>
                      <c:pt idx="124">
                        <c:v>0.77107542106200655</c:v>
                      </c:pt>
                      <c:pt idx="125">
                        <c:v>0.77726879793800652</c:v>
                      </c:pt>
                      <c:pt idx="126">
                        <c:v>0.7834621748140066</c:v>
                      </c:pt>
                      <c:pt idx="127">
                        <c:v>0.78965555169000667</c:v>
                      </c:pt>
                      <c:pt idx="128">
                        <c:v>0.79584892856600675</c:v>
                      </c:pt>
                      <c:pt idx="129">
                        <c:v>0.80204230544200672</c:v>
                      </c:pt>
                      <c:pt idx="130">
                        <c:v>0.80823568231800691</c:v>
                      </c:pt>
                      <c:pt idx="131">
                        <c:v>0.81442905919400688</c:v>
                      </c:pt>
                      <c:pt idx="132">
                        <c:v>0.82062243607000684</c:v>
                      </c:pt>
                      <c:pt idx="133">
                        <c:v>0.82681581294600692</c:v>
                      </c:pt>
                      <c:pt idx="134">
                        <c:v>0.833009189822007</c:v>
                      </c:pt>
                      <c:pt idx="135">
                        <c:v>0.83920256669800708</c:v>
                      </c:pt>
                      <c:pt idx="136">
                        <c:v>0.84539594357400705</c:v>
                      </c:pt>
                      <c:pt idx="137">
                        <c:v>0.85158932045000724</c:v>
                      </c:pt>
                      <c:pt idx="138">
                        <c:v>0.8577826973260072</c:v>
                      </c:pt>
                      <c:pt idx="139">
                        <c:v>0.86397607420200728</c:v>
                      </c:pt>
                      <c:pt idx="140">
                        <c:v>0.87016945107800725</c:v>
                      </c:pt>
                      <c:pt idx="141">
                        <c:v>0.87636282795400744</c:v>
                      </c:pt>
                      <c:pt idx="142">
                        <c:v>0.88255620483000741</c:v>
                      </c:pt>
                      <c:pt idx="143">
                        <c:v>0.8887495817060076</c:v>
                      </c:pt>
                      <c:pt idx="144">
                        <c:v>0.89494295858200756</c:v>
                      </c:pt>
                      <c:pt idx="145">
                        <c:v>0.90113633545800764</c:v>
                      </c:pt>
                      <c:pt idx="146">
                        <c:v>0.90732971233400761</c:v>
                      </c:pt>
                      <c:pt idx="147">
                        <c:v>0.91352308921000758</c:v>
                      </c:pt>
                      <c:pt idx="148">
                        <c:v>0.91971646608600777</c:v>
                      </c:pt>
                      <c:pt idx="149">
                        <c:v>0.92590984296200773</c:v>
                      </c:pt>
                      <c:pt idx="150">
                        <c:v>0.93210321983800792</c:v>
                      </c:pt>
                      <c:pt idx="151">
                        <c:v>0.93829659671400789</c:v>
                      </c:pt>
                      <c:pt idx="152">
                        <c:v>0.94448997359000797</c:v>
                      </c:pt>
                      <c:pt idx="153">
                        <c:v>0.95068335046600794</c:v>
                      </c:pt>
                      <c:pt idx="154">
                        <c:v>0.95687672734200813</c:v>
                      </c:pt>
                      <c:pt idx="155">
                        <c:v>0.96307010421800809</c:v>
                      </c:pt>
                      <c:pt idx="156">
                        <c:v>0.96926348109400817</c:v>
                      </c:pt>
                      <c:pt idx="157">
                        <c:v>0.97545685797000825</c:v>
                      </c:pt>
                      <c:pt idx="158">
                        <c:v>0.98165023484600833</c:v>
                      </c:pt>
                      <c:pt idx="159">
                        <c:v>0.9878436117220083</c:v>
                      </c:pt>
                      <c:pt idx="160">
                        <c:v>0.99403698859800826</c:v>
                      </c:pt>
                      <c:pt idx="161">
                        <c:v>1.0002303654740083</c:v>
                      </c:pt>
                      <c:pt idx="162">
                        <c:v>1.0064237423500084</c:v>
                      </c:pt>
                      <c:pt idx="163">
                        <c:v>1.0126171192260085</c:v>
                      </c:pt>
                      <c:pt idx="164">
                        <c:v>1.0188104961020086</c:v>
                      </c:pt>
                      <c:pt idx="165">
                        <c:v>1.0250038729780087</c:v>
                      </c:pt>
                      <c:pt idx="166">
                        <c:v>1.0311972498540087</c:v>
                      </c:pt>
                      <c:pt idx="167">
                        <c:v>1.0373906267300088</c:v>
                      </c:pt>
                      <c:pt idx="168">
                        <c:v>1.0435840036060087</c:v>
                      </c:pt>
                      <c:pt idx="169">
                        <c:v>1.049777380482009</c:v>
                      </c:pt>
                      <c:pt idx="170">
                        <c:v>1.0559707573580088</c:v>
                      </c:pt>
                      <c:pt idx="171">
                        <c:v>1.0621641342340089</c:v>
                      </c:pt>
                      <c:pt idx="172">
                        <c:v>1.068357511110009</c:v>
                      </c:pt>
                      <c:pt idx="173">
                        <c:v>1.0745508879860091</c:v>
                      </c:pt>
                      <c:pt idx="174">
                        <c:v>1.0807442648620091</c:v>
                      </c:pt>
                      <c:pt idx="175">
                        <c:v>1.086937641738009</c:v>
                      </c:pt>
                      <c:pt idx="176">
                        <c:v>1.0931310186140093</c:v>
                      </c:pt>
                      <c:pt idx="177">
                        <c:v>1.0993243954900092</c:v>
                      </c:pt>
                      <c:pt idx="178">
                        <c:v>1.1055177723660092</c:v>
                      </c:pt>
                      <c:pt idx="179">
                        <c:v>1.1117111492420093</c:v>
                      </c:pt>
                      <c:pt idx="180">
                        <c:v>1.1179045261180094</c:v>
                      </c:pt>
                      <c:pt idx="181">
                        <c:v>1.1240979029940095</c:v>
                      </c:pt>
                      <c:pt idx="182">
                        <c:v>1.1302912798700095</c:v>
                      </c:pt>
                      <c:pt idx="183">
                        <c:v>1.1364846567460096</c:v>
                      </c:pt>
                      <c:pt idx="184">
                        <c:v>1.1426780336220097</c:v>
                      </c:pt>
                      <c:pt idx="185">
                        <c:v>1.1488714104980096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'FDS calc'!$K$5:$K$190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6.6186205875485127E-2</c:v>
                      </c:pt>
                      <c:pt idx="1">
                        <c:v>0.34016673680169057</c:v>
                      </c:pt>
                      <c:pt idx="2">
                        <c:v>0.44596940555555031</c:v>
                      </c:pt>
                      <c:pt idx="3">
                        <c:v>0.76833812173691396</c:v>
                      </c:pt>
                      <c:pt idx="4">
                        <c:v>0.9643245845805557</c:v>
                      </c:pt>
                      <c:pt idx="5">
                        <c:v>1.0528624342414721</c:v>
                      </c:pt>
                      <c:pt idx="6">
                        <c:v>1.2096465599254773</c:v>
                      </c:pt>
                      <c:pt idx="7">
                        <c:v>1.3995707149742775</c:v>
                      </c:pt>
                      <c:pt idx="8">
                        <c:v>1.4978369995435101</c:v>
                      </c:pt>
                      <c:pt idx="9">
                        <c:v>1.5756973273089743</c:v>
                      </c:pt>
                      <c:pt idx="10">
                        <c:v>1.6065150851150098</c:v>
                      </c:pt>
                      <c:pt idx="11">
                        <c:v>1.6678209425770378</c:v>
                      </c:pt>
                      <c:pt idx="12">
                        <c:v>1.6796651727650822</c:v>
                      </c:pt>
                      <c:pt idx="13">
                        <c:v>1.6980098862605704</c:v>
                      </c:pt>
                      <c:pt idx="14">
                        <c:v>1.7132070096615142</c:v>
                      </c:pt>
                      <c:pt idx="15">
                        <c:v>1.7288939276448179</c:v>
                      </c:pt>
                      <c:pt idx="16">
                        <c:v>1.7301140147481819</c:v>
                      </c:pt>
                      <c:pt idx="17">
                        <c:v>1.7292253455358759</c:v>
                      </c:pt>
                      <c:pt idx="18">
                        <c:v>1.7215845500510567</c:v>
                      </c:pt>
                      <c:pt idx="19">
                        <c:v>1.7066777839175005</c:v>
                      </c:pt>
                      <c:pt idx="20">
                        <c:v>1.6909697490420232</c:v>
                      </c:pt>
                      <c:pt idx="21">
                        <c:v>1.6686104797121959</c:v>
                      </c:pt>
                      <c:pt idx="22">
                        <c:v>1.6624748493750847</c:v>
                      </c:pt>
                      <c:pt idx="23">
                        <c:v>1.6566759161520754</c:v>
                      </c:pt>
                      <c:pt idx="24">
                        <c:v>1.6511544354290135</c:v>
                      </c:pt>
                      <c:pt idx="25">
                        <c:v>1.6450510670105012</c:v>
                      </c:pt>
                      <c:pt idx="26">
                        <c:v>1.6386526486818966</c:v>
                      </c:pt>
                      <c:pt idx="27">
                        <c:v>1.6231246939702331</c:v>
                      </c:pt>
                      <c:pt idx="28">
                        <c:v>1.6069004683971784</c:v>
                      </c:pt>
                      <c:pt idx="29">
                        <c:v>1.5952275196678756</c:v>
                      </c:pt>
                      <c:pt idx="30">
                        <c:v>1.5787252550145352</c:v>
                      </c:pt>
                      <c:pt idx="31">
                        <c:v>1.5587604066250602</c:v>
                      </c:pt>
                      <c:pt idx="32">
                        <c:v>1.5384043091500355</c:v>
                      </c:pt>
                      <c:pt idx="33">
                        <c:v>1.5302572948333877</c:v>
                      </c:pt>
                      <c:pt idx="34">
                        <c:v>1.521548923133125</c:v>
                      </c:pt>
                      <c:pt idx="35">
                        <c:v>1.518828950105096</c:v>
                      </c:pt>
                      <c:pt idx="36">
                        <c:v>1.523054088280833</c:v>
                      </c:pt>
                      <c:pt idx="37">
                        <c:v>1.5198572254378833</c:v>
                      </c:pt>
                      <c:pt idx="38">
                        <c:v>1.5075038435163195</c:v>
                      </c:pt>
                      <c:pt idx="39">
                        <c:v>1.4909974728006121</c:v>
                      </c:pt>
                      <c:pt idx="40">
                        <c:v>1.4834610886159847</c:v>
                      </c:pt>
                      <c:pt idx="41">
                        <c:v>1.4703111305952052</c:v>
                      </c:pt>
                      <c:pt idx="42">
                        <c:v>1.4575893762212797</c:v>
                      </c:pt>
                      <c:pt idx="43">
                        <c:v>1.4576644585045637</c:v>
                      </c:pt>
                      <c:pt idx="44">
                        <c:v>1.4590411625582156</c:v>
                      </c:pt>
                      <c:pt idx="45">
                        <c:v>1.4593461843340565</c:v>
                      </c:pt>
                      <c:pt idx="46">
                        <c:v>1.454317431095046</c:v>
                      </c:pt>
                      <c:pt idx="47">
                        <c:v>1.4510179166929189</c:v>
                      </c:pt>
                      <c:pt idx="48">
                        <c:v>1.4410167219273604</c:v>
                      </c:pt>
                      <c:pt idx="49">
                        <c:v>1.4199966155095431</c:v>
                      </c:pt>
                      <c:pt idx="50">
                        <c:v>1.4127089413882938</c:v>
                      </c:pt>
                      <c:pt idx="51">
                        <c:v>1.3978004155137229</c:v>
                      </c:pt>
                      <c:pt idx="52">
                        <c:v>1.3961233823269352</c:v>
                      </c:pt>
                      <c:pt idx="53">
                        <c:v>1.3887735306898417</c:v>
                      </c:pt>
                      <c:pt idx="54">
                        <c:v>1.3834737773346029</c:v>
                      </c:pt>
                      <c:pt idx="55">
                        <c:v>1.3717949628019184</c:v>
                      </c:pt>
                      <c:pt idx="56">
                        <c:v>1.36247126832693</c:v>
                      </c:pt>
                      <c:pt idx="57">
                        <c:v>1.3586784398604137</c:v>
                      </c:pt>
                      <c:pt idx="58">
                        <c:v>1.354732513925639</c:v>
                      </c:pt>
                      <c:pt idx="59">
                        <c:v>1.3484619701107521</c:v>
                      </c:pt>
                      <c:pt idx="60">
                        <c:v>1.3402803475541536</c:v>
                      </c:pt>
                      <c:pt idx="61">
                        <c:v>1.3311848328307077</c:v>
                      </c:pt>
                      <c:pt idx="62">
                        <c:v>1.3229668422931433</c:v>
                      </c:pt>
                      <c:pt idx="63">
                        <c:v>1.3179597925266444</c:v>
                      </c:pt>
                      <c:pt idx="64">
                        <c:v>1.3107559993937514</c:v>
                      </c:pt>
                      <c:pt idx="65">
                        <c:v>1.299313576737344</c:v>
                      </c:pt>
                      <c:pt idx="66">
                        <c:v>1.2956451033025167</c:v>
                      </c:pt>
                      <c:pt idx="67">
                        <c:v>1.285018027316146</c:v>
                      </c:pt>
                      <c:pt idx="68">
                        <c:v>1.2829145502235189</c:v>
                      </c:pt>
                      <c:pt idx="69">
                        <c:v>1.2788196328828525</c:v>
                      </c:pt>
                      <c:pt idx="70">
                        <c:v>1.2738677216681402</c:v>
                      </c:pt>
                      <c:pt idx="71">
                        <c:v>1.2668311039316218</c:v>
                      </c:pt>
                      <c:pt idx="72">
                        <c:v>1.2588254554764695</c:v>
                      </c:pt>
                      <c:pt idx="73">
                        <c:v>1.2545269947584632</c:v>
                      </c:pt>
                      <c:pt idx="74">
                        <c:v>1.2494782977879551</c:v>
                      </c:pt>
                      <c:pt idx="75">
                        <c:v>1.2452572656745851</c:v>
                      </c:pt>
                      <c:pt idx="76">
                        <c:v>1.2418175585716389</c:v>
                      </c:pt>
                      <c:pt idx="77">
                        <c:v>1.2347674494873428</c:v>
                      </c:pt>
                      <c:pt idx="78">
                        <c:v>1.2249205253507192</c:v>
                      </c:pt>
                      <c:pt idx="79">
                        <c:v>1.2213769935279195</c:v>
                      </c:pt>
                      <c:pt idx="80">
                        <c:v>1.2167518075615602</c:v>
                      </c:pt>
                      <c:pt idx="81">
                        <c:v>1.2162514545331129</c:v>
                      </c:pt>
                      <c:pt idx="82">
                        <c:v>1.2168415543532978</c:v>
                      </c:pt>
                      <c:pt idx="83">
                        <c:v>1.2151563090417761</c:v>
                      </c:pt>
                      <c:pt idx="84">
                        <c:v>1.2044418325850199</c:v>
                      </c:pt>
                      <c:pt idx="85">
                        <c:v>1.2003451555033389</c:v>
                      </c:pt>
                      <c:pt idx="86">
                        <c:v>1.1929818125184675</c:v>
                      </c:pt>
                      <c:pt idx="87">
                        <c:v>1.1850154649459721</c:v>
                      </c:pt>
                      <c:pt idx="88">
                        <c:v>1.1754383677649003</c:v>
                      </c:pt>
                      <c:pt idx="89">
                        <c:v>1.1677746956468933</c:v>
                      </c:pt>
                      <c:pt idx="90">
                        <c:v>1.1625277345220886</c:v>
                      </c:pt>
                      <c:pt idx="91">
                        <c:v>1.158597646256444</c:v>
                      </c:pt>
                      <c:pt idx="92">
                        <c:v>1.1549989758818573</c:v>
                      </c:pt>
                      <c:pt idx="93">
                        <c:v>1.1548769671715209</c:v>
                      </c:pt>
                      <c:pt idx="94">
                        <c:v>1.1509885261098853</c:v>
                      </c:pt>
                      <c:pt idx="95">
                        <c:v>1.1397619650179192</c:v>
                      </c:pt>
                      <c:pt idx="96">
                        <c:v>1.135980868158166</c:v>
                      </c:pt>
                      <c:pt idx="97">
                        <c:v>1.1259714612678733</c:v>
                      </c:pt>
                      <c:pt idx="98">
                        <c:v>1.1101003570583887</c:v>
                      </c:pt>
                      <c:pt idx="99">
                        <c:v>1.1055179914567146</c:v>
                      </c:pt>
                      <c:pt idx="100">
                        <c:v>1.0959831280599901</c:v>
                      </c:pt>
                      <c:pt idx="101">
                        <c:v>1.0873762347582283</c:v>
                      </c:pt>
                      <c:pt idx="102">
                        <c:v>1.075551361721343</c:v>
                      </c:pt>
                      <c:pt idx="103">
                        <c:v>1.0650275238744877</c:v>
                      </c:pt>
                      <c:pt idx="104">
                        <c:v>1.0593693699326356</c:v>
                      </c:pt>
                      <c:pt idx="105">
                        <c:v>1.0482489798818757</c:v>
                      </c:pt>
                      <c:pt idx="106">
                        <c:v>1.0420482391272297</c:v>
                      </c:pt>
                      <c:pt idx="107">
                        <c:v>1.0396180367862495</c:v>
                      </c:pt>
                      <c:pt idx="108">
                        <c:v>1.0329445122790497</c:v>
                      </c:pt>
                      <c:pt idx="109">
                        <c:v>1.0245622792468017</c:v>
                      </c:pt>
                      <c:pt idx="110">
                        <c:v>1.0210891370645805</c:v>
                      </c:pt>
                      <c:pt idx="111">
                        <c:v>1.0062246047153711</c:v>
                      </c:pt>
                      <c:pt idx="112">
                        <c:v>0.99907770987527955</c:v>
                      </c:pt>
                      <c:pt idx="113">
                        <c:v>0.9812920074420538</c:v>
                      </c:pt>
                      <c:pt idx="114">
                        <c:v>0.97946832917072701</c:v>
                      </c:pt>
                      <c:pt idx="115">
                        <c:v>0.97494403502253035</c:v>
                      </c:pt>
                      <c:pt idx="116">
                        <c:v>0.9686910886177883</c:v>
                      </c:pt>
                      <c:pt idx="117">
                        <c:v>0.95933454564386322</c:v>
                      </c:pt>
                      <c:pt idx="118">
                        <c:v>0.94732431322012078</c:v>
                      </c:pt>
                      <c:pt idx="119">
                        <c:v>0.94371156491741837</c:v>
                      </c:pt>
                      <c:pt idx="120">
                        <c:v>0.92696293652205253</c:v>
                      </c:pt>
                      <c:pt idx="121">
                        <c:v>0.92320647603650197</c:v>
                      </c:pt>
                      <c:pt idx="122">
                        <c:v>0.91534571292487443</c:v>
                      </c:pt>
                      <c:pt idx="123">
                        <c:v>0.90965529706442394</c:v>
                      </c:pt>
                      <c:pt idx="124">
                        <c:v>0.90201684790095749</c:v>
                      </c:pt>
                      <c:pt idx="125">
                        <c:v>0.89891031843008373</c:v>
                      </c:pt>
                      <c:pt idx="126">
                        <c:v>0.8914824516080152</c:v>
                      </c:pt>
                      <c:pt idx="127">
                        <c:v>0.88311488308422104</c:v>
                      </c:pt>
                      <c:pt idx="128">
                        <c:v>0.87272595871514147</c:v>
                      </c:pt>
                      <c:pt idx="129">
                        <c:v>0.8662899992448948</c:v>
                      </c:pt>
                      <c:pt idx="130">
                        <c:v>0.86375479902338492</c:v>
                      </c:pt>
                      <c:pt idx="131">
                        <c:v>0.85929796161407623</c:v>
                      </c:pt>
                      <c:pt idx="132">
                        <c:v>0.85562538211688199</c:v>
                      </c:pt>
                      <c:pt idx="133">
                        <c:v>0.84856060852413207</c:v>
                      </c:pt>
                      <c:pt idx="134">
                        <c:v>0.84207420314480397</c:v>
                      </c:pt>
                      <c:pt idx="135">
                        <c:v>0.83232054528194721</c:v>
                      </c:pt>
                      <c:pt idx="136">
                        <c:v>0.82821624265587035</c:v>
                      </c:pt>
                      <c:pt idx="137">
                        <c:v>0.82072443857694288</c:v>
                      </c:pt>
                      <c:pt idx="138">
                        <c:v>0.81422043578747005</c:v>
                      </c:pt>
                      <c:pt idx="139">
                        <c:v>0.80583702959454562</c:v>
                      </c:pt>
                      <c:pt idx="140">
                        <c:v>0.79301438340245722</c:v>
                      </c:pt>
                      <c:pt idx="141">
                        <c:v>0.78568975471990432</c:v>
                      </c:pt>
                      <c:pt idx="142">
                        <c:v>0.78346016285457354</c:v>
                      </c:pt>
                      <c:pt idx="143">
                        <c:v>0.78435587103093773</c:v>
                      </c:pt>
                      <c:pt idx="144">
                        <c:v>0.78204239817725074</c:v>
                      </c:pt>
                      <c:pt idx="145">
                        <c:v>0.77865255040304771</c:v>
                      </c:pt>
                      <c:pt idx="146">
                        <c:v>0.77671859502814755</c:v>
                      </c:pt>
                      <c:pt idx="147">
                        <c:v>0.77119476798373332</c:v>
                      </c:pt>
                      <c:pt idx="148">
                        <c:v>0.76058939546987425</c:v>
                      </c:pt>
                      <c:pt idx="149">
                        <c:v>0.74876745533467992</c:v>
                      </c:pt>
                      <c:pt idx="150">
                        <c:v>0.73959568516727392</c:v>
                      </c:pt>
                      <c:pt idx="151">
                        <c:v>0.72979510087736466</c:v>
                      </c:pt>
                      <c:pt idx="152">
                        <c:v>0.72095885466338394</c:v>
                      </c:pt>
                      <c:pt idx="153">
                        <c:v>0.71158295453829967</c:v>
                      </c:pt>
                      <c:pt idx="154">
                        <c:v>0.70059923770633015</c:v>
                      </c:pt>
                      <c:pt idx="155">
                        <c:v>0.69514052107945112</c:v>
                      </c:pt>
                      <c:pt idx="156">
                        <c:v>0.68991702316817272</c:v>
                      </c:pt>
                      <c:pt idx="157">
                        <c:v>0.67889224571253215</c:v>
                      </c:pt>
                      <c:pt idx="158">
                        <c:v>0.67298010248425866</c:v>
                      </c:pt>
                      <c:pt idx="159">
                        <c:v>0.66083906264510728</c:v>
                      </c:pt>
                      <c:pt idx="160">
                        <c:v>0.64805102469297016</c:v>
                      </c:pt>
                      <c:pt idx="161">
                        <c:v>0.63667019297206895</c:v>
                      </c:pt>
                      <c:pt idx="162">
                        <c:v>0.62492626802184925</c:v>
                      </c:pt>
                      <c:pt idx="163">
                        <c:v>0.61318234307162955</c:v>
                      </c:pt>
                      <c:pt idx="164">
                        <c:v>0.60617212145032828</c:v>
                      </c:pt>
                      <c:pt idx="165">
                        <c:v>0.60072865591224123</c:v>
                      </c:pt>
                      <c:pt idx="166">
                        <c:v>0.59194050928598929</c:v>
                      </c:pt>
                      <c:pt idx="167">
                        <c:v>0.58903810977279369</c:v>
                      </c:pt>
                      <c:pt idx="168">
                        <c:v>0.58269893605834278</c:v>
                      </c:pt>
                      <c:pt idx="169">
                        <c:v>0.58090634654493822</c:v>
                      </c:pt>
                      <c:pt idx="170">
                        <c:v>0.57770185815759245</c:v>
                      </c:pt>
                      <c:pt idx="171">
                        <c:v>0.57349021132963296</c:v>
                      </c:pt>
                      <c:pt idx="172">
                        <c:v>0.56843447539506697</c:v>
                      </c:pt>
                      <c:pt idx="173">
                        <c:v>0.55931549745809517</c:v>
                      </c:pt>
                      <c:pt idx="174">
                        <c:v>0.55301621120663869</c:v>
                      </c:pt>
                      <c:pt idx="175">
                        <c:v>0.54686532978073565</c:v>
                      </c:pt>
                      <c:pt idx="176">
                        <c:v>0.53959173358760226</c:v>
                      </c:pt>
                      <c:pt idx="177">
                        <c:v>0.53378517482019683</c:v>
                      </c:pt>
                      <c:pt idx="178">
                        <c:v>0.52685590128556092</c:v>
                      </c:pt>
                      <c:pt idx="179">
                        <c:v>0.5155372470805043</c:v>
                      </c:pt>
                      <c:pt idx="180">
                        <c:v>0.5095265583554206</c:v>
                      </c:pt>
                      <c:pt idx="181">
                        <c:v>0.4937880213023591</c:v>
                      </c:pt>
                      <c:pt idx="182">
                        <c:v>0.47983855428067312</c:v>
                      </c:pt>
                      <c:pt idx="183">
                        <c:v>0.46451531610702607</c:v>
                      </c:pt>
                      <c:pt idx="184">
                        <c:v>0.44264056213651543</c:v>
                      </c:pt>
                      <c:pt idx="185">
                        <c:v>0.40907526202655736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3655512"/>
        <c:scaling>
          <c:logBase val="10"/>
          <c:orientation val="minMax"/>
          <c:max val="0.60000000000000009"/>
          <c:min val="8.0000000000000019E-3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z/Q</a:t>
                </a:r>
                <a:r>
                  <a:rPr lang="en-US" sz="1600" baseline="30000"/>
                  <a:t>2/5</a:t>
                </a:r>
              </a:p>
            </c:rich>
          </c:tx>
          <c:layout>
            <c:manualLayout>
              <c:xMode val="edge"/>
              <c:yMode val="edge"/>
              <c:x val="0.42673972656403025"/>
              <c:y val="0.95873699782055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5904"/>
        <c:crossesAt val="0.2"/>
        <c:crossBetween val="midCat"/>
      </c:valAx>
      <c:valAx>
        <c:axId val="233655904"/>
        <c:scaling>
          <c:logBase val="10"/>
          <c:orientation val="minMax"/>
          <c:max val="2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V/Q </a:t>
                </a:r>
                <a:r>
                  <a:rPr lang="en-US" sz="1400" baseline="30000"/>
                  <a:t>1/5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5512"/>
        <c:crossesAt val="8.0000000000000019E-3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81266248328154378"/>
          <c:y val="0.39735935182015292"/>
          <c:w val="0.1435203901751087"/>
          <c:h val="0.27701972273985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Figure 2 McCafrey NBSIR 79-1910</a:t>
            </a:r>
          </a:p>
        </c:rich>
      </c:tx>
      <c:layout>
        <c:manualLayout>
          <c:xMode val="edge"/>
          <c:yMode val="edge"/>
          <c:x val="0.65134461640570795"/>
          <c:y val="2.328491547252245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61727054233158E-2"/>
          <c:y val="4.2972400189106794E-2"/>
          <c:w val="0.88831337174807168"/>
          <c:h val="0.8544663438809279"/>
        </c:manualLayout>
      </c:layout>
      <c:scatterChart>
        <c:scatterStyle val="lineMarker"/>
        <c:varyColors val="0"/>
        <c:ser>
          <c:idx val="5"/>
          <c:order val="0"/>
          <c:tx>
            <c:v>Fit &lt;0.08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021471715401241"/>
                  <c:y val="-2.8388671351177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2'!$S$5:$S$6</c:f>
              <c:numCache>
                <c:formatCode>General</c:formatCode>
                <c:ptCount val="2"/>
                <c:pt idx="0">
                  <c:v>8.0000000000000002E-3</c:v>
                </c:pt>
                <c:pt idx="1">
                  <c:v>0.08</c:v>
                </c:pt>
              </c:numCache>
            </c:numRef>
          </c:xVal>
          <c:yVal>
            <c:numRef>
              <c:f>'Fig 2'!$T$5:$T$6</c:f>
              <c:numCache>
                <c:formatCode>General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yVal>
          <c:smooth val="0"/>
        </c:ser>
        <c:ser>
          <c:idx val="0"/>
          <c:order val="1"/>
          <c:tx>
            <c:v>57.5 kW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2'!$A$5:$A$20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3.3000000000000002E-2</c:v>
                </c:pt>
                <c:pt idx="5">
                  <c:v>3.9E-2</c:v>
                </c:pt>
                <c:pt idx="6">
                  <c:v>4.2999999999999997E-2</c:v>
                </c:pt>
                <c:pt idx="7">
                  <c:v>0.08</c:v>
                </c:pt>
                <c:pt idx="8">
                  <c:v>8.8999999999999996E-2</c:v>
                </c:pt>
                <c:pt idx="9">
                  <c:v>9.2999999999999999E-2</c:v>
                </c:pt>
                <c:pt idx="10">
                  <c:v>0.157</c:v>
                </c:pt>
                <c:pt idx="11">
                  <c:v>7.0000000000000007E-2</c:v>
                </c:pt>
                <c:pt idx="12">
                  <c:v>0.245</c:v>
                </c:pt>
                <c:pt idx="13">
                  <c:v>0.123</c:v>
                </c:pt>
                <c:pt idx="14">
                  <c:v>0.187</c:v>
                </c:pt>
                <c:pt idx="15">
                  <c:v>0.214</c:v>
                </c:pt>
              </c:numCache>
            </c:numRef>
          </c:xVal>
          <c:yVal>
            <c:numRef>
              <c:f>'Fig 2'!$B$5:$B$20</c:f>
              <c:numCache>
                <c:formatCode>General</c:formatCode>
                <c:ptCount val="16"/>
                <c:pt idx="0">
                  <c:v>582.08299999999997</c:v>
                </c:pt>
                <c:pt idx="1">
                  <c:v>636.74</c:v>
                </c:pt>
                <c:pt idx="2">
                  <c:v>696.73</c:v>
                </c:pt>
                <c:pt idx="3">
                  <c:v>775.16800000000001</c:v>
                </c:pt>
                <c:pt idx="4">
                  <c:v>787.654</c:v>
                </c:pt>
                <c:pt idx="5">
                  <c:v>798.255</c:v>
                </c:pt>
                <c:pt idx="6">
                  <c:v>807.03099999999995</c:v>
                </c:pt>
                <c:pt idx="7">
                  <c:v>768.45399999999995</c:v>
                </c:pt>
                <c:pt idx="8">
                  <c:v>734.30600000000004</c:v>
                </c:pt>
                <c:pt idx="9">
                  <c:v>715.59299999999996</c:v>
                </c:pt>
                <c:pt idx="10">
                  <c:v>489.96899999999999</c:v>
                </c:pt>
                <c:pt idx="11">
                  <c:v>782.18399999999997</c:v>
                </c:pt>
                <c:pt idx="12">
                  <c:v>239.71</c:v>
                </c:pt>
                <c:pt idx="13">
                  <c:v>618.154</c:v>
                </c:pt>
                <c:pt idx="14">
                  <c:v>402.15199999999999</c:v>
                </c:pt>
                <c:pt idx="15">
                  <c:v>317.61500000000001</c:v>
                </c:pt>
              </c:numCache>
            </c:numRef>
          </c:yVal>
          <c:smooth val="0"/>
        </c:ser>
        <c:ser>
          <c:idx val="1"/>
          <c:order val="2"/>
          <c:tx>
            <c:v>44.9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 2'!$D$5:$D$28</c:f>
              <c:numCache>
                <c:formatCode>General</c:formatCode>
                <c:ptCount val="24"/>
                <c:pt idx="0">
                  <c:v>0.19900000000000001</c:v>
                </c:pt>
                <c:pt idx="1">
                  <c:v>0.01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2.1999999999999999E-2</c:v>
                </c:pt>
                <c:pt idx="5">
                  <c:v>0.03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4.7E-2</c:v>
                </c:pt>
                <c:pt idx="9">
                  <c:v>5.0999999999999997E-2</c:v>
                </c:pt>
                <c:pt idx="10">
                  <c:v>5.8000000000000003E-2</c:v>
                </c:pt>
                <c:pt idx="11">
                  <c:v>7.3999999999999996E-2</c:v>
                </c:pt>
                <c:pt idx="12">
                  <c:v>7.6999999999999999E-2</c:v>
                </c:pt>
                <c:pt idx="13">
                  <c:v>0.10299999999999999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0.13300000000000001</c:v>
                </c:pt>
                <c:pt idx="17">
                  <c:v>0.13500000000000001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0.20899999999999999</c:v>
                </c:pt>
                <c:pt idx="21">
                  <c:v>0.23400000000000001</c:v>
                </c:pt>
                <c:pt idx="22">
                  <c:v>0.23599999999999999</c:v>
                </c:pt>
                <c:pt idx="23">
                  <c:v>0.27100000000000002</c:v>
                </c:pt>
              </c:numCache>
            </c:numRef>
          </c:xVal>
          <c:yVal>
            <c:numRef>
              <c:f>'Fig 2'!$E$5:$E$28</c:f>
              <c:numCache>
                <c:formatCode>General</c:formatCode>
                <c:ptCount val="24"/>
                <c:pt idx="0">
                  <c:v>365.911</c:v>
                </c:pt>
                <c:pt idx="1">
                  <c:v>628.04399999999998</c:v>
                </c:pt>
                <c:pt idx="2">
                  <c:v>674.25199999999995</c:v>
                </c:pt>
                <c:pt idx="3">
                  <c:v>702.91700000000003</c:v>
                </c:pt>
                <c:pt idx="4">
                  <c:v>746.37599999999998</c:v>
                </c:pt>
                <c:pt idx="5">
                  <c:v>744.57</c:v>
                </c:pt>
                <c:pt idx="6">
                  <c:v>796.97699999999998</c:v>
                </c:pt>
                <c:pt idx="7">
                  <c:v>803.83600000000001</c:v>
                </c:pt>
                <c:pt idx="8">
                  <c:v>782.92600000000004</c:v>
                </c:pt>
                <c:pt idx="9">
                  <c:v>812.51099999999997</c:v>
                </c:pt>
                <c:pt idx="10">
                  <c:v>810.93600000000004</c:v>
                </c:pt>
                <c:pt idx="11">
                  <c:v>736.36599999999999</c:v>
                </c:pt>
                <c:pt idx="12">
                  <c:v>768.07600000000002</c:v>
                </c:pt>
                <c:pt idx="13">
                  <c:v>707.04399999999998</c:v>
                </c:pt>
                <c:pt idx="14">
                  <c:v>691.35199999999998</c:v>
                </c:pt>
                <c:pt idx="15">
                  <c:v>630.83299999999997</c:v>
                </c:pt>
                <c:pt idx="16">
                  <c:v>562.21699999999998</c:v>
                </c:pt>
                <c:pt idx="17">
                  <c:v>542.67600000000004</c:v>
                </c:pt>
                <c:pt idx="18">
                  <c:v>446.87400000000002</c:v>
                </c:pt>
                <c:pt idx="19">
                  <c:v>421.47500000000002</c:v>
                </c:pt>
                <c:pt idx="20">
                  <c:v>343.70800000000003</c:v>
                </c:pt>
                <c:pt idx="21">
                  <c:v>299.51900000000001</c:v>
                </c:pt>
                <c:pt idx="22">
                  <c:v>277.93799999999999</c:v>
                </c:pt>
                <c:pt idx="23">
                  <c:v>205.51300000000001</c:v>
                </c:pt>
              </c:numCache>
            </c:numRef>
          </c:yVal>
          <c:smooth val="0"/>
        </c:ser>
        <c:ser>
          <c:idx val="2"/>
          <c:order val="3"/>
          <c:tx>
            <c:v>33.0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2'!$G$5:$G$19</c:f>
              <c:numCache>
                <c:formatCode>General</c:formatCode>
                <c:ptCount val="15"/>
                <c:pt idx="0">
                  <c:v>1.0999999999999999E-2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3.6999999999999998E-2</c:v>
                </c:pt>
                <c:pt idx="4">
                  <c:v>4.2000000000000003E-2</c:v>
                </c:pt>
                <c:pt idx="5">
                  <c:v>5.3999999999999999E-2</c:v>
                </c:pt>
                <c:pt idx="6">
                  <c:v>0.06</c:v>
                </c:pt>
                <c:pt idx="7">
                  <c:v>7.2999999999999995E-2</c:v>
                </c:pt>
                <c:pt idx="8">
                  <c:v>9.9000000000000005E-2</c:v>
                </c:pt>
                <c:pt idx="9">
                  <c:v>0.11600000000000001</c:v>
                </c:pt>
                <c:pt idx="10">
                  <c:v>0.11</c:v>
                </c:pt>
                <c:pt idx="11">
                  <c:v>0.19900000000000001</c:v>
                </c:pt>
                <c:pt idx="12">
                  <c:v>0.23599999999999999</c:v>
                </c:pt>
                <c:pt idx="13">
                  <c:v>0.307</c:v>
                </c:pt>
                <c:pt idx="14">
                  <c:v>0.152</c:v>
                </c:pt>
              </c:numCache>
            </c:numRef>
          </c:xVal>
          <c:yVal>
            <c:numRef>
              <c:f>'Fig 2'!$H$5:$H$19</c:f>
              <c:numCache>
                <c:formatCode>General</c:formatCode>
                <c:ptCount val="15"/>
                <c:pt idx="0">
                  <c:v>686.51700000000005</c:v>
                </c:pt>
                <c:pt idx="1">
                  <c:v>751.28300000000002</c:v>
                </c:pt>
                <c:pt idx="2">
                  <c:v>739.26099999999997</c:v>
                </c:pt>
                <c:pt idx="3">
                  <c:v>830.279</c:v>
                </c:pt>
                <c:pt idx="4">
                  <c:v>835.60799999999995</c:v>
                </c:pt>
                <c:pt idx="5">
                  <c:v>825.625</c:v>
                </c:pt>
                <c:pt idx="6">
                  <c:v>806.48099999999999</c:v>
                </c:pt>
                <c:pt idx="7">
                  <c:v>775.94399999999996</c:v>
                </c:pt>
                <c:pt idx="8">
                  <c:v>674.69899999999996</c:v>
                </c:pt>
                <c:pt idx="9">
                  <c:v>622.51300000000003</c:v>
                </c:pt>
                <c:pt idx="10">
                  <c:v>585.31100000000004</c:v>
                </c:pt>
                <c:pt idx="11">
                  <c:v>339.37599999999998</c:v>
                </c:pt>
                <c:pt idx="12">
                  <c:v>269.17200000000003</c:v>
                </c:pt>
                <c:pt idx="13">
                  <c:v>164.20500000000001</c:v>
                </c:pt>
                <c:pt idx="14">
                  <c:v>476.08499999999998</c:v>
                </c:pt>
              </c:numCache>
            </c:numRef>
          </c:yVal>
          <c:smooth val="0"/>
        </c:ser>
        <c:ser>
          <c:idx val="3"/>
          <c:order val="4"/>
          <c:tx>
            <c:v>21.7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2'!$J$5:$J$39</c:f>
              <c:numCache>
                <c:formatCode>General</c:formatCode>
                <c:ptCount val="35"/>
                <c:pt idx="0">
                  <c:v>1.2999999999999999E-2</c:v>
                </c:pt>
                <c:pt idx="1">
                  <c:v>2.9000000000000001E-2</c:v>
                </c:pt>
                <c:pt idx="2">
                  <c:v>2.7E-2</c:v>
                </c:pt>
                <c:pt idx="3">
                  <c:v>3.6999999999999998E-2</c:v>
                </c:pt>
                <c:pt idx="4">
                  <c:v>0.04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7.5999999999999998E-2</c:v>
                </c:pt>
                <c:pt idx="8">
                  <c:v>9.5000000000000001E-2</c:v>
                </c:pt>
                <c:pt idx="9">
                  <c:v>0.11700000000000001</c:v>
                </c:pt>
                <c:pt idx="10">
                  <c:v>0.13700000000000001</c:v>
                </c:pt>
                <c:pt idx="11">
                  <c:v>0.11700000000000001</c:v>
                </c:pt>
                <c:pt idx="12">
                  <c:v>0.10299999999999999</c:v>
                </c:pt>
                <c:pt idx="13">
                  <c:v>8.3000000000000004E-2</c:v>
                </c:pt>
                <c:pt idx="14">
                  <c:v>9.9000000000000005E-2</c:v>
                </c:pt>
                <c:pt idx="15">
                  <c:v>0.124</c:v>
                </c:pt>
                <c:pt idx="16">
                  <c:v>0.14000000000000001</c:v>
                </c:pt>
                <c:pt idx="17">
                  <c:v>0.156</c:v>
                </c:pt>
                <c:pt idx="18">
                  <c:v>0.18</c:v>
                </c:pt>
                <c:pt idx="19">
                  <c:v>0.182</c:v>
                </c:pt>
                <c:pt idx="20">
                  <c:v>0.156</c:v>
                </c:pt>
                <c:pt idx="21">
                  <c:v>0.23400000000000001</c:v>
                </c:pt>
                <c:pt idx="22">
                  <c:v>0.23100000000000001</c:v>
                </c:pt>
                <c:pt idx="23">
                  <c:v>0.26600000000000001</c:v>
                </c:pt>
                <c:pt idx="24">
                  <c:v>0.36399999999999999</c:v>
                </c:pt>
                <c:pt idx="25">
                  <c:v>0.316</c:v>
                </c:pt>
                <c:pt idx="26">
                  <c:v>0.28100000000000003</c:v>
                </c:pt>
                <c:pt idx="27">
                  <c:v>0.39800000000000002</c:v>
                </c:pt>
                <c:pt idx="28">
                  <c:v>0.38800000000000001</c:v>
                </c:pt>
                <c:pt idx="29">
                  <c:v>0.312</c:v>
                </c:pt>
                <c:pt idx="30">
                  <c:v>0.121</c:v>
                </c:pt>
                <c:pt idx="31">
                  <c:v>0.12</c:v>
                </c:pt>
                <c:pt idx="32">
                  <c:v>4.2999999999999997E-2</c:v>
                </c:pt>
                <c:pt idx="33">
                  <c:v>6.3E-2</c:v>
                </c:pt>
                <c:pt idx="34">
                  <c:v>6.4000000000000001E-2</c:v>
                </c:pt>
              </c:numCache>
            </c:numRef>
          </c:xVal>
          <c:yVal>
            <c:numRef>
              <c:f>'Fig 2'!$K$5:$K$39</c:f>
              <c:numCache>
                <c:formatCode>General</c:formatCode>
                <c:ptCount val="35"/>
                <c:pt idx="0">
                  <c:v>735.548</c:v>
                </c:pt>
                <c:pt idx="1">
                  <c:v>808.221</c:v>
                </c:pt>
                <c:pt idx="2">
                  <c:v>808.76499999999999</c:v>
                </c:pt>
                <c:pt idx="3">
                  <c:v>811.10400000000004</c:v>
                </c:pt>
                <c:pt idx="4">
                  <c:v>778.95299999999997</c:v>
                </c:pt>
                <c:pt idx="5">
                  <c:v>847.18600000000004</c:v>
                </c:pt>
                <c:pt idx="6">
                  <c:v>770.78300000000002</c:v>
                </c:pt>
                <c:pt idx="7">
                  <c:v>704.452</c:v>
                </c:pt>
                <c:pt idx="8">
                  <c:v>568.29899999999998</c:v>
                </c:pt>
                <c:pt idx="9">
                  <c:v>496.08600000000001</c:v>
                </c:pt>
                <c:pt idx="10">
                  <c:v>508.16800000000001</c:v>
                </c:pt>
                <c:pt idx="11">
                  <c:v>586.59400000000005</c:v>
                </c:pt>
                <c:pt idx="12">
                  <c:v>652.89</c:v>
                </c:pt>
                <c:pt idx="13">
                  <c:v>729.17700000000002</c:v>
                </c:pt>
                <c:pt idx="14">
                  <c:v>606.98400000000004</c:v>
                </c:pt>
                <c:pt idx="15">
                  <c:v>497.07499999999999</c:v>
                </c:pt>
                <c:pt idx="16">
                  <c:v>438.512</c:v>
                </c:pt>
                <c:pt idx="17">
                  <c:v>380.83199999999999</c:v>
                </c:pt>
                <c:pt idx="18">
                  <c:v>343.03</c:v>
                </c:pt>
                <c:pt idx="19">
                  <c:v>368.53699999999998</c:v>
                </c:pt>
                <c:pt idx="20">
                  <c:v>406.45</c:v>
                </c:pt>
                <c:pt idx="21">
                  <c:v>238.833</c:v>
                </c:pt>
                <c:pt idx="22">
                  <c:v>237.05199999999999</c:v>
                </c:pt>
                <c:pt idx="23">
                  <c:v>181.827</c:v>
                </c:pt>
                <c:pt idx="24">
                  <c:v>121.996</c:v>
                </c:pt>
                <c:pt idx="25">
                  <c:v>145.60400000000001</c:v>
                </c:pt>
                <c:pt idx="26">
                  <c:v>186.774</c:v>
                </c:pt>
                <c:pt idx="27">
                  <c:v>104.22799999999999</c:v>
                </c:pt>
                <c:pt idx="28">
                  <c:v>110.46599999999999</c:v>
                </c:pt>
                <c:pt idx="29">
                  <c:v>155.96799999999999</c:v>
                </c:pt>
                <c:pt idx="30">
                  <c:v>535.78599999999994</c:v>
                </c:pt>
                <c:pt idx="31">
                  <c:v>506.88</c:v>
                </c:pt>
                <c:pt idx="32">
                  <c:v>846.38699999999994</c:v>
                </c:pt>
                <c:pt idx="33">
                  <c:v>764.80200000000002</c:v>
                </c:pt>
                <c:pt idx="34">
                  <c:v>810.10900000000004</c:v>
                </c:pt>
              </c:numCache>
            </c:numRef>
          </c:yVal>
          <c:smooth val="0"/>
        </c:ser>
        <c:ser>
          <c:idx val="4"/>
          <c:order val="5"/>
          <c:tx>
            <c:v>14.4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 2'!$M$5:$M$72</c:f>
              <c:numCache>
                <c:formatCode>General</c:formatCode>
                <c:ptCount val="68"/>
                <c:pt idx="0">
                  <c:v>1.4999999999999999E-2</c:v>
                </c:pt>
                <c:pt idx="1">
                  <c:v>1.7000000000000001E-2</c:v>
                </c:pt>
                <c:pt idx="2">
                  <c:v>0.02</c:v>
                </c:pt>
                <c:pt idx="3">
                  <c:v>2.4E-2</c:v>
                </c:pt>
                <c:pt idx="4">
                  <c:v>2.7E-2</c:v>
                </c:pt>
                <c:pt idx="5">
                  <c:v>5.0999999999999997E-2</c:v>
                </c:pt>
                <c:pt idx="6">
                  <c:v>2.5999999999999999E-2</c:v>
                </c:pt>
                <c:pt idx="7">
                  <c:v>6.4000000000000001E-2</c:v>
                </c:pt>
                <c:pt idx="8">
                  <c:v>7.0000000000000007E-2</c:v>
                </c:pt>
                <c:pt idx="9">
                  <c:v>6.8000000000000005E-2</c:v>
                </c:pt>
                <c:pt idx="10">
                  <c:v>8.2000000000000003E-2</c:v>
                </c:pt>
                <c:pt idx="11">
                  <c:v>5.0999999999999997E-2</c:v>
                </c:pt>
                <c:pt idx="12">
                  <c:v>6.8000000000000005E-2</c:v>
                </c:pt>
                <c:pt idx="13">
                  <c:v>4.3999999999999997E-2</c:v>
                </c:pt>
                <c:pt idx="14">
                  <c:v>4.7E-2</c:v>
                </c:pt>
                <c:pt idx="15">
                  <c:v>3.1E-2</c:v>
                </c:pt>
                <c:pt idx="16">
                  <c:v>3.1E-2</c:v>
                </c:pt>
                <c:pt idx="17">
                  <c:v>8.4000000000000005E-2</c:v>
                </c:pt>
                <c:pt idx="18">
                  <c:v>8.6999999999999994E-2</c:v>
                </c:pt>
                <c:pt idx="19">
                  <c:v>8.8999999999999996E-2</c:v>
                </c:pt>
                <c:pt idx="20">
                  <c:v>9.1999999999999998E-2</c:v>
                </c:pt>
                <c:pt idx="21">
                  <c:v>0.10100000000000001</c:v>
                </c:pt>
                <c:pt idx="22">
                  <c:v>9.7000000000000003E-2</c:v>
                </c:pt>
                <c:pt idx="23">
                  <c:v>0.10199999999999999</c:v>
                </c:pt>
                <c:pt idx="24">
                  <c:v>0.108</c:v>
                </c:pt>
                <c:pt idx="25">
                  <c:v>0.11</c:v>
                </c:pt>
                <c:pt idx="26">
                  <c:v>0.109</c:v>
                </c:pt>
                <c:pt idx="27">
                  <c:v>0.113</c:v>
                </c:pt>
                <c:pt idx="28">
                  <c:v>0.11799999999999999</c:v>
                </c:pt>
                <c:pt idx="29">
                  <c:v>0.129</c:v>
                </c:pt>
                <c:pt idx="30">
                  <c:v>0.13400000000000001</c:v>
                </c:pt>
                <c:pt idx="31">
                  <c:v>0.13300000000000001</c:v>
                </c:pt>
                <c:pt idx="32">
                  <c:v>0.128</c:v>
                </c:pt>
                <c:pt idx="33">
                  <c:v>0.14899999999999999</c:v>
                </c:pt>
                <c:pt idx="34">
                  <c:v>0.16200000000000001</c:v>
                </c:pt>
                <c:pt idx="35">
                  <c:v>0.16900000000000001</c:v>
                </c:pt>
                <c:pt idx="36">
                  <c:v>0.159</c:v>
                </c:pt>
                <c:pt idx="37">
                  <c:v>0.16</c:v>
                </c:pt>
                <c:pt idx="38">
                  <c:v>0.18</c:v>
                </c:pt>
                <c:pt idx="39">
                  <c:v>0.191</c:v>
                </c:pt>
                <c:pt idx="40">
                  <c:v>0.2</c:v>
                </c:pt>
                <c:pt idx="41">
                  <c:v>0.21</c:v>
                </c:pt>
                <c:pt idx="42">
                  <c:v>0.217</c:v>
                </c:pt>
                <c:pt idx="43">
                  <c:v>0.21199999999999999</c:v>
                </c:pt>
                <c:pt idx="44">
                  <c:v>0.23300000000000001</c:v>
                </c:pt>
                <c:pt idx="45">
                  <c:v>0.24299999999999999</c:v>
                </c:pt>
                <c:pt idx="46">
                  <c:v>0.253</c:v>
                </c:pt>
                <c:pt idx="47">
                  <c:v>0.26400000000000001</c:v>
                </c:pt>
                <c:pt idx="48">
                  <c:v>0.27700000000000002</c:v>
                </c:pt>
                <c:pt idx="49">
                  <c:v>0.27600000000000002</c:v>
                </c:pt>
                <c:pt idx="50">
                  <c:v>0.29799999999999999</c:v>
                </c:pt>
                <c:pt idx="51">
                  <c:v>0.28499999999999998</c:v>
                </c:pt>
                <c:pt idx="52">
                  <c:v>0.28699999999999998</c:v>
                </c:pt>
                <c:pt idx="53">
                  <c:v>0.308</c:v>
                </c:pt>
                <c:pt idx="54">
                  <c:v>0.31900000000000001</c:v>
                </c:pt>
                <c:pt idx="55">
                  <c:v>0.32800000000000001</c:v>
                </c:pt>
                <c:pt idx="56">
                  <c:v>0.54200000000000004</c:v>
                </c:pt>
                <c:pt idx="57">
                  <c:v>0.52600000000000002</c:v>
                </c:pt>
                <c:pt idx="58">
                  <c:v>0.501</c:v>
                </c:pt>
                <c:pt idx="59">
                  <c:v>0.48399999999999999</c:v>
                </c:pt>
                <c:pt idx="60">
                  <c:v>0.51200000000000001</c:v>
                </c:pt>
                <c:pt idx="61">
                  <c:v>0.43</c:v>
                </c:pt>
                <c:pt idx="62">
                  <c:v>0.41399999999999998</c:v>
                </c:pt>
                <c:pt idx="63">
                  <c:v>0.42799999999999999</c:v>
                </c:pt>
                <c:pt idx="64">
                  <c:v>0.374</c:v>
                </c:pt>
                <c:pt idx="65">
                  <c:v>0.379</c:v>
                </c:pt>
                <c:pt idx="66">
                  <c:v>0.33</c:v>
                </c:pt>
                <c:pt idx="67">
                  <c:v>0.34</c:v>
                </c:pt>
              </c:numCache>
            </c:numRef>
          </c:xVal>
          <c:yVal>
            <c:numRef>
              <c:f>'Fig 2'!$N$5:$N$72</c:f>
              <c:numCache>
                <c:formatCode>General</c:formatCode>
                <c:ptCount val="68"/>
                <c:pt idx="0">
                  <c:v>749.36199999999997</c:v>
                </c:pt>
                <c:pt idx="1">
                  <c:v>755.14099999999996</c:v>
                </c:pt>
                <c:pt idx="2">
                  <c:v>788.88199999999995</c:v>
                </c:pt>
                <c:pt idx="3">
                  <c:v>809.4</c:v>
                </c:pt>
                <c:pt idx="4">
                  <c:v>825.84900000000005</c:v>
                </c:pt>
                <c:pt idx="5">
                  <c:v>769.25900000000001</c:v>
                </c:pt>
                <c:pt idx="6">
                  <c:v>805.53200000000004</c:v>
                </c:pt>
                <c:pt idx="7">
                  <c:v>723.80200000000002</c:v>
                </c:pt>
                <c:pt idx="8">
                  <c:v>722.07600000000002</c:v>
                </c:pt>
                <c:pt idx="9">
                  <c:v>728.12099999999998</c:v>
                </c:pt>
                <c:pt idx="10">
                  <c:v>667.09</c:v>
                </c:pt>
                <c:pt idx="11">
                  <c:v>841.95799999999997</c:v>
                </c:pt>
                <c:pt idx="12">
                  <c:v>765.92700000000002</c:v>
                </c:pt>
                <c:pt idx="13">
                  <c:v>799.20299999999997</c:v>
                </c:pt>
                <c:pt idx="14">
                  <c:v>827.24599999999998</c:v>
                </c:pt>
                <c:pt idx="15">
                  <c:v>822.4</c:v>
                </c:pt>
                <c:pt idx="16">
                  <c:v>817.32399999999996</c:v>
                </c:pt>
                <c:pt idx="17">
                  <c:v>688.12599999999998</c:v>
                </c:pt>
                <c:pt idx="18">
                  <c:v>666.9</c:v>
                </c:pt>
                <c:pt idx="19">
                  <c:v>619.00699999999995</c:v>
                </c:pt>
                <c:pt idx="20">
                  <c:v>666.14200000000005</c:v>
                </c:pt>
                <c:pt idx="21">
                  <c:v>564.346</c:v>
                </c:pt>
                <c:pt idx="22">
                  <c:v>605.88</c:v>
                </c:pt>
                <c:pt idx="23">
                  <c:v>598.19299999999998</c:v>
                </c:pt>
                <c:pt idx="24">
                  <c:v>544.89800000000002</c:v>
                </c:pt>
                <c:pt idx="25">
                  <c:v>567.38599999999997</c:v>
                </c:pt>
                <c:pt idx="26">
                  <c:v>516.10699999999997</c:v>
                </c:pt>
                <c:pt idx="27">
                  <c:v>534.80499999999995</c:v>
                </c:pt>
                <c:pt idx="28">
                  <c:v>517.73</c:v>
                </c:pt>
                <c:pt idx="29">
                  <c:v>464.28300000000002</c:v>
                </c:pt>
                <c:pt idx="30">
                  <c:v>459.84100000000001</c:v>
                </c:pt>
                <c:pt idx="31">
                  <c:v>481.30200000000002</c:v>
                </c:pt>
                <c:pt idx="32">
                  <c:v>482.34199999999998</c:v>
                </c:pt>
                <c:pt idx="33">
                  <c:v>416.15800000000002</c:v>
                </c:pt>
                <c:pt idx="34">
                  <c:v>393.52600000000001</c:v>
                </c:pt>
                <c:pt idx="35">
                  <c:v>345.654</c:v>
                </c:pt>
                <c:pt idx="36">
                  <c:v>361.17700000000002</c:v>
                </c:pt>
                <c:pt idx="37">
                  <c:v>368.298</c:v>
                </c:pt>
                <c:pt idx="38">
                  <c:v>318.86799999999999</c:v>
                </c:pt>
                <c:pt idx="39">
                  <c:v>278.83199999999999</c:v>
                </c:pt>
                <c:pt idx="40">
                  <c:v>249.809</c:v>
                </c:pt>
                <c:pt idx="41">
                  <c:v>254.54</c:v>
                </c:pt>
                <c:pt idx="42">
                  <c:v>247.28399999999999</c:v>
                </c:pt>
                <c:pt idx="43">
                  <c:v>230.82</c:v>
                </c:pt>
                <c:pt idx="44">
                  <c:v>217.422</c:v>
                </c:pt>
                <c:pt idx="45">
                  <c:v>207.37799999999999</c:v>
                </c:pt>
                <c:pt idx="46">
                  <c:v>202.31700000000001</c:v>
                </c:pt>
                <c:pt idx="47">
                  <c:v>187.71600000000001</c:v>
                </c:pt>
                <c:pt idx="48">
                  <c:v>171.185</c:v>
                </c:pt>
                <c:pt idx="49">
                  <c:v>165.435</c:v>
                </c:pt>
                <c:pt idx="50">
                  <c:v>152.87299999999999</c:v>
                </c:pt>
                <c:pt idx="51">
                  <c:v>156.52500000000001</c:v>
                </c:pt>
                <c:pt idx="52">
                  <c:v>162.02699999999999</c:v>
                </c:pt>
                <c:pt idx="53">
                  <c:v>149.75899999999999</c:v>
                </c:pt>
                <c:pt idx="54">
                  <c:v>139.93600000000001</c:v>
                </c:pt>
                <c:pt idx="55">
                  <c:v>132.036</c:v>
                </c:pt>
                <c:pt idx="56">
                  <c:v>62.076999999999998</c:v>
                </c:pt>
                <c:pt idx="57">
                  <c:v>61.801000000000002</c:v>
                </c:pt>
                <c:pt idx="58">
                  <c:v>71.456999999999994</c:v>
                </c:pt>
                <c:pt idx="59">
                  <c:v>72.995999999999995</c:v>
                </c:pt>
                <c:pt idx="60">
                  <c:v>66.558999999999997</c:v>
                </c:pt>
                <c:pt idx="61">
                  <c:v>83.748999999999995</c:v>
                </c:pt>
                <c:pt idx="62">
                  <c:v>88.656000000000006</c:v>
                </c:pt>
                <c:pt idx="63">
                  <c:v>92.986000000000004</c:v>
                </c:pt>
                <c:pt idx="64">
                  <c:v>115.639</c:v>
                </c:pt>
                <c:pt idx="65">
                  <c:v>113.581</c:v>
                </c:pt>
                <c:pt idx="66">
                  <c:v>136.25200000000001</c:v>
                </c:pt>
                <c:pt idx="67">
                  <c:v>132.10599999999999</c:v>
                </c:pt>
              </c:numCache>
            </c:numRef>
          </c:yVal>
          <c:smooth val="0"/>
        </c:ser>
        <c:ser>
          <c:idx val="6"/>
          <c:order val="6"/>
          <c:tx>
            <c:v>0.08 &lt; Fit &lt; 0.20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316742599387037E-2"/>
                  <c:y val="-6.2536466606167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2'!$S$11:$S$12</c:f>
              <c:numCache>
                <c:formatCode>General</c:formatCode>
                <c:ptCount val="2"/>
                <c:pt idx="0">
                  <c:v>0.08</c:v>
                </c:pt>
                <c:pt idx="1">
                  <c:v>0.2</c:v>
                </c:pt>
              </c:numCache>
            </c:numRef>
          </c:xVal>
          <c:yVal>
            <c:numRef>
              <c:f>'Fig 2'!$T$11:$T$12</c:f>
              <c:numCache>
                <c:formatCode>General</c:formatCode>
                <c:ptCount val="2"/>
                <c:pt idx="0">
                  <c:v>800</c:v>
                </c:pt>
                <c:pt idx="1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25256"/>
        <c:axId val="236425648"/>
      </c:scatterChart>
      <c:valAx>
        <c:axId val="236425256"/>
        <c:scaling>
          <c:logBase val="10"/>
          <c:orientation val="minMax"/>
          <c:max val="0.60000000000000009"/>
          <c:min val="8.0000000000000019E-3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z/Q</a:t>
                </a:r>
                <a:r>
                  <a:rPr lang="en-US" sz="1600" baseline="30000"/>
                  <a:t>2/5</a:t>
                </a:r>
              </a:p>
            </c:rich>
          </c:tx>
          <c:layout>
            <c:manualLayout>
              <c:xMode val="edge"/>
              <c:yMode val="edge"/>
              <c:x val="0.51256061383131701"/>
              <c:y val="0.95691299457133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25648"/>
        <c:crossesAt val="0.2"/>
        <c:crossBetween val="midCat"/>
      </c:valAx>
      <c:valAx>
        <c:axId val="236425648"/>
        <c:scaling>
          <c:logBase val="10"/>
          <c:orientation val="minMax"/>
          <c:max val="9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ym typeface="Symbol" panose="05050102010706020507" pitchFamily="18" charset="2"/>
                  </a:rPr>
                  <a:t></a:t>
                </a:r>
                <a:r>
                  <a:rPr lang="en-US" sz="1400"/>
                  <a:t>T (</a:t>
                </a:r>
                <a:r>
                  <a:rPr lang="en-US" sz="1400" baseline="30000"/>
                  <a:t>o</a:t>
                </a:r>
                <a:r>
                  <a:rPr lang="en-US" sz="1400"/>
                  <a:t>C)</a:t>
                </a:r>
                <a:endParaRPr lang="en-US" sz="1400" baseline="30000"/>
              </a:p>
            </c:rich>
          </c:tx>
          <c:layout>
            <c:manualLayout>
              <c:xMode val="edge"/>
              <c:yMode val="edge"/>
              <c:x val="1.1494252873563218E-2"/>
              <c:y val="0.41903571836129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25256"/>
        <c:crossesAt val="8.0000000000000019E-3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2250882432794"/>
          <c:y val="0.11371545948060841"/>
          <c:w val="0.14730093083475873"/>
          <c:h val="0.26393147507353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Figure 2 data from</a:t>
            </a:r>
            <a:r>
              <a:rPr lang="en-US" sz="2400" baseline="0"/>
              <a:t> </a:t>
            </a:r>
            <a:r>
              <a:rPr lang="en-US" sz="2400"/>
              <a:t>McCaffrey NBSIR 79-1910</a:t>
            </a:r>
          </a:p>
        </c:rich>
      </c:tx>
      <c:layout>
        <c:manualLayout>
          <c:xMode val="edge"/>
          <c:yMode val="edge"/>
          <c:x val="0.27945470339794948"/>
          <c:y val="1.633361868053556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5061412054654E-2"/>
          <c:y val="4.8185865023475466E-2"/>
          <c:w val="0.88831337174807168"/>
          <c:h val="0.8544663438809279"/>
        </c:manualLayout>
      </c:layout>
      <c:scatterChart>
        <c:scatterStyle val="lineMarker"/>
        <c:varyColors val="0"/>
        <c:ser>
          <c:idx val="0"/>
          <c:order val="1"/>
          <c:tx>
            <c:v>57.5 kW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2'!$C$5:$C$20</c:f>
              <c:numCache>
                <c:formatCode>General</c:formatCode>
                <c:ptCount val="16"/>
                <c:pt idx="0">
                  <c:v>4.5510294652217224E-2</c:v>
                </c:pt>
                <c:pt idx="1">
                  <c:v>9.1020589304434449E-2</c:v>
                </c:pt>
                <c:pt idx="2">
                  <c:v>0.10113398811603828</c:v>
                </c:pt>
                <c:pt idx="3">
                  <c:v>0.15170098217405742</c:v>
                </c:pt>
                <c:pt idx="4">
                  <c:v>0.16687108039146317</c:v>
                </c:pt>
                <c:pt idx="5">
                  <c:v>0.19721127682627465</c:v>
                </c:pt>
                <c:pt idx="6">
                  <c:v>0.21743807444948229</c:v>
                </c:pt>
                <c:pt idx="7">
                  <c:v>0.40453595246415314</c:v>
                </c:pt>
                <c:pt idx="8">
                  <c:v>0.45004624711637031</c:v>
                </c:pt>
                <c:pt idx="9">
                  <c:v>0.47027304473957798</c:v>
                </c:pt>
                <c:pt idx="10">
                  <c:v>0.79390180671090049</c:v>
                </c:pt>
                <c:pt idx="11">
                  <c:v>0.35396895840613402</c:v>
                </c:pt>
                <c:pt idx="12">
                  <c:v>1.2388913544214688</c:v>
                </c:pt>
                <c:pt idx="13">
                  <c:v>0.62197402691363535</c:v>
                </c:pt>
                <c:pt idx="14">
                  <c:v>0.94560278888495786</c:v>
                </c:pt>
                <c:pt idx="15">
                  <c:v>1.0821336728416096</c:v>
                </c:pt>
              </c:numCache>
            </c:numRef>
          </c:xVal>
          <c:yVal>
            <c:numRef>
              <c:f>'Fig 2'!$B$5:$B$20</c:f>
              <c:numCache>
                <c:formatCode>General</c:formatCode>
                <c:ptCount val="16"/>
                <c:pt idx="0">
                  <c:v>582.08299999999997</c:v>
                </c:pt>
                <c:pt idx="1">
                  <c:v>636.74</c:v>
                </c:pt>
                <c:pt idx="2">
                  <c:v>696.73</c:v>
                </c:pt>
                <c:pt idx="3">
                  <c:v>775.16800000000001</c:v>
                </c:pt>
                <c:pt idx="4">
                  <c:v>787.654</c:v>
                </c:pt>
                <c:pt idx="5">
                  <c:v>798.255</c:v>
                </c:pt>
                <c:pt idx="6">
                  <c:v>807.03099999999995</c:v>
                </c:pt>
                <c:pt idx="7">
                  <c:v>768.45399999999995</c:v>
                </c:pt>
                <c:pt idx="8">
                  <c:v>734.30600000000004</c:v>
                </c:pt>
                <c:pt idx="9">
                  <c:v>715.59299999999996</c:v>
                </c:pt>
                <c:pt idx="10">
                  <c:v>489.96899999999999</c:v>
                </c:pt>
                <c:pt idx="11">
                  <c:v>782.18399999999997</c:v>
                </c:pt>
                <c:pt idx="12">
                  <c:v>239.71</c:v>
                </c:pt>
                <c:pt idx="13">
                  <c:v>618.154</c:v>
                </c:pt>
                <c:pt idx="14">
                  <c:v>402.15199999999999</c:v>
                </c:pt>
                <c:pt idx="15">
                  <c:v>317.61500000000001</c:v>
                </c:pt>
              </c:numCache>
            </c:numRef>
          </c:yVal>
          <c:smooth val="0"/>
        </c:ser>
        <c:ser>
          <c:idx val="1"/>
          <c:order val="2"/>
          <c:tx>
            <c:v>44.9 kW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2'!$F$5:$F$28</c:f>
              <c:numCache>
                <c:formatCode>General</c:formatCode>
                <c:ptCount val="24"/>
                <c:pt idx="0">
                  <c:v>0.91148937972423183</c:v>
                </c:pt>
                <c:pt idx="1">
                  <c:v>4.5803486418303105E-2</c:v>
                </c:pt>
                <c:pt idx="2">
                  <c:v>8.7026624194775901E-2</c:v>
                </c:pt>
                <c:pt idx="3">
                  <c:v>9.6187321478436533E-2</c:v>
                </c:pt>
                <c:pt idx="4">
                  <c:v>0.10076767012026683</c:v>
                </c:pt>
                <c:pt idx="5">
                  <c:v>0.1374104592549093</c:v>
                </c:pt>
                <c:pt idx="6">
                  <c:v>0.14657115653856995</c:v>
                </c:pt>
                <c:pt idx="7">
                  <c:v>0.16947289974772148</c:v>
                </c:pt>
                <c:pt idx="8">
                  <c:v>0.2152763861660246</c:v>
                </c:pt>
                <c:pt idx="9">
                  <c:v>0.23359778073334583</c:v>
                </c:pt>
                <c:pt idx="10">
                  <c:v>0.26566022122615801</c:v>
                </c:pt>
                <c:pt idx="11">
                  <c:v>0.33894579949544296</c:v>
                </c:pt>
                <c:pt idx="12">
                  <c:v>0.35268684542093393</c:v>
                </c:pt>
                <c:pt idx="13">
                  <c:v>0.47177591010852193</c:v>
                </c:pt>
                <c:pt idx="14">
                  <c:v>0.44887416689937043</c:v>
                </c:pt>
                <c:pt idx="15">
                  <c:v>0.48093660739218258</c:v>
                </c:pt>
                <c:pt idx="16">
                  <c:v>0.60918636936343129</c:v>
                </c:pt>
                <c:pt idx="17">
                  <c:v>0.61834706664709194</c:v>
                </c:pt>
                <c:pt idx="18">
                  <c:v>0.7786592691111528</c:v>
                </c:pt>
                <c:pt idx="19">
                  <c:v>0.8015610123203043</c:v>
                </c:pt>
                <c:pt idx="20">
                  <c:v>0.95729286614253484</c:v>
                </c:pt>
                <c:pt idx="21">
                  <c:v>1.0718015821882927</c:v>
                </c:pt>
                <c:pt idx="22">
                  <c:v>1.0809622794719533</c:v>
                </c:pt>
                <c:pt idx="23">
                  <c:v>1.2412744819360142</c:v>
                </c:pt>
              </c:numCache>
            </c:numRef>
          </c:xVal>
          <c:yVal>
            <c:numRef>
              <c:f>'Fig 2'!$E$5:$E$28</c:f>
              <c:numCache>
                <c:formatCode>General</c:formatCode>
                <c:ptCount val="24"/>
                <c:pt idx="0">
                  <c:v>365.911</c:v>
                </c:pt>
                <c:pt idx="1">
                  <c:v>628.04399999999998</c:v>
                </c:pt>
                <c:pt idx="2">
                  <c:v>674.25199999999995</c:v>
                </c:pt>
                <c:pt idx="3">
                  <c:v>702.91700000000003</c:v>
                </c:pt>
                <c:pt idx="4">
                  <c:v>746.37599999999998</c:v>
                </c:pt>
                <c:pt idx="5">
                  <c:v>744.57</c:v>
                </c:pt>
                <c:pt idx="6">
                  <c:v>796.97699999999998</c:v>
                </c:pt>
                <c:pt idx="7">
                  <c:v>803.83600000000001</c:v>
                </c:pt>
                <c:pt idx="8">
                  <c:v>782.92600000000004</c:v>
                </c:pt>
                <c:pt idx="9">
                  <c:v>812.51099999999997</c:v>
                </c:pt>
                <c:pt idx="10">
                  <c:v>810.93600000000004</c:v>
                </c:pt>
                <c:pt idx="11">
                  <c:v>736.36599999999999</c:v>
                </c:pt>
                <c:pt idx="12">
                  <c:v>768.07600000000002</c:v>
                </c:pt>
                <c:pt idx="13">
                  <c:v>707.04399999999998</c:v>
                </c:pt>
                <c:pt idx="14">
                  <c:v>691.35199999999998</c:v>
                </c:pt>
                <c:pt idx="15">
                  <c:v>630.83299999999997</c:v>
                </c:pt>
                <c:pt idx="16">
                  <c:v>562.21699999999998</c:v>
                </c:pt>
                <c:pt idx="17">
                  <c:v>542.67600000000004</c:v>
                </c:pt>
                <c:pt idx="18">
                  <c:v>446.87400000000002</c:v>
                </c:pt>
                <c:pt idx="19">
                  <c:v>421.47500000000002</c:v>
                </c:pt>
                <c:pt idx="20">
                  <c:v>343.70800000000003</c:v>
                </c:pt>
                <c:pt idx="21">
                  <c:v>299.51900000000001</c:v>
                </c:pt>
                <c:pt idx="22">
                  <c:v>277.93799999999999</c:v>
                </c:pt>
                <c:pt idx="23">
                  <c:v>205.51300000000001</c:v>
                </c:pt>
              </c:numCache>
            </c:numRef>
          </c:yVal>
          <c:smooth val="0"/>
        </c:ser>
        <c:ser>
          <c:idx val="2"/>
          <c:order val="3"/>
          <c:tx>
            <c:v>33.0 kW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2'!$I$5:$I$28</c:f>
              <c:numCache>
                <c:formatCode>General</c:formatCode>
                <c:ptCount val="24"/>
                <c:pt idx="0">
                  <c:v>4.4544927980252599E-2</c:v>
                </c:pt>
                <c:pt idx="1">
                  <c:v>9.7188933775096589E-2</c:v>
                </c:pt>
                <c:pt idx="2">
                  <c:v>8.9089855960505199E-2</c:v>
                </c:pt>
                <c:pt idx="3">
                  <c:v>0.14983293956994057</c:v>
                </c:pt>
                <c:pt idx="4">
                  <c:v>0.17008063410641905</c:v>
                </c:pt>
                <c:pt idx="5">
                  <c:v>0.21867510099396731</c:v>
                </c:pt>
                <c:pt idx="6">
                  <c:v>0.24297233443774147</c:v>
                </c:pt>
                <c:pt idx="7">
                  <c:v>0.29561634023258543</c:v>
                </c:pt>
                <c:pt idx="8">
                  <c:v>0.40090435182227346</c:v>
                </c:pt>
                <c:pt idx="9">
                  <c:v>0.46974651324630018</c:v>
                </c:pt>
                <c:pt idx="10">
                  <c:v>0.44544927980252602</c:v>
                </c:pt>
                <c:pt idx="11">
                  <c:v>0.80585824255184257</c:v>
                </c:pt>
                <c:pt idx="12">
                  <c:v>0.95569118212178306</c:v>
                </c:pt>
                <c:pt idx="13">
                  <c:v>1.2432084445397771</c:v>
                </c:pt>
                <c:pt idx="14">
                  <c:v>0.61552991390894507</c:v>
                </c:pt>
              </c:numCache>
            </c:numRef>
          </c:xVal>
          <c:yVal>
            <c:numRef>
              <c:f>'Fig 2'!$H$5:$H$19</c:f>
              <c:numCache>
                <c:formatCode>General</c:formatCode>
                <c:ptCount val="15"/>
                <c:pt idx="0">
                  <c:v>686.51700000000005</c:v>
                </c:pt>
                <c:pt idx="1">
                  <c:v>751.28300000000002</c:v>
                </c:pt>
                <c:pt idx="2">
                  <c:v>739.26099999999997</c:v>
                </c:pt>
                <c:pt idx="3">
                  <c:v>830.279</c:v>
                </c:pt>
                <c:pt idx="4">
                  <c:v>835.60799999999995</c:v>
                </c:pt>
                <c:pt idx="5">
                  <c:v>825.625</c:v>
                </c:pt>
                <c:pt idx="6">
                  <c:v>806.48099999999999</c:v>
                </c:pt>
                <c:pt idx="7">
                  <c:v>775.94399999999996</c:v>
                </c:pt>
                <c:pt idx="8">
                  <c:v>674.69899999999996</c:v>
                </c:pt>
                <c:pt idx="9">
                  <c:v>622.51300000000003</c:v>
                </c:pt>
                <c:pt idx="10">
                  <c:v>585.31100000000004</c:v>
                </c:pt>
                <c:pt idx="11">
                  <c:v>339.37599999999998</c:v>
                </c:pt>
                <c:pt idx="12">
                  <c:v>269.17200000000003</c:v>
                </c:pt>
                <c:pt idx="13">
                  <c:v>164.20500000000001</c:v>
                </c:pt>
                <c:pt idx="14">
                  <c:v>476.08499999999998</c:v>
                </c:pt>
              </c:numCache>
            </c:numRef>
          </c:yVal>
          <c:smooth val="0"/>
        </c:ser>
        <c:ser>
          <c:idx val="3"/>
          <c:order val="4"/>
          <c:tx>
            <c:v>21.7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2'!$L$5:$L$39</c:f>
              <c:numCache>
                <c:formatCode>General</c:formatCode>
                <c:ptCount val="35"/>
                <c:pt idx="0">
                  <c:v>4.4517139026274036E-2</c:v>
                </c:pt>
                <c:pt idx="1">
                  <c:v>9.9307463981688243E-2</c:v>
                </c:pt>
                <c:pt idx="2">
                  <c:v>9.2458673362261462E-2</c:v>
                </c:pt>
                <c:pt idx="3">
                  <c:v>0.12670262645939534</c:v>
                </c:pt>
                <c:pt idx="4">
                  <c:v>0.13697581238853551</c:v>
                </c:pt>
                <c:pt idx="5">
                  <c:v>0.167795370175956</c:v>
                </c:pt>
                <c:pt idx="6">
                  <c:v>0.19861492796337649</c:v>
                </c:pt>
                <c:pt idx="7">
                  <c:v>0.26025404353821746</c:v>
                </c:pt>
                <c:pt idx="8">
                  <c:v>0.32531755442277183</c:v>
                </c:pt>
                <c:pt idx="9">
                  <c:v>0.40065425123646636</c:v>
                </c:pt>
                <c:pt idx="10">
                  <c:v>0.46914215743073412</c:v>
                </c:pt>
                <c:pt idx="11">
                  <c:v>0.40065425123646636</c:v>
                </c:pt>
                <c:pt idx="12">
                  <c:v>0.3527127169004789</c:v>
                </c:pt>
                <c:pt idx="13">
                  <c:v>0.2842248107062112</c:v>
                </c:pt>
                <c:pt idx="14">
                  <c:v>0.33901513566162539</c:v>
                </c:pt>
                <c:pt idx="15">
                  <c:v>0.42462501840446004</c:v>
                </c:pt>
                <c:pt idx="16">
                  <c:v>0.47941534335987429</c:v>
                </c:pt>
                <c:pt idx="17">
                  <c:v>0.53420566831528848</c:v>
                </c:pt>
                <c:pt idx="18">
                  <c:v>0.61639115574840975</c:v>
                </c:pt>
                <c:pt idx="19">
                  <c:v>0.62323994636783653</c:v>
                </c:pt>
                <c:pt idx="20">
                  <c:v>0.53420566831528848</c:v>
                </c:pt>
                <c:pt idx="21">
                  <c:v>0.80130850247293273</c:v>
                </c:pt>
                <c:pt idx="22">
                  <c:v>0.79103531654379255</c:v>
                </c:pt>
                <c:pt idx="23">
                  <c:v>0.91088915238376111</c:v>
                </c:pt>
                <c:pt idx="24">
                  <c:v>1.2464798927356731</c:v>
                </c:pt>
                <c:pt idx="25">
                  <c:v>1.0821089178694305</c:v>
                </c:pt>
                <c:pt idx="26">
                  <c:v>0.96225508202946197</c:v>
                </c:pt>
                <c:pt idx="27">
                  <c:v>1.3629093332659283</c:v>
                </c:pt>
                <c:pt idx="28">
                  <c:v>1.3286653801687944</c:v>
                </c:pt>
                <c:pt idx="29">
                  <c:v>1.068411336630577</c:v>
                </c:pt>
                <c:pt idx="30">
                  <c:v>0.41435183247531987</c:v>
                </c:pt>
                <c:pt idx="31">
                  <c:v>0.41092743716560648</c:v>
                </c:pt>
                <c:pt idx="32">
                  <c:v>0.14724899831767566</c:v>
                </c:pt>
                <c:pt idx="33">
                  <c:v>0.21573690451194341</c:v>
                </c:pt>
                <c:pt idx="34">
                  <c:v>0.2191612998216568</c:v>
                </c:pt>
              </c:numCache>
            </c:numRef>
          </c:xVal>
          <c:yVal>
            <c:numRef>
              <c:f>'Fig 2'!$K$5:$K$39</c:f>
              <c:numCache>
                <c:formatCode>General</c:formatCode>
                <c:ptCount val="35"/>
                <c:pt idx="0">
                  <c:v>735.548</c:v>
                </c:pt>
                <c:pt idx="1">
                  <c:v>808.221</c:v>
                </c:pt>
                <c:pt idx="2">
                  <c:v>808.76499999999999</c:v>
                </c:pt>
                <c:pt idx="3">
                  <c:v>811.10400000000004</c:v>
                </c:pt>
                <c:pt idx="4">
                  <c:v>778.95299999999997</c:v>
                </c:pt>
                <c:pt idx="5">
                  <c:v>847.18600000000004</c:v>
                </c:pt>
                <c:pt idx="6">
                  <c:v>770.78300000000002</c:v>
                </c:pt>
                <c:pt idx="7">
                  <c:v>704.452</c:v>
                </c:pt>
                <c:pt idx="8">
                  <c:v>568.29899999999998</c:v>
                </c:pt>
                <c:pt idx="9">
                  <c:v>496.08600000000001</c:v>
                </c:pt>
                <c:pt idx="10">
                  <c:v>508.16800000000001</c:v>
                </c:pt>
                <c:pt idx="11">
                  <c:v>586.59400000000005</c:v>
                </c:pt>
                <c:pt idx="12">
                  <c:v>652.89</c:v>
                </c:pt>
                <c:pt idx="13">
                  <c:v>729.17700000000002</c:v>
                </c:pt>
                <c:pt idx="14">
                  <c:v>606.98400000000004</c:v>
                </c:pt>
                <c:pt idx="15">
                  <c:v>497.07499999999999</c:v>
                </c:pt>
                <c:pt idx="16">
                  <c:v>438.512</c:v>
                </c:pt>
                <c:pt idx="17">
                  <c:v>380.83199999999999</c:v>
                </c:pt>
                <c:pt idx="18">
                  <c:v>343.03</c:v>
                </c:pt>
                <c:pt idx="19">
                  <c:v>368.53699999999998</c:v>
                </c:pt>
                <c:pt idx="20">
                  <c:v>406.45</c:v>
                </c:pt>
                <c:pt idx="21">
                  <c:v>238.833</c:v>
                </c:pt>
                <c:pt idx="22">
                  <c:v>237.05199999999999</c:v>
                </c:pt>
                <c:pt idx="23">
                  <c:v>181.827</c:v>
                </c:pt>
                <c:pt idx="24">
                  <c:v>121.996</c:v>
                </c:pt>
                <c:pt idx="25">
                  <c:v>145.60400000000001</c:v>
                </c:pt>
                <c:pt idx="26">
                  <c:v>186.774</c:v>
                </c:pt>
                <c:pt idx="27">
                  <c:v>104.22799999999999</c:v>
                </c:pt>
                <c:pt idx="28">
                  <c:v>110.46599999999999</c:v>
                </c:pt>
                <c:pt idx="29">
                  <c:v>155.96799999999999</c:v>
                </c:pt>
                <c:pt idx="30">
                  <c:v>535.78599999999994</c:v>
                </c:pt>
                <c:pt idx="31">
                  <c:v>506.88</c:v>
                </c:pt>
                <c:pt idx="32">
                  <c:v>846.38699999999994</c:v>
                </c:pt>
                <c:pt idx="33">
                  <c:v>764.80200000000002</c:v>
                </c:pt>
                <c:pt idx="34">
                  <c:v>810.10900000000004</c:v>
                </c:pt>
              </c:numCache>
            </c:numRef>
          </c:yVal>
          <c:smooth val="0"/>
        </c:ser>
        <c:ser>
          <c:idx val="4"/>
          <c:order val="5"/>
          <c:tx>
            <c:v>14.4 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'Fig 2'!$O$5:$O$72</c:f>
              <c:numCache>
                <c:formatCode>General</c:formatCode>
                <c:ptCount val="68"/>
                <c:pt idx="0">
                  <c:v>4.3594957227014022E-2</c:v>
                </c:pt>
                <c:pt idx="1">
                  <c:v>4.9407618190615891E-2</c:v>
                </c:pt>
                <c:pt idx="2">
                  <c:v>5.8126609636018699E-2</c:v>
                </c:pt>
                <c:pt idx="3">
                  <c:v>6.975193156322243E-2</c:v>
                </c:pt>
                <c:pt idx="4">
                  <c:v>7.8470923008625237E-2</c:v>
                </c:pt>
                <c:pt idx="5">
                  <c:v>0.14822285457184767</c:v>
                </c:pt>
                <c:pt idx="6">
                  <c:v>7.5564592526824306E-2</c:v>
                </c:pt>
                <c:pt idx="7">
                  <c:v>0.18600515083525984</c:v>
                </c:pt>
                <c:pt idx="8">
                  <c:v>0.20344313372606546</c:v>
                </c:pt>
                <c:pt idx="9">
                  <c:v>0.19763047276246357</c:v>
                </c:pt>
                <c:pt idx="10">
                  <c:v>0.23831909950767666</c:v>
                </c:pt>
                <c:pt idx="11">
                  <c:v>0.14822285457184767</c:v>
                </c:pt>
                <c:pt idx="12">
                  <c:v>0.19763047276246357</c:v>
                </c:pt>
                <c:pt idx="13">
                  <c:v>0.12787854119924114</c:v>
                </c:pt>
                <c:pt idx="14">
                  <c:v>0.13659753264464394</c:v>
                </c:pt>
                <c:pt idx="15">
                  <c:v>9.0096244935828976E-2</c:v>
                </c:pt>
                <c:pt idx="16">
                  <c:v>9.0096244935828976E-2</c:v>
                </c:pt>
                <c:pt idx="17">
                  <c:v>0.24413176047127855</c:v>
                </c:pt>
                <c:pt idx="18">
                  <c:v>0.25285075191668133</c:v>
                </c:pt>
                <c:pt idx="19">
                  <c:v>0.25866341288028316</c:v>
                </c:pt>
                <c:pt idx="20">
                  <c:v>0.267382404325686</c:v>
                </c:pt>
                <c:pt idx="21">
                  <c:v>0.29353937866189445</c:v>
                </c:pt>
                <c:pt idx="22">
                  <c:v>0.28191405673469067</c:v>
                </c:pt>
                <c:pt idx="23">
                  <c:v>0.29644570914369534</c:v>
                </c:pt>
                <c:pt idx="24">
                  <c:v>0.31388369203450095</c:v>
                </c:pt>
                <c:pt idx="25">
                  <c:v>0.31969635299810284</c:v>
                </c:pt>
                <c:pt idx="26">
                  <c:v>0.31679002251630189</c:v>
                </c:pt>
                <c:pt idx="27">
                  <c:v>0.32841534444350562</c:v>
                </c:pt>
                <c:pt idx="28">
                  <c:v>0.34294699685251029</c:v>
                </c:pt>
                <c:pt idx="29">
                  <c:v>0.37491663215232057</c:v>
                </c:pt>
                <c:pt idx="30">
                  <c:v>0.3894482845613253</c:v>
                </c:pt>
                <c:pt idx="31">
                  <c:v>0.38654195407952435</c:v>
                </c:pt>
                <c:pt idx="32">
                  <c:v>0.37201030167051968</c:v>
                </c:pt>
                <c:pt idx="33">
                  <c:v>0.43304324178833925</c:v>
                </c:pt>
                <c:pt idx="34">
                  <c:v>0.47082553805175142</c:v>
                </c:pt>
                <c:pt idx="35">
                  <c:v>0.49116985142435798</c:v>
                </c:pt>
                <c:pt idx="36">
                  <c:v>0.46210654660634864</c:v>
                </c:pt>
                <c:pt idx="37">
                  <c:v>0.46501287708814959</c:v>
                </c:pt>
                <c:pt idx="38">
                  <c:v>0.52313948672416821</c:v>
                </c:pt>
                <c:pt idx="39">
                  <c:v>0.55510912202397855</c:v>
                </c:pt>
                <c:pt idx="40">
                  <c:v>0.581266096360187</c:v>
                </c:pt>
                <c:pt idx="41">
                  <c:v>0.61032940117819623</c:v>
                </c:pt>
                <c:pt idx="42">
                  <c:v>0.63067371455080279</c:v>
                </c:pt>
                <c:pt idx="43">
                  <c:v>0.61614206214179812</c:v>
                </c:pt>
                <c:pt idx="44">
                  <c:v>0.6771750022596178</c:v>
                </c:pt>
                <c:pt idx="45">
                  <c:v>0.70623830707762714</c:v>
                </c:pt>
                <c:pt idx="46">
                  <c:v>0.73530161189563648</c:v>
                </c:pt>
                <c:pt idx="47">
                  <c:v>0.76727124719544681</c:v>
                </c:pt>
                <c:pt idx="48">
                  <c:v>0.80505354345885904</c:v>
                </c:pt>
                <c:pt idx="49">
                  <c:v>0.80214721297705804</c:v>
                </c:pt>
                <c:pt idx="50">
                  <c:v>0.8660864835766785</c:v>
                </c:pt>
                <c:pt idx="51">
                  <c:v>0.82830418731326638</c:v>
                </c:pt>
                <c:pt idx="52">
                  <c:v>0.83411684827686827</c:v>
                </c:pt>
                <c:pt idx="53">
                  <c:v>0.89514978839468795</c:v>
                </c:pt>
                <c:pt idx="54">
                  <c:v>0.92711942369449818</c:v>
                </c:pt>
                <c:pt idx="55">
                  <c:v>0.95327639803070663</c:v>
                </c:pt>
                <c:pt idx="56">
                  <c:v>1.5752311211361067</c:v>
                </c:pt>
                <c:pt idx="57">
                  <c:v>1.5287298334272919</c:v>
                </c:pt>
                <c:pt idx="58">
                  <c:v>1.4560715713822683</c:v>
                </c:pt>
                <c:pt idx="59">
                  <c:v>1.4066639531916525</c:v>
                </c:pt>
                <c:pt idx="60">
                  <c:v>1.4880412066820787</c:v>
                </c:pt>
                <c:pt idx="61">
                  <c:v>1.249722107174402</c:v>
                </c:pt>
                <c:pt idx="62">
                  <c:v>1.2032208194655869</c:v>
                </c:pt>
                <c:pt idx="63">
                  <c:v>1.2439094462108</c:v>
                </c:pt>
                <c:pt idx="64">
                  <c:v>1.0869676001935495</c:v>
                </c:pt>
                <c:pt idx="65">
                  <c:v>1.1014992526025542</c:v>
                </c:pt>
                <c:pt idx="66">
                  <c:v>0.95908905899430852</c:v>
                </c:pt>
                <c:pt idx="67">
                  <c:v>0.98815236381231786</c:v>
                </c:pt>
              </c:numCache>
            </c:numRef>
          </c:xVal>
          <c:yVal>
            <c:numRef>
              <c:f>'Fig 2'!$N$5:$N$72</c:f>
              <c:numCache>
                <c:formatCode>General</c:formatCode>
                <c:ptCount val="68"/>
                <c:pt idx="0">
                  <c:v>749.36199999999997</c:v>
                </c:pt>
                <c:pt idx="1">
                  <c:v>755.14099999999996</c:v>
                </c:pt>
                <c:pt idx="2">
                  <c:v>788.88199999999995</c:v>
                </c:pt>
                <c:pt idx="3">
                  <c:v>809.4</c:v>
                </c:pt>
                <c:pt idx="4">
                  <c:v>825.84900000000005</c:v>
                </c:pt>
                <c:pt idx="5">
                  <c:v>769.25900000000001</c:v>
                </c:pt>
                <c:pt idx="6">
                  <c:v>805.53200000000004</c:v>
                </c:pt>
                <c:pt idx="7">
                  <c:v>723.80200000000002</c:v>
                </c:pt>
                <c:pt idx="8">
                  <c:v>722.07600000000002</c:v>
                </c:pt>
                <c:pt idx="9">
                  <c:v>728.12099999999998</c:v>
                </c:pt>
                <c:pt idx="10">
                  <c:v>667.09</c:v>
                </c:pt>
                <c:pt idx="11">
                  <c:v>841.95799999999997</c:v>
                </c:pt>
                <c:pt idx="12">
                  <c:v>765.92700000000002</c:v>
                </c:pt>
                <c:pt idx="13">
                  <c:v>799.20299999999997</c:v>
                </c:pt>
                <c:pt idx="14">
                  <c:v>827.24599999999998</c:v>
                </c:pt>
                <c:pt idx="15">
                  <c:v>822.4</c:v>
                </c:pt>
                <c:pt idx="16">
                  <c:v>817.32399999999996</c:v>
                </c:pt>
                <c:pt idx="17">
                  <c:v>688.12599999999998</c:v>
                </c:pt>
                <c:pt idx="18">
                  <c:v>666.9</c:v>
                </c:pt>
                <c:pt idx="19">
                  <c:v>619.00699999999995</c:v>
                </c:pt>
                <c:pt idx="20">
                  <c:v>666.14200000000005</c:v>
                </c:pt>
                <c:pt idx="21">
                  <c:v>564.346</c:v>
                </c:pt>
                <c:pt idx="22">
                  <c:v>605.88</c:v>
                </c:pt>
                <c:pt idx="23">
                  <c:v>598.19299999999998</c:v>
                </c:pt>
                <c:pt idx="24">
                  <c:v>544.89800000000002</c:v>
                </c:pt>
                <c:pt idx="25">
                  <c:v>567.38599999999997</c:v>
                </c:pt>
                <c:pt idx="26">
                  <c:v>516.10699999999997</c:v>
                </c:pt>
                <c:pt idx="27">
                  <c:v>534.80499999999995</c:v>
                </c:pt>
                <c:pt idx="28">
                  <c:v>517.73</c:v>
                </c:pt>
                <c:pt idx="29">
                  <c:v>464.28300000000002</c:v>
                </c:pt>
                <c:pt idx="30">
                  <c:v>459.84100000000001</c:v>
                </c:pt>
                <c:pt idx="31">
                  <c:v>481.30200000000002</c:v>
                </c:pt>
                <c:pt idx="32">
                  <c:v>482.34199999999998</c:v>
                </c:pt>
                <c:pt idx="33">
                  <c:v>416.15800000000002</c:v>
                </c:pt>
                <c:pt idx="34">
                  <c:v>393.52600000000001</c:v>
                </c:pt>
                <c:pt idx="35">
                  <c:v>345.654</c:v>
                </c:pt>
                <c:pt idx="36">
                  <c:v>361.17700000000002</c:v>
                </c:pt>
                <c:pt idx="37">
                  <c:v>368.298</c:v>
                </c:pt>
                <c:pt idx="38">
                  <c:v>318.86799999999999</c:v>
                </c:pt>
                <c:pt idx="39">
                  <c:v>278.83199999999999</c:v>
                </c:pt>
                <c:pt idx="40">
                  <c:v>249.809</c:v>
                </c:pt>
                <c:pt idx="41">
                  <c:v>254.54</c:v>
                </c:pt>
                <c:pt idx="42">
                  <c:v>247.28399999999999</c:v>
                </c:pt>
                <c:pt idx="43">
                  <c:v>230.82</c:v>
                </c:pt>
                <c:pt idx="44">
                  <c:v>217.422</c:v>
                </c:pt>
                <c:pt idx="45">
                  <c:v>207.37799999999999</c:v>
                </c:pt>
                <c:pt idx="46">
                  <c:v>202.31700000000001</c:v>
                </c:pt>
                <c:pt idx="47">
                  <c:v>187.71600000000001</c:v>
                </c:pt>
                <c:pt idx="48">
                  <c:v>171.185</c:v>
                </c:pt>
                <c:pt idx="49">
                  <c:v>165.435</c:v>
                </c:pt>
                <c:pt idx="50">
                  <c:v>152.87299999999999</c:v>
                </c:pt>
                <c:pt idx="51">
                  <c:v>156.52500000000001</c:v>
                </c:pt>
                <c:pt idx="52">
                  <c:v>162.02699999999999</c:v>
                </c:pt>
                <c:pt idx="53">
                  <c:v>149.75899999999999</c:v>
                </c:pt>
                <c:pt idx="54">
                  <c:v>139.93600000000001</c:v>
                </c:pt>
                <c:pt idx="55">
                  <c:v>132.036</c:v>
                </c:pt>
                <c:pt idx="56">
                  <c:v>62.076999999999998</c:v>
                </c:pt>
                <c:pt idx="57">
                  <c:v>61.801000000000002</c:v>
                </c:pt>
                <c:pt idx="58">
                  <c:v>71.456999999999994</c:v>
                </c:pt>
                <c:pt idx="59">
                  <c:v>72.995999999999995</c:v>
                </c:pt>
                <c:pt idx="60">
                  <c:v>66.558999999999997</c:v>
                </c:pt>
                <c:pt idx="61">
                  <c:v>83.748999999999995</c:v>
                </c:pt>
                <c:pt idx="62">
                  <c:v>88.656000000000006</c:v>
                </c:pt>
                <c:pt idx="63">
                  <c:v>92.986000000000004</c:v>
                </c:pt>
                <c:pt idx="64">
                  <c:v>115.639</c:v>
                </c:pt>
                <c:pt idx="65">
                  <c:v>113.581</c:v>
                </c:pt>
                <c:pt idx="66">
                  <c:v>136.25200000000001</c:v>
                </c:pt>
                <c:pt idx="67">
                  <c:v>132.10599999999999</c:v>
                </c:pt>
              </c:numCache>
            </c:numRef>
          </c:yVal>
          <c:smooth val="0"/>
        </c:ser>
        <c:ser>
          <c:idx val="7"/>
          <c:order val="7"/>
          <c:tx>
            <c:v>57 kW FDS calc2</c:v>
          </c:tx>
          <c:spPr>
            <a:ln w="63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noFill/>
              <a:ln w="6350">
                <a:solidFill>
                  <a:srgbClr val="0070C0"/>
                </a:solidFill>
                <a:prstDash val="sysDash"/>
              </a:ln>
              <a:effectLst/>
            </c:spPr>
          </c:marker>
          <c:xVal>
            <c:numRef>
              <c:f>'FDS calc2'!$A$4:$A$9</c:f>
              <c:numCache>
                <c:formatCode>0.00E+00</c:formatCode>
                <c:ptCount val="6"/>
                <c:pt idx="0">
                  <c:v>1.389E-2</c:v>
                </c:pt>
                <c:pt idx="1">
                  <c:v>4.1154769000000001E-2</c:v>
                </c:pt>
                <c:pt idx="2">
                  <c:v>6.8419538000000002E-2</c:v>
                </c:pt>
                <c:pt idx="3">
                  <c:v>9.5684307999999996E-2</c:v>
                </c:pt>
                <c:pt idx="4">
                  <c:v>0.12294908</c:v>
                </c:pt>
                <c:pt idx="5">
                  <c:v>0.15021385000000001</c:v>
                </c:pt>
              </c:numCache>
            </c:numRef>
          </c:xVal>
          <c:yVal>
            <c:numRef>
              <c:f>'FDS calc2'!$B$4:$B$9</c:f>
              <c:numCache>
                <c:formatCode>0.00E+00</c:formatCode>
                <c:ptCount val="6"/>
                <c:pt idx="0">
                  <c:v>592.33804999999995</c:v>
                </c:pt>
                <c:pt idx="1">
                  <c:v>656.40179999999998</c:v>
                </c:pt>
                <c:pt idx="2">
                  <c:v>726.47248999999999</c:v>
                </c:pt>
                <c:pt idx="3">
                  <c:v>787.84910000000002</c:v>
                </c:pt>
                <c:pt idx="4">
                  <c:v>833.45222000000001</c:v>
                </c:pt>
                <c:pt idx="5">
                  <c:v>864.22060999999997</c:v>
                </c:pt>
              </c:numCache>
            </c:numRef>
          </c:yVal>
          <c:smooth val="0"/>
        </c:ser>
        <c:ser>
          <c:idx val="8"/>
          <c:order val="8"/>
          <c:tx>
            <c:v>45 kW FDS calc2</c:v>
          </c:tx>
          <c:spPr>
            <a:ln w="63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noFill/>
              <a:ln w="6350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'FDS calc2'!$F$4:$F$6</c:f>
              <c:numCache>
                <c:formatCode>0.00E+00</c:formatCode>
                <c:ptCount val="3"/>
                <c:pt idx="0">
                  <c:v>1.389E-2</c:v>
                </c:pt>
                <c:pt idx="1">
                  <c:v>4.1154769000000001E-2</c:v>
                </c:pt>
                <c:pt idx="2">
                  <c:v>6.8419538000000002E-2</c:v>
                </c:pt>
              </c:numCache>
            </c:numRef>
          </c:xVal>
          <c:yVal>
            <c:numRef>
              <c:f>'FDS calc2'!$G$4:$G$6</c:f>
              <c:numCache>
                <c:formatCode>0.00E+00</c:formatCode>
                <c:ptCount val="3"/>
                <c:pt idx="0">
                  <c:v>602.03084999999999</c:v>
                </c:pt>
                <c:pt idx="1">
                  <c:v>682.65067999999997</c:v>
                </c:pt>
                <c:pt idx="2">
                  <c:v>763.37869000000001</c:v>
                </c:pt>
              </c:numCache>
            </c:numRef>
          </c:yVal>
          <c:smooth val="0"/>
        </c:ser>
        <c:ser>
          <c:idx val="9"/>
          <c:order val="9"/>
          <c:tx>
            <c:v>33kW calc2</c:v>
          </c:tx>
          <c:spPr>
            <a:ln w="63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6350">
                <a:solidFill>
                  <a:srgbClr val="00B050"/>
                </a:solidFill>
                <a:prstDash val="sysDash"/>
              </a:ln>
              <a:effectLst/>
            </c:spPr>
          </c:marker>
          <c:xVal>
            <c:numRef>
              <c:f>'FDS calc2'!$K$4:$K$9</c:f>
              <c:numCache>
                <c:formatCode>0.00E+00</c:formatCode>
                <c:ptCount val="6"/>
                <c:pt idx="0">
                  <c:v>1.389E-2</c:v>
                </c:pt>
                <c:pt idx="1">
                  <c:v>4.1154769000000001E-2</c:v>
                </c:pt>
                <c:pt idx="2">
                  <c:v>6.8419538000000002E-2</c:v>
                </c:pt>
                <c:pt idx="3">
                  <c:v>9.5684307999999996E-2</c:v>
                </c:pt>
                <c:pt idx="4">
                  <c:v>0.12294908</c:v>
                </c:pt>
                <c:pt idx="5">
                  <c:v>0.15021385000000001</c:v>
                </c:pt>
              </c:numCache>
            </c:numRef>
          </c:xVal>
          <c:yVal>
            <c:numRef>
              <c:f>'FDS calc2'!$L$4:$L$9</c:f>
              <c:numCache>
                <c:formatCode>0.00E+00</c:formatCode>
                <c:ptCount val="6"/>
                <c:pt idx="0">
                  <c:v>650.03543999999999</c:v>
                </c:pt>
                <c:pt idx="1">
                  <c:v>754.08686</c:v>
                </c:pt>
                <c:pt idx="2">
                  <c:v>827.86555999999996</c:v>
                </c:pt>
                <c:pt idx="3">
                  <c:v>868.23695999999995</c:v>
                </c:pt>
                <c:pt idx="4">
                  <c:v>887.20501999999999</c:v>
                </c:pt>
                <c:pt idx="5">
                  <c:v>891.66905999999994</c:v>
                </c:pt>
              </c:numCache>
            </c:numRef>
          </c:yVal>
          <c:smooth val="0"/>
        </c:ser>
        <c:ser>
          <c:idx val="10"/>
          <c:order val="10"/>
          <c:tx>
            <c:v>22kW FDS calc2</c:v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>
              <a:outerShdw blurRad="50800" dist="50800" dir="5400000" algn="ctr" rotWithShape="0">
                <a:schemeClr val="tx1"/>
              </a:outerShdw>
            </a:effectLst>
          </c:spPr>
          <c:marker>
            <c:symbol val="circle"/>
            <c:size val="7"/>
            <c:spPr>
              <a:noFill/>
              <a:ln w="9525">
                <a:solidFill>
                  <a:schemeClr val="accent5">
                    <a:lumMod val="60000"/>
                  </a:schemeClr>
                </a:solidFill>
              </a:ln>
              <a:effectLst>
                <a:outerShdw blurRad="50800" dist="50800" dir="5400000" algn="ctr" rotWithShape="0">
                  <a:schemeClr val="tx1"/>
                </a:outerShdw>
              </a:effectLst>
            </c:spPr>
          </c:marker>
          <c:dPt>
            <c:idx val="1"/>
            <c:marker>
              <c:symbol val="circle"/>
              <c:size val="7"/>
              <c:spPr>
                <a:noFill/>
                <a:ln w="63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sysDash"/>
                <a:round/>
              </a:ln>
              <a:effectLst/>
            </c:spPr>
          </c:dPt>
          <c:xVal>
            <c:numRef>
              <c:f>'FDS calc2'!$P$4:$P$6</c:f>
              <c:numCache>
                <c:formatCode>0.00E+00</c:formatCode>
                <c:ptCount val="3"/>
                <c:pt idx="0">
                  <c:v>1.389E-2</c:v>
                </c:pt>
                <c:pt idx="1">
                  <c:v>4.1154769000000001E-2</c:v>
                </c:pt>
                <c:pt idx="2">
                  <c:v>6.8419538000000002E-2</c:v>
                </c:pt>
              </c:numCache>
            </c:numRef>
          </c:xVal>
          <c:yVal>
            <c:numRef>
              <c:f>'FDS calc2'!$Q$4:$Q$6</c:f>
              <c:numCache>
                <c:formatCode>0.00E+00</c:formatCode>
                <c:ptCount val="3"/>
                <c:pt idx="0">
                  <c:v>692.10780999999997</c:v>
                </c:pt>
                <c:pt idx="1">
                  <c:v>836.64674000000002</c:v>
                </c:pt>
                <c:pt idx="2">
                  <c:v>902.61491000000001</c:v>
                </c:pt>
              </c:numCache>
            </c:numRef>
          </c:yVal>
          <c:smooth val="0"/>
        </c:ser>
        <c:ser>
          <c:idx val="11"/>
          <c:order val="11"/>
          <c:tx>
            <c:v>14 kW FDS calc2</c:v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6350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noFill/>
                <a:ln w="6350">
                  <a:solidFill>
                    <a:srgbClr val="FFC000"/>
                  </a:solidFill>
                  <a:prstDash val="sysDash"/>
                </a:ln>
                <a:effectLst/>
              </c:spPr>
            </c:marker>
            <c:bubble3D val="0"/>
            <c:spPr>
              <a:ln w="6350" cap="rnd">
                <a:solidFill>
                  <a:srgbClr val="FFC000"/>
                </a:solidFill>
                <a:prstDash val="sysDash"/>
                <a:round/>
              </a:ln>
              <a:effectLst/>
            </c:spPr>
          </c:dPt>
          <c:dPt>
            <c:idx val="2"/>
            <c:marker>
              <c:symbol val="circle"/>
              <c:size val="7"/>
              <c:spPr>
                <a:noFill/>
                <a:ln w="6350">
                  <a:solidFill>
                    <a:srgbClr val="FFC000"/>
                  </a:solidFill>
                  <a:prstDash val="sysDash"/>
                </a:ln>
                <a:effectLst/>
              </c:spPr>
            </c:marker>
            <c:bubble3D val="0"/>
            <c:spPr>
              <a:ln w="6350" cap="rnd">
                <a:solidFill>
                  <a:srgbClr val="FFC000"/>
                </a:solidFill>
                <a:prstDash val="sysDash"/>
                <a:round/>
              </a:ln>
              <a:effectLst/>
            </c:spPr>
          </c:dPt>
          <c:xVal>
            <c:numRef>
              <c:f>'FDS calc2'!$U$4:$U$6</c:f>
              <c:numCache>
                <c:formatCode>0.00E+00</c:formatCode>
                <c:ptCount val="3"/>
                <c:pt idx="0">
                  <c:v>1.389E-2</c:v>
                </c:pt>
                <c:pt idx="1">
                  <c:v>4.1154769000000001E-2</c:v>
                </c:pt>
                <c:pt idx="2">
                  <c:v>6.8419538000000002E-2</c:v>
                </c:pt>
              </c:numCache>
            </c:numRef>
          </c:xVal>
          <c:yVal>
            <c:numRef>
              <c:f>'FDS calc2'!$V$4:$V$6</c:f>
              <c:numCache>
                <c:formatCode>0.00E+00</c:formatCode>
                <c:ptCount val="3"/>
                <c:pt idx="0">
                  <c:v>736.99989000000005</c:v>
                </c:pt>
                <c:pt idx="1">
                  <c:v>879.37661000000003</c:v>
                </c:pt>
                <c:pt idx="2">
                  <c:v>901.12203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27216"/>
        <c:axId val="2364276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Fit &lt;0.08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-0.40021471715401241"/>
                        <c:y val="-2.8388671351177387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4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'Fig 2'!$S$5:$S$6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8.0000000000000002E-3</c:v>
                      </c:pt>
                      <c:pt idx="1">
                        <c:v>0.08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 2'!$T$5:$T$6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800</c:v>
                      </c:pt>
                      <c:pt idx="1">
                        <c:v>800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0.08 &lt; Fit &lt; 0.20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6"/>
                      </a:solidFill>
                      <a:ln w="9525">
                        <a:solidFill>
                          <a:schemeClr val="accent6"/>
                        </a:solidFill>
                      </a:ln>
                      <a:effectLst/>
                    </c:spPr>
                  </c:marker>
                  <c:bubble3D val="0"/>
                </c:dPt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1"/>
                  <c:trendlineLbl>
                    <c:layout>
                      <c:manualLayout>
                        <c:x val="-8.0316742599387037E-2"/>
                        <c:y val="-6.253646660616722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2'!$S$11:$S$12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0.08</c:v>
                      </c:pt>
                      <c:pt idx="1">
                        <c:v>0.2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 2'!$T$11:$T$12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800</c:v>
                      </c:pt>
                      <c:pt idx="1">
                        <c:v>320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6427216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Z (m)</a:t>
                </a:r>
                <a:endParaRPr lang="en-US" sz="1800" baseline="30000"/>
              </a:p>
            </c:rich>
          </c:tx>
          <c:layout>
            <c:manualLayout>
              <c:xMode val="edge"/>
              <c:yMode val="edge"/>
              <c:x val="0.44278307056701977"/>
              <c:y val="0.95517522033219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27608"/>
        <c:crossesAt val="0"/>
        <c:crossBetween val="midCat"/>
      </c:valAx>
      <c:valAx>
        <c:axId val="236427608"/>
        <c:scaling>
          <c:orientation val="minMax"/>
          <c:max val="91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ym typeface="Symbol" panose="05050102010706020507" pitchFamily="18" charset="2"/>
                  </a:rPr>
                  <a:t></a:t>
                </a:r>
                <a:r>
                  <a:rPr lang="en-US" sz="1800"/>
                  <a:t>T (</a:t>
                </a:r>
                <a:r>
                  <a:rPr lang="en-US" sz="1800" baseline="30000"/>
                  <a:t>o</a:t>
                </a:r>
                <a:r>
                  <a:rPr lang="en-US" sz="1800"/>
                  <a:t>C)</a:t>
                </a:r>
                <a:endParaRPr lang="en-US" sz="1800" baseline="30000"/>
              </a:p>
            </c:rich>
          </c:tx>
          <c:layout>
            <c:manualLayout>
              <c:xMode val="edge"/>
              <c:yMode val="edge"/>
              <c:x val="1.6146092643199484E-2"/>
              <c:y val="0.3356208545747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27216"/>
        <c:crossesAt val="0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600710543562282"/>
          <c:y val="6.1581219410469755E-2"/>
          <c:w val="0.1927780121979929"/>
          <c:h val="0.863718066747162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76200</xdr:rowOff>
    </xdr:from>
    <xdr:to>
      <xdr:col>11</xdr:col>
      <xdr:colOff>190500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178594</xdr:colOff>
      <xdr:row>6</xdr:row>
      <xdr:rowOff>133350</xdr:rowOff>
    </xdr:from>
    <xdr:to>
      <xdr:col>19</xdr:col>
      <xdr:colOff>264319</xdr:colOff>
      <xdr:row>42</xdr:row>
      <xdr:rowOff>154781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452437</xdr:colOff>
      <xdr:row>80</xdr:row>
      <xdr:rowOff>21431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0.07859</cdr:x>
      <cdr:y>0.2737</cdr:y>
    </cdr:from>
    <cdr:to>
      <cdr:x>0.29727</cdr:x>
      <cdr:y>0.81949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821531" y="2000250"/>
          <a:ext cx="2286001" cy="3988594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0.07517</cdr:x>
      <cdr:y>0.2269</cdr:y>
    </cdr:from>
    <cdr:to>
      <cdr:x>0.19283</cdr:x>
      <cdr:y>0.53926</cdr:y>
    </cdr:to>
    <cdr:cxnSp macro="">
      <cdr:nvCxnSpPr>
        <cdr:cNvPr id="9" name="Straight Connector 8"/>
        <cdr:cNvCxnSpPr/>
      </cdr:nvCxnSpPr>
      <cdr:spPr>
        <a:xfrm xmlns:a="http://schemas.openxmlformats.org/drawingml/2006/main" flipH="1">
          <a:off x="785813" y="1658166"/>
          <a:ext cx="1229967" cy="22828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0.07859</cdr:x>
      <cdr:y>0.21831</cdr:y>
    </cdr:from>
    <cdr:to>
      <cdr:x>0.28815</cdr:x>
      <cdr:y>0.65982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821532" y="1595437"/>
          <a:ext cx="2190749" cy="3226594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0.06864</cdr:x>
      <cdr:y>0.2623</cdr:y>
    </cdr:from>
    <cdr:to>
      <cdr:x>0.21185</cdr:x>
      <cdr:y>0.60118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717553" y="1916906"/>
          <a:ext cx="1497009" cy="2476526"/>
        </a:xfrm>
        <a:prstGeom xmlns:a="http://schemas.openxmlformats.org/drawingml/2006/main" prst="line">
          <a:avLst/>
        </a:prstGeom>
        <a:ln xmlns:a="http://schemas.openxmlformats.org/drawingml/2006/main">
          <a:prstDash val="lgDashDot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0.07289</cdr:x>
      <cdr:y>0.33398</cdr:y>
    </cdr:from>
    <cdr:to>
      <cdr:x>0.29613</cdr:x>
      <cdr:y>0.90746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761999" y="2440781"/>
          <a:ext cx="2333627" cy="419100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</cdr:x>
      <cdr:y>0.88139</cdr:y>
    </cdr:from>
    <cdr:to>
      <cdr:x>0.14392</cdr:x>
      <cdr:y>0.88302</cdr:y>
    </cdr:to>
    <cdr:cxnSp macro="">
      <cdr:nvCxnSpPr>
        <cdr:cNvPr id="14" name="Straight Arrow Connector 13"/>
        <cdr:cNvCxnSpPr/>
      </cdr:nvCxnSpPr>
      <cdr:spPr>
        <a:xfrm xmlns:a="http://schemas.openxmlformats.org/drawingml/2006/main" flipH="1">
          <a:off x="857253" y="6441280"/>
          <a:ext cx="714373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0.1799</cdr:x>
      <cdr:y>0.86347</cdr:y>
    </cdr:from>
    <cdr:to>
      <cdr:x>0.26363</cdr:x>
      <cdr:y>0.9886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964531" y="63103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0.08286</cdr:x>
      <cdr:y>0.87488</cdr:y>
    </cdr:from>
    <cdr:to>
      <cdr:x>0.16659</cdr:x>
      <cdr:y>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904875" y="63936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500 </a:t>
          </a:r>
          <a:r>
            <a:rPr lang="en-US" sz="1400" b="1">
              <a:sym typeface="Symbol" panose="05050102010706020507" pitchFamily="18" charset="2"/>
            </a:rPr>
            <a:t></a:t>
          </a:r>
          <a:r>
            <a:rPr lang="en-US" sz="1400" b="1"/>
            <a:t>C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; FDS 57kW Tb= 549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0.08226</cdr:x>
      <cdr:y>0.81829</cdr:y>
    </cdr:from>
    <cdr:to>
      <cdr:x>0.14768</cdr:x>
      <cdr:y>0.81992</cdr:y>
    </cdr:to>
    <cdr:cxnSp macro="">
      <cdr:nvCxnSpPr>
        <cdr:cNvPr id="23" name="Straight Arrow Connector 22"/>
        <cdr:cNvCxnSpPr/>
      </cdr:nvCxnSpPr>
      <cdr:spPr>
        <a:xfrm xmlns:a="http://schemas.openxmlformats.org/drawingml/2006/main" flipH="1">
          <a:off x="859876" y="5980082"/>
          <a:ext cx="683881" cy="119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0.08206</cdr:x>
      <cdr:y>0.78408</cdr:y>
    </cdr:from>
    <cdr:to>
      <cdr:x>0.16579</cdr:x>
      <cdr:y>0.9092</cdr:y>
    </cdr:to>
    <cdr:sp macro="" textlink="">
      <cdr:nvSpPr>
        <cdr:cNvPr id="24" name="TextBox 2"/>
        <cdr:cNvSpPr txBox="1"/>
      </cdr:nvSpPr>
      <cdr:spPr>
        <a:xfrm xmlns:a="http://schemas.openxmlformats.org/drawingml/2006/main">
          <a:off x="896140" y="57300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Tb = 540 </a:t>
          </a:r>
          <a:r>
            <a:rPr lang="en-US" sz="1400" b="1">
              <a:sym typeface="Symbol" panose="05050102010706020507" pitchFamily="18" charset="2"/>
            </a:rPr>
            <a:t></a:t>
          </a:r>
          <a:r>
            <a:rPr lang="en-US" sz="1400" b="1"/>
            <a:t>C; FDS 45kW Tb= 547</a:t>
          </a:r>
          <a:r>
            <a:rPr lang="en-US" sz="1100" b="1"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lang="en-US" sz="1400" b="1"/>
            <a:t>C</a:t>
          </a:r>
        </a:p>
      </cdr:txBody>
    </cdr:sp>
  </cdr:relSizeAnchor>
  <cdr:relSizeAnchor xmlns:cdr="http://schemas.openxmlformats.org/drawingml/2006/chartDrawing">
    <cdr:from>
      <cdr:x>0.0777</cdr:x>
      <cdr:y>0.65863</cdr:y>
    </cdr:from>
    <cdr:to>
      <cdr:x>0.14312</cdr:x>
      <cdr:y>0.66026</cdr:y>
    </cdr:to>
    <cdr:cxnSp macro="">
      <cdr:nvCxnSpPr>
        <cdr:cNvPr id="25" name="Straight Arrow Connector 24"/>
        <cdr:cNvCxnSpPr/>
      </cdr:nvCxnSpPr>
      <cdr:spPr>
        <a:xfrm xmlns:a="http://schemas.openxmlformats.org/drawingml/2006/main" flipH="1">
          <a:off x="848519" y="4813299"/>
          <a:ext cx="714373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0.08206</cdr:x>
      <cdr:y>0.65211</cdr:y>
    </cdr:from>
    <cdr:to>
      <cdr:x>0.16579</cdr:x>
      <cdr:y>0.77723</cdr:y>
    </cdr:to>
    <cdr:sp macro="" textlink="">
      <cdr:nvSpPr>
        <cdr:cNvPr id="26" name="TextBox 2"/>
        <cdr:cNvSpPr txBox="1"/>
      </cdr:nvSpPr>
      <cdr:spPr>
        <a:xfrm xmlns:a="http://schemas.openxmlformats.org/drawingml/2006/main">
          <a:off x="896141" y="4765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610 </a:t>
          </a:r>
          <a:r>
            <a:rPr lang="en-US" sz="1400" b="1">
              <a:sym typeface="Symbol" panose="05050102010706020507" pitchFamily="18" charset="2"/>
            </a:rPr>
            <a:t></a:t>
          </a:r>
          <a:r>
            <a:rPr lang="en-US" sz="1400" b="1"/>
            <a:t>C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; FDS 33kW Tb= 559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0.08107</cdr:x>
      <cdr:y>0.5902</cdr:y>
    </cdr:from>
    <cdr:to>
      <cdr:x>0.14649</cdr:x>
      <cdr:y>0.59183</cdr:y>
    </cdr:to>
    <cdr:cxnSp macro="">
      <cdr:nvCxnSpPr>
        <cdr:cNvPr id="27" name="Straight Arrow Connector 26"/>
        <cdr:cNvCxnSpPr/>
      </cdr:nvCxnSpPr>
      <cdr:spPr>
        <a:xfrm xmlns:a="http://schemas.openxmlformats.org/drawingml/2006/main" flipH="1">
          <a:off x="847458" y="4313214"/>
          <a:ext cx="683880" cy="119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0.08315</cdr:x>
      <cdr:y>0.54296</cdr:y>
    </cdr:from>
    <cdr:to>
      <cdr:x>0.16688</cdr:x>
      <cdr:y>0.66808</cdr:y>
    </cdr:to>
    <cdr:sp macro="" textlink="">
      <cdr:nvSpPr>
        <cdr:cNvPr id="28" name="TextBox 2"/>
        <cdr:cNvSpPr txBox="1"/>
      </cdr:nvSpPr>
      <cdr:spPr>
        <a:xfrm xmlns:a="http://schemas.openxmlformats.org/drawingml/2006/main">
          <a:off x="908047" y="39679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650 </a:t>
          </a:r>
          <a:r>
            <a:rPr lang="en-US" sz="1400" b="1">
              <a:sym typeface="Symbol" panose="05050102010706020507" pitchFamily="18" charset="2"/>
            </a:rPr>
            <a:t></a:t>
          </a:r>
          <a:r>
            <a:rPr lang="en-US" sz="1400" b="1"/>
            <a:t>C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; FDS 22kW Tb= 550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0.08339</cdr:x>
      <cdr:y>0.53318</cdr:y>
    </cdr:from>
    <cdr:to>
      <cdr:x>0.14881</cdr:x>
      <cdr:y>0.53481</cdr:y>
    </cdr:to>
    <cdr:cxnSp macro="">
      <cdr:nvCxnSpPr>
        <cdr:cNvPr id="29" name="Straight Arrow Connector 28"/>
        <cdr:cNvCxnSpPr/>
      </cdr:nvCxnSpPr>
      <cdr:spPr>
        <a:xfrm xmlns:a="http://schemas.openxmlformats.org/drawingml/2006/main" flipH="1">
          <a:off x="871782" y="3896503"/>
          <a:ext cx="683881" cy="119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0.08775</cdr:x>
      <cdr:y>0.49409</cdr:y>
    </cdr:from>
    <cdr:to>
      <cdr:x>0.17148</cdr:x>
      <cdr:y>0.61921</cdr:y>
    </cdr:to>
    <cdr:sp macro="" textlink="">
      <cdr:nvSpPr>
        <cdr:cNvPr id="30" name="TextBox 2"/>
        <cdr:cNvSpPr txBox="1"/>
      </cdr:nvSpPr>
      <cdr:spPr>
        <a:xfrm xmlns:a="http://schemas.openxmlformats.org/drawingml/2006/main">
          <a:off x="917362" y="3610802"/>
          <a:ext cx="8752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/>
            <a:t>675 </a:t>
          </a:r>
          <a:r>
            <a:rPr lang="en-US" sz="1400" b="1">
              <a:sym typeface="Symbol" panose="05050102010706020507" pitchFamily="18" charset="2"/>
            </a:rPr>
            <a:t></a:t>
          </a:r>
          <a:r>
            <a:rPr lang="en-US" sz="1400" b="1"/>
            <a:t>C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; FDS 14kW Tb= 548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0.29954</cdr:x>
      <cdr:y>0.0668</cdr:y>
    </cdr:from>
    <cdr:to>
      <cdr:x>0.38702</cdr:x>
      <cdr:y>0.19192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131343" y="4881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FDS shows no difference in calculated T burner as it does not include blowing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FDS files: "</a:t>
          </a:r>
          <a:r>
            <a:rPr lang="en-US" sz="1200" b="1" i="0" u="none" strike="noStrike" baseline="0" smtClean="0">
              <a:latin typeface="+mn-lt"/>
              <a:ea typeface="+mn-ea"/>
              <a:cs typeface="+mn-cs"/>
            </a:rPr>
            <a:t>McCaffrey_XX_kW_11_Xr.fds" using appropriate Xr and  n "adiabatic" boundary</a:t>
          </a:r>
        </a:p>
        <a:p xmlns:a="http://schemas.openxmlformats.org/drawingml/2006/main">
          <a:endParaRPr lang="en-US" sz="1200" b="1"/>
        </a:p>
      </cdr:txBody>
    </cdr:sp>
  </cdr:relSizeAnchor>
</c:userShapes>
</file>

<file path=xl/queryTables/queryTable1.xml><?xml version="1.0" encoding="utf-8"?>
<queryTable xmlns="http://schemas.openxmlformats.org/spreadsheetml/2006/main" name="McCaffrey_57_kW_11_Xr_lin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showRuler="0" workbookViewId="0">
      <selection activeCell="N19" sqref="N19"/>
    </sheetView>
  </sheetViews>
  <sheetFormatPr defaultColWidth="11" defaultRowHeight="15.75"/>
  <sheetData>
    <row r="1" spans="1:16">
      <c r="A1" t="s">
        <v>70</v>
      </c>
    </row>
    <row r="2" spans="1:16">
      <c r="A2" t="s">
        <v>3</v>
      </c>
      <c r="B2" t="s">
        <v>4</v>
      </c>
      <c r="C2" t="s">
        <v>3</v>
      </c>
      <c r="D2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41</v>
      </c>
      <c r="L2" t="s">
        <v>41</v>
      </c>
      <c r="M2" t="s">
        <v>3</v>
      </c>
      <c r="N2" t="s">
        <v>40</v>
      </c>
      <c r="O2" t="s">
        <v>39</v>
      </c>
    </row>
    <row r="3" spans="1:16">
      <c r="A3">
        <v>8.9999999999999993E-3</v>
      </c>
      <c r="B3">
        <v>0.38300000000000001</v>
      </c>
      <c r="C3">
        <v>0.01</v>
      </c>
      <c r="D3">
        <v>0.46</v>
      </c>
      <c r="E3">
        <v>1.0999999999999999E-2</v>
      </c>
      <c r="F3">
        <v>0.55900000000000005</v>
      </c>
      <c r="G3">
        <v>1.2999999999999999E-2</v>
      </c>
      <c r="H3">
        <v>0.65900000000000003</v>
      </c>
      <c r="I3">
        <v>1.4999999999999999E-2</v>
      </c>
      <c r="J3">
        <v>0.749</v>
      </c>
      <c r="K3">
        <v>8.9999999999999993E-3</v>
      </c>
      <c r="L3">
        <v>0.38300000000000001</v>
      </c>
      <c r="M3">
        <v>8.0000000000000002E-3</v>
      </c>
      <c r="N3">
        <v>0.63100000000000001</v>
      </c>
    </row>
    <row r="4" spans="1:16">
      <c r="A4">
        <v>0.02</v>
      </c>
      <c r="B4">
        <v>0.85499999999999998</v>
      </c>
      <c r="C4">
        <v>0.02</v>
      </c>
      <c r="D4">
        <v>0.89200000000000002</v>
      </c>
      <c r="E4">
        <v>2.1999999999999999E-2</v>
      </c>
      <c r="F4">
        <v>0.98299999999999998</v>
      </c>
      <c r="G4">
        <v>2.5999999999999999E-2</v>
      </c>
      <c r="H4">
        <v>1.125</v>
      </c>
      <c r="I4">
        <v>1.7000000000000001E-2</v>
      </c>
      <c r="J4">
        <v>0.84</v>
      </c>
      <c r="K4">
        <v>0.02</v>
      </c>
      <c r="L4">
        <v>0.85499999999999998</v>
      </c>
      <c r="M4">
        <v>0.08</v>
      </c>
      <c r="N4">
        <v>2</v>
      </c>
    </row>
    <row r="5" spans="1:16">
      <c r="A5">
        <v>0.03</v>
      </c>
      <c r="B5">
        <v>1.141</v>
      </c>
      <c r="C5">
        <v>2.1000000000000001E-2</v>
      </c>
      <c r="D5">
        <v>0.9</v>
      </c>
      <c r="E5">
        <v>2.5000000000000001E-2</v>
      </c>
      <c r="F5">
        <v>1.0149999999999999</v>
      </c>
      <c r="G5">
        <v>2.8000000000000001E-2</v>
      </c>
      <c r="H5">
        <v>1.105</v>
      </c>
      <c r="I5">
        <v>2.1000000000000001E-2</v>
      </c>
      <c r="J5">
        <v>0.93899999999999995</v>
      </c>
      <c r="K5">
        <v>0.03</v>
      </c>
      <c r="L5">
        <v>1.141</v>
      </c>
      <c r="O5">
        <v>0.2</v>
      </c>
      <c r="P5">
        <v>2</v>
      </c>
    </row>
    <row r="6" spans="1:16">
      <c r="A6">
        <v>3.3000000000000002E-2</v>
      </c>
      <c r="B6">
        <v>1.24</v>
      </c>
      <c r="C6">
        <v>2.1999999999999999E-2</v>
      </c>
      <c r="D6">
        <v>0.95499999999999996</v>
      </c>
      <c r="E6">
        <v>3.6999999999999998E-2</v>
      </c>
      <c r="F6">
        <v>1.3480000000000001</v>
      </c>
      <c r="G6">
        <v>3.4000000000000002E-2</v>
      </c>
      <c r="H6">
        <v>1.268</v>
      </c>
      <c r="I6">
        <v>2.4E-2</v>
      </c>
      <c r="J6">
        <v>1.0509999999999999</v>
      </c>
      <c r="K6">
        <v>3.3000000000000002E-2</v>
      </c>
      <c r="L6">
        <v>1.24</v>
      </c>
      <c r="O6">
        <v>0.5</v>
      </c>
      <c r="P6">
        <v>1.7</v>
      </c>
    </row>
    <row r="7" spans="1:16">
      <c r="A7">
        <v>3.9E-2</v>
      </c>
      <c r="B7">
        <v>1.337</v>
      </c>
      <c r="C7">
        <v>3.1E-2</v>
      </c>
      <c r="D7">
        <v>1.1639999999999999</v>
      </c>
      <c r="E7">
        <v>4.2000000000000003E-2</v>
      </c>
      <c r="F7">
        <v>1.4570000000000001</v>
      </c>
      <c r="G7">
        <v>4.1000000000000002E-2</v>
      </c>
      <c r="H7">
        <v>1.349</v>
      </c>
      <c r="I7">
        <v>2.8000000000000001E-2</v>
      </c>
      <c r="J7">
        <v>1.151</v>
      </c>
      <c r="K7">
        <v>3.9E-2</v>
      </c>
      <c r="L7">
        <v>1.337</v>
      </c>
    </row>
    <row r="8" spans="1:16">
      <c r="A8">
        <v>4.2999999999999997E-2</v>
      </c>
      <c r="B8">
        <v>1.4379999999999999</v>
      </c>
      <c r="C8">
        <v>3.6999999999999998E-2</v>
      </c>
      <c r="D8">
        <v>1.3160000000000001</v>
      </c>
      <c r="E8">
        <v>4.9000000000000002E-2</v>
      </c>
      <c r="F8">
        <v>1.52</v>
      </c>
      <c r="G8">
        <v>4.1000000000000002E-2</v>
      </c>
      <c r="H8">
        <v>1.407</v>
      </c>
      <c r="I8">
        <v>2.9000000000000001E-2</v>
      </c>
      <c r="J8">
        <v>1.141</v>
      </c>
      <c r="K8">
        <v>4.2999999999999997E-2</v>
      </c>
      <c r="L8">
        <v>1.4379999999999999</v>
      </c>
    </row>
    <row r="9" spans="1:16">
      <c r="A9">
        <v>4.8000000000000001E-2</v>
      </c>
      <c r="B9">
        <v>1.5289999999999999</v>
      </c>
      <c r="C9">
        <v>4.2999999999999997E-2</v>
      </c>
      <c r="D9">
        <v>1.4219999999999999</v>
      </c>
      <c r="E9">
        <v>5.3999999999999999E-2</v>
      </c>
      <c r="F9">
        <v>1.657</v>
      </c>
      <c r="G9">
        <v>4.3999999999999997E-2</v>
      </c>
      <c r="H9">
        <v>1.498</v>
      </c>
      <c r="I9">
        <v>3.1E-2</v>
      </c>
      <c r="J9">
        <v>1.232</v>
      </c>
      <c r="K9">
        <v>4.8000000000000001E-2</v>
      </c>
      <c r="L9">
        <v>1.5289999999999999</v>
      </c>
    </row>
    <row r="10" spans="1:16">
      <c r="A10">
        <v>5.8999999999999997E-2</v>
      </c>
      <c r="B10">
        <v>1.6739999999999999</v>
      </c>
      <c r="C10">
        <v>4.8000000000000001E-2</v>
      </c>
      <c r="D10">
        <v>1.4650000000000001</v>
      </c>
      <c r="E10">
        <v>6.6000000000000003E-2</v>
      </c>
      <c r="F10">
        <v>1.7869999999999999</v>
      </c>
      <c r="G10">
        <v>4.4999999999999998E-2</v>
      </c>
      <c r="H10">
        <v>1.47</v>
      </c>
      <c r="I10">
        <v>3.7999999999999999E-2</v>
      </c>
      <c r="J10">
        <v>1.393</v>
      </c>
      <c r="K10">
        <v>5.8999999999999997E-2</v>
      </c>
      <c r="L10">
        <v>1.6739999999999999</v>
      </c>
    </row>
    <row r="11" spans="1:16">
      <c r="A11">
        <v>7.0000000000000007E-2</v>
      </c>
      <c r="B11">
        <v>1.7450000000000001</v>
      </c>
      <c r="C11">
        <v>4.8000000000000001E-2</v>
      </c>
      <c r="D11">
        <v>1.5249999999999999</v>
      </c>
      <c r="E11">
        <v>8.7999999999999995E-2</v>
      </c>
      <c r="F11">
        <v>1.927</v>
      </c>
      <c r="G11">
        <v>4.8000000000000001E-2</v>
      </c>
      <c r="H11">
        <v>1.548</v>
      </c>
      <c r="I11">
        <v>4.3999999999999997E-2</v>
      </c>
      <c r="J11">
        <v>1.494</v>
      </c>
      <c r="K11">
        <v>7.0000000000000007E-2</v>
      </c>
      <c r="L11">
        <v>1.7450000000000001</v>
      </c>
    </row>
    <row r="12" spans="1:16">
      <c r="A12">
        <v>0.08</v>
      </c>
      <c r="B12">
        <v>1.823</v>
      </c>
      <c r="C12">
        <v>5.8000000000000003E-2</v>
      </c>
      <c r="D12">
        <v>1.694</v>
      </c>
      <c r="E12">
        <v>0.1</v>
      </c>
      <c r="F12">
        <v>1.946</v>
      </c>
      <c r="G12">
        <v>0.05</v>
      </c>
      <c r="H12">
        <v>1.59</v>
      </c>
      <c r="I12">
        <v>4.2999999999999997E-2</v>
      </c>
      <c r="J12">
        <v>1.4419999999999999</v>
      </c>
      <c r="K12">
        <v>0.08</v>
      </c>
      <c r="L12">
        <v>1.823</v>
      </c>
    </row>
    <row r="13" spans="1:16">
      <c r="A13">
        <v>9.4E-2</v>
      </c>
      <c r="B13">
        <v>1.855</v>
      </c>
      <c r="C13">
        <v>6.3E-2</v>
      </c>
      <c r="D13">
        <v>1.708</v>
      </c>
      <c r="E13">
        <v>0.111</v>
      </c>
      <c r="F13">
        <v>1.905</v>
      </c>
      <c r="G13">
        <v>5.0999999999999997E-2</v>
      </c>
      <c r="H13">
        <v>1.5760000000000001</v>
      </c>
      <c r="I13">
        <v>5.2999999999999999E-2</v>
      </c>
      <c r="J13">
        <v>1.607</v>
      </c>
      <c r="K13">
        <v>9.4E-2</v>
      </c>
      <c r="L13">
        <v>1.855</v>
      </c>
    </row>
    <row r="14" spans="1:16">
      <c r="A14">
        <v>0.123</v>
      </c>
      <c r="B14">
        <v>1.9279999999999999</v>
      </c>
      <c r="C14">
        <v>6.5000000000000002E-2</v>
      </c>
      <c r="D14">
        <v>1.74</v>
      </c>
      <c r="E14">
        <v>0.11700000000000001</v>
      </c>
      <c r="F14">
        <v>1.998</v>
      </c>
      <c r="G14">
        <v>5.8000000000000003E-2</v>
      </c>
      <c r="H14">
        <v>1.6060000000000001</v>
      </c>
      <c r="I14">
        <v>5.5E-2</v>
      </c>
      <c r="J14">
        <v>1.635</v>
      </c>
      <c r="K14">
        <v>0.123</v>
      </c>
      <c r="L14">
        <v>1.9279999999999999</v>
      </c>
    </row>
    <row r="15" spans="1:16">
      <c r="A15">
        <v>0.189</v>
      </c>
      <c r="B15">
        <v>1.8859999999999999</v>
      </c>
      <c r="C15">
        <v>7.4999999999999997E-2</v>
      </c>
      <c r="D15">
        <v>1.732</v>
      </c>
      <c r="E15">
        <v>0.154</v>
      </c>
      <c r="F15">
        <v>1.9850000000000001</v>
      </c>
      <c r="G15">
        <v>6.0999999999999999E-2</v>
      </c>
      <c r="H15">
        <v>1.736</v>
      </c>
      <c r="I15">
        <v>6.9000000000000006E-2</v>
      </c>
      <c r="J15">
        <v>1.7809999999999999</v>
      </c>
      <c r="K15">
        <v>0.189</v>
      </c>
      <c r="L15">
        <v>1.8859999999999999</v>
      </c>
    </row>
    <row r="16" spans="1:16">
      <c r="A16">
        <v>0.216</v>
      </c>
      <c r="B16">
        <v>1.81</v>
      </c>
      <c r="C16">
        <v>7.8E-2</v>
      </c>
      <c r="D16">
        <v>1.825</v>
      </c>
      <c r="E16">
        <v>0.26800000000000002</v>
      </c>
      <c r="F16">
        <v>1.7589999999999999</v>
      </c>
      <c r="G16">
        <v>6.4000000000000001E-2</v>
      </c>
      <c r="H16">
        <v>1.804</v>
      </c>
      <c r="I16">
        <v>7.5999999999999998E-2</v>
      </c>
      <c r="J16">
        <v>1.851</v>
      </c>
      <c r="K16">
        <v>0.216</v>
      </c>
      <c r="L16">
        <v>1.81</v>
      </c>
    </row>
    <row r="17" spans="1:12">
      <c r="A17">
        <v>0.245</v>
      </c>
      <c r="B17">
        <v>1.661</v>
      </c>
      <c r="C17">
        <v>8.1000000000000003E-2</v>
      </c>
      <c r="D17">
        <v>1.883</v>
      </c>
      <c r="E17" t="s">
        <v>2</v>
      </c>
      <c r="F17" t="s">
        <v>2</v>
      </c>
      <c r="G17">
        <v>6.4000000000000001E-2</v>
      </c>
      <c r="H17">
        <v>1.673</v>
      </c>
      <c r="I17">
        <v>8.4000000000000005E-2</v>
      </c>
      <c r="J17">
        <v>1.8919999999999999</v>
      </c>
      <c r="K17">
        <v>0.245</v>
      </c>
      <c r="L17">
        <v>1.661</v>
      </c>
    </row>
    <row r="18" spans="1:12">
      <c r="A18">
        <v>1.7999999999999999E-2</v>
      </c>
      <c r="B18">
        <v>0.81100000000000005</v>
      </c>
      <c r="C18">
        <v>9.2999999999999999E-2</v>
      </c>
      <c r="D18">
        <v>1.889</v>
      </c>
      <c r="G18">
        <v>6.8000000000000005E-2</v>
      </c>
      <c r="H18">
        <v>1.714</v>
      </c>
      <c r="I18">
        <v>8.4000000000000005E-2</v>
      </c>
      <c r="J18">
        <v>1.8919999999999999</v>
      </c>
      <c r="K18">
        <v>1.7999999999999999E-2</v>
      </c>
      <c r="L18">
        <v>0.81100000000000005</v>
      </c>
    </row>
    <row r="19" spans="1:12">
      <c r="C19">
        <v>9.9000000000000005E-2</v>
      </c>
      <c r="D19">
        <v>1.915</v>
      </c>
      <c r="G19">
        <v>7.0999999999999994E-2</v>
      </c>
      <c r="H19">
        <v>1.8140000000000001</v>
      </c>
      <c r="I19">
        <v>9.2999999999999999E-2</v>
      </c>
      <c r="J19">
        <v>1.99</v>
      </c>
      <c r="K19">
        <v>0.01</v>
      </c>
      <c r="L19">
        <v>0.46</v>
      </c>
    </row>
    <row r="20" spans="1:12">
      <c r="C20">
        <v>0.106</v>
      </c>
      <c r="D20">
        <v>1.87</v>
      </c>
      <c r="G20">
        <v>7.9000000000000001E-2</v>
      </c>
      <c r="H20">
        <v>1.917</v>
      </c>
      <c r="I20">
        <v>9.8000000000000004E-2</v>
      </c>
      <c r="J20">
        <v>1.984</v>
      </c>
      <c r="K20">
        <v>0.02</v>
      </c>
      <c r="L20">
        <v>0.89200000000000002</v>
      </c>
    </row>
    <row r="21" spans="1:12">
      <c r="C21">
        <v>0.13600000000000001</v>
      </c>
      <c r="D21">
        <v>1.9079999999999999</v>
      </c>
      <c r="G21">
        <v>8.7999999999999995E-2</v>
      </c>
      <c r="H21">
        <v>1.994</v>
      </c>
      <c r="I21">
        <v>9.6000000000000002E-2</v>
      </c>
      <c r="J21">
        <v>1.839</v>
      </c>
      <c r="K21">
        <v>2.1000000000000001E-2</v>
      </c>
      <c r="L21">
        <v>0.9</v>
      </c>
    </row>
    <row r="22" spans="1:12">
      <c r="C22">
        <v>0.17100000000000001</v>
      </c>
      <c r="D22">
        <v>1.923</v>
      </c>
      <c r="G22">
        <v>0.10299999999999999</v>
      </c>
      <c r="H22">
        <v>2.028</v>
      </c>
      <c r="I22">
        <v>0.26</v>
      </c>
      <c r="J22">
        <v>1.7350000000000001</v>
      </c>
      <c r="K22">
        <v>2.1999999999999999E-2</v>
      </c>
      <c r="L22">
        <v>0.95499999999999996</v>
      </c>
    </row>
    <row r="23" spans="1:12">
      <c r="C23">
        <v>0.17499999999999999</v>
      </c>
      <c r="D23">
        <v>1.958</v>
      </c>
      <c r="G23">
        <v>0.111</v>
      </c>
      <c r="H23">
        <v>2.056</v>
      </c>
      <c r="I23">
        <v>0.253</v>
      </c>
      <c r="J23">
        <v>1.774</v>
      </c>
      <c r="K23">
        <v>3.1E-2</v>
      </c>
      <c r="L23">
        <v>1.1639999999999999</v>
      </c>
    </row>
    <row r="24" spans="1:12">
      <c r="C24">
        <v>0.20799999999999999</v>
      </c>
      <c r="D24">
        <v>1.9219999999999999</v>
      </c>
      <c r="G24">
        <v>0.121</v>
      </c>
      <c r="H24">
        <v>2.0630000000000002</v>
      </c>
      <c r="I24">
        <v>0.24399999999999999</v>
      </c>
      <c r="J24">
        <v>1.7789999999999999</v>
      </c>
      <c r="K24">
        <v>3.6999999999999998E-2</v>
      </c>
      <c r="L24">
        <v>1.3160000000000001</v>
      </c>
    </row>
    <row r="25" spans="1:12">
      <c r="C25">
        <v>0.23100000000000001</v>
      </c>
      <c r="D25">
        <v>1.8169999999999999</v>
      </c>
      <c r="G25">
        <v>0.129</v>
      </c>
      <c r="H25">
        <v>2.016</v>
      </c>
      <c r="I25">
        <v>0.27700000000000002</v>
      </c>
      <c r="J25">
        <v>1.75</v>
      </c>
      <c r="K25">
        <v>4.2999999999999997E-2</v>
      </c>
      <c r="L25">
        <v>1.4219999999999999</v>
      </c>
    </row>
    <row r="26" spans="1:12">
      <c r="C26">
        <v>0.23799999999999999</v>
      </c>
      <c r="D26">
        <v>1.8280000000000001</v>
      </c>
      <c r="G26">
        <v>0.13500000000000001</v>
      </c>
      <c r="H26">
        <v>1.9630000000000001</v>
      </c>
      <c r="I26">
        <v>0.28299999999999997</v>
      </c>
      <c r="J26">
        <v>1.6579999999999999</v>
      </c>
      <c r="K26">
        <v>4.8000000000000001E-2</v>
      </c>
      <c r="L26">
        <v>1.4650000000000001</v>
      </c>
    </row>
    <row r="27" spans="1:12">
      <c r="C27">
        <v>0.27</v>
      </c>
      <c r="D27">
        <v>1.694</v>
      </c>
      <c r="G27">
        <v>0.13400000000000001</v>
      </c>
      <c r="H27">
        <v>2.048</v>
      </c>
      <c r="I27">
        <v>0.316</v>
      </c>
      <c r="J27">
        <v>1.6319999999999999</v>
      </c>
      <c r="K27">
        <v>4.8000000000000001E-2</v>
      </c>
      <c r="L27">
        <v>1.5249999999999999</v>
      </c>
    </row>
    <row r="28" spans="1:12">
      <c r="C28">
        <v>3.3000000000000002E-2</v>
      </c>
      <c r="D28">
        <v>1.23</v>
      </c>
      <c r="G28">
        <v>0.16</v>
      </c>
      <c r="H28">
        <v>1.8740000000000001</v>
      </c>
      <c r="I28">
        <v>0.312</v>
      </c>
      <c r="J28">
        <v>1.635</v>
      </c>
      <c r="K28">
        <v>5.8000000000000003E-2</v>
      </c>
      <c r="L28">
        <v>1.694</v>
      </c>
    </row>
    <row r="29" spans="1:12">
      <c r="C29">
        <v>0.19900000000000001</v>
      </c>
      <c r="D29">
        <v>1.887</v>
      </c>
      <c r="G29">
        <v>0.16900000000000001</v>
      </c>
      <c r="H29">
        <v>1.88</v>
      </c>
      <c r="I29">
        <v>0.32900000000000001</v>
      </c>
      <c r="J29">
        <v>1.6910000000000001</v>
      </c>
      <c r="K29">
        <v>6.3E-2</v>
      </c>
      <c r="L29">
        <v>1.708</v>
      </c>
    </row>
    <row r="30" spans="1:12">
      <c r="C30" t="s">
        <v>2</v>
      </c>
      <c r="D30" t="s">
        <v>2</v>
      </c>
      <c r="G30">
        <v>0.18</v>
      </c>
      <c r="H30">
        <v>1.829</v>
      </c>
      <c r="I30">
        <v>0.371</v>
      </c>
      <c r="J30">
        <v>1.5289999999999999</v>
      </c>
      <c r="K30">
        <v>6.5000000000000002E-2</v>
      </c>
      <c r="L30">
        <v>1.74</v>
      </c>
    </row>
    <row r="31" spans="1:12">
      <c r="G31">
        <v>0.21</v>
      </c>
      <c r="H31">
        <v>1.85</v>
      </c>
      <c r="I31">
        <v>0.38500000000000001</v>
      </c>
      <c r="J31">
        <v>1.534</v>
      </c>
      <c r="K31">
        <v>7.4999999999999997E-2</v>
      </c>
      <c r="L31">
        <v>1.732</v>
      </c>
    </row>
    <row r="32" spans="1:12">
      <c r="G32">
        <v>0.23100000000000001</v>
      </c>
      <c r="H32">
        <v>1.74</v>
      </c>
      <c r="I32">
        <v>0.39700000000000002</v>
      </c>
      <c r="J32">
        <v>1.538</v>
      </c>
      <c r="K32">
        <v>7.8E-2</v>
      </c>
      <c r="L32">
        <v>1.825</v>
      </c>
    </row>
    <row r="33" spans="7:12">
      <c r="G33">
        <v>0.26600000000000001</v>
      </c>
      <c r="H33">
        <v>1.641</v>
      </c>
      <c r="I33">
        <v>0.42399999999999999</v>
      </c>
      <c r="J33">
        <v>1.4850000000000001</v>
      </c>
      <c r="K33">
        <v>8.1000000000000003E-2</v>
      </c>
      <c r="L33">
        <v>1.883</v>
      </c>
    </row>
    <row r="34" spans="7:12">
      <c r="G34">
        <v>0.27400000000000002</v>
      </c>
      <c r="H34">
        <v>1.6379999999999999</v>
      </c>
      <c r="I34">
        <v>0.41099999999999998</v>
      </c>
      <c r="J34">
        <v>1.429</v>
      </c>
      <c r="K34">
        <v>9.2999999999999999E-2</v>
      </c>
      <c r="L34">
        <v>1.889</v>
      </c>
    </row>
    <row r="35" spans="7:12">
      <c r="G35">
        <v>0.28699999999999998</v>
      </c>
      <c r="H35">
        <v>1.7110000000000001</v>
      </c>
      <c r="I35">
        <v>0.42499999999999999</v>
      </c>
      <c r="J35">
        <v>1.4139999999999999</v>
      </c>
      <c r="K35">
        <v>9.9000000000000005E-2</v>
      </c>
      <c r="L35">
        <v>1.915</v>
      </c>
    </row>
    <row r="36" spans="7:12">
      <c r="G36">
        <v>0.29799999999999999</v>
      </c>
      <c r="H36">
        <v>1.661</v>
      </c>
      <c r="I36">
        <v>0.48299999999999998</v>
      </c>
      <c r="J36">
        <v>1.4390000000000001</v>
      </c>
      <c r="K36">
        <v>0.106</v>
      </c>
      <c r="L36">
        <v>1.87</v>
      </c>
    </row>
    <row r="37" spans="7:12">
      <c r="G37">
        <v>0.32</v>
      </c>
      <c r="H37">
        <v>1.6180000000000001</v>
      </c>
      <c r="I37">
        <v>0.495</v>
      </c>
      <c r="J37">
        <v>1.4279999999999999</v>
      </c>
      <c r="K37">
        <v>0.13600000000000001</v>
      </c>
      <c r="L37">
        <v>1.9079999999999999</v>
      </c>
    </row>
    <row r="38" spans="7:12">
      <c r="G38">
        <v>0.33800000000000002</v>
      </c>
      <c r="H38">
        <v>1.6619999999999999</v>
      </c>
      <c r="I38">
        <v>0.50700000000000001</v>
      </c>
      <c r="J38">
        <v>1.3740000000000001</v>
      </c>
      <c r="K38">
        <v>0.17100000000000001</v>
      </c>
      <c r="L38">
        <v>1.923</v>
      </c>
    </row>
    <row r="39" spans="7:12">
      <c r="G39">
        <v>0.36199999999999999</v>
      </c>
      <c r="H39">
        <v>1.5940000000000001</v>
      </c>
      <c r="I39">
        <v>0.52</v>
      </c>
      <c r="J39">
        <v>1.3460000000000001</v>
      </c>
      <c r="K39">
        <v>0.17499999999999999</v>
      </c>
      <c r="L39">
        <v>1.958</v>
      </c>
    </row>
    <row r="40" spans="7:12">
      <c r="G40">
        <v>0.376</v>
      </c>
      <c r="H40">
        <v>1.589</v>
      </c>
      <c r="I40">
        <v>0.53600000000000003</v>
      </c>
      <c r="J40">
        <v>1.353</v>
      </c>
      <c r="K40">
        <v>0.20799999999999999</v>
      </c>
      <c r="L40">
        <v>1.9219999999999999</v>
      </c>
    </row>
    <row r="41" spans="7:12">
      <c r="G41">
        <v>3.1E-2</v>
      </c>
      <c r="H41">
        <v>1.246</v>
      </c>
      <c r="I41">
        <v>8.8999999999999996E-2</v>
      </c>
      <c r="J41">
        <v>1.8140000000000001</v>
      </c>
      <c r="K41">
        <v>0.23100000000000001</v>
      </c>
      <c r="L41">
        <v>1.8169999999999999</v>
      </c>
    </row>
    <row r="42" spans="7:12">
      <c r="G42">
        <v>3.4000000000000002E-2</v>
      </c>
      <c r="H42">
        <v>1.2729999999999999</v>
      </c>
      <c r="I42">
        <v>0.14099999999999999</v>
      </c>
      <c r="J42">
        <v>1.877</v>
      </c>
      <c r="K42">
        <v>0.23799999999999999</v>
      </c>
      <c r="L42">
        <v>1.8280000000000001</v>
      </c>
    </row>
    <row r="43" spans="7:12">
      <c r="G43">
        <v>0.1</v>
      </c>
      <c r="H43">
        <v>1.85</v>
      </c>
      <c r="I43">
        <v>0.18</v>
      </c>
      <c r="J43">
        <v>1.8839999999999999</v>
      </c>
      <c r="K43">
        <v>0.27</v>
      </c>
      <c r="L43">
        <v>1.694</v>
      </c>
    </row>
    <row r="44" spans="7:12">
      <c r="G44">
        <v>0.11799999999999999</v>
      </c>
      <c r="H44">
        <v>1.863</v>
      </c>
      <c r="I44">
        <v>7.4999999999999997E-2</v>
      </c>
      <c r="J44">
        <v>1.8620000000000001</v>
      </c>
      <c r="K44">
        <v>3.3000000000000002E-2</v>
      </c>
      <c r="L44">
        <v>1.23</v>
      </c>
    </row>
    <row r="45" spans="7:12">
      <c r="G45">
        <v>0.11</v>
      </c>
      <c r="H45">
        <v>1.851</v>
      </c>
      <c r="K45">
        <v>0.19900000000000001</v>
      </c>
      <c r="L45">
        <v>1.887</v>
      </c>
    </row>
    <row r="46" spans="7:12">
      <c r="G46">
        <v>0.109</v>
      </c>
      <c r="H46">
        <v>1.964</v>
      </c>
      <c r="K46">
        <v>1.0999999999999999E-2</v>
      </c>
      <c r="L46">
        <v>0.55900000000000005</v>
      </c>
    </row>
    <row r="47" spans="7:12">
      <c r="G47">
        <v>0.10299999999999999</v>
      </c>
      <c r="H47">
        <v>1.956</v>
      </c>
      <c r="K47">
        <v>2.1999999999999999E-2</v>
      </c>
      <c r="L47">
        <v>0.98299999999999998</v>
      </c>
    </row>
    <row r="48" spans="7:12">
      <c r="G48">
        <v>0.10199999999999999</v>
      </c>
      <c r="H48">
        <v>1.875</v>
      </c>
      <c r="K48">
        <v>2.5000000000000001E-2</v>
      </c>
      <c r="L48">
        <v>1.0149999999999999</v>
      </c>
    </row>
    <row r="49" spans="7:12">
      <c r="G49">
        <v>0.115</v>
      </c>
      <c r="H49">
        <v>2.036</v>
      </c>
      <c r="K49">
        <v>3.6999999999999998E-2</v>
      </c>
      <c r="L49">
        <v>1.3480000000000001</v>
      </c>
    </row>
    <row r="50" spans="7:12">
      <c r="G50">
        <v>0.14299999999999999</v>
      </c>
      <c r="H50">
        <v>2.056</v>
      </c>
      <c r="K50">
        <v>4.2000000000000003E-2</v>
      </c>
      <c r="L50">
        <v>1.4570000000000001</v>
      </c>
    </row>
    <row r="51" spans="7:12">
      <c r="G51">
        <v>0.15</v>
      </c>
      <c r="H51">
        <v>2.0270000000000001</v>
      </c>
      <c r="K51">
        <v>4.9000000000000002E-2</v>
      </c>
      <c r="L51">
        <v>1.52</v>
      </c>
    </row>
    <row r="52" spans="7:12">
      <c r="G52">
        <v>0.156</v>
      </c>
      <c r="H52">
        <v>2.0249999999999999</v>
      </c>
      <c r="K52">
        <v>5.3999999999999999E-2</v>
      </c>
      <c r="L52">
        <v>1.657</v>
      </c>
    </row>
    <row r="53" spans="7:12">
      <c r="G53">
        <v>0.16300000000000001</v>
      </c>
      <c r="H53">
        <v>2.0049999999999999</v>
      </c>
      <c r="K53">
        <v>6.6000000000000003E-2</v>
      </c>
      <c r="L53">
        <v>1.7869999999999999</v>
      </c>
    </row>
    <row r="54" spans="7:12">
      <c r="G54">
        <v>0.16400000000000001</v>
      </c>
      <c r="H54">
        <v>1.923</v>
      </c>
      <c r="K54">
        <v>8.7999999999999995E-2</v>
      </c>
      <c r="L54">
        <v>1.927</v>
      </c>
    </row>
    <row r="55" spans="7:12">
      <c r="G55">
        <v>0.159</v>
      </c>
      <c r="H55">
        <v>1.9610000000000001</v>
      </c>
      <c r="K55">
        <v>0.1</v>
      </c>
      <c r="L55">
        <v>1.946</v>
      </c>
    </row>
    <row r="56" spans="7:12">
      <c r="G56">
        <v>0.19</v>
      </c>
      <c r="H56">
        <v>1.79</v>
      </c>
      <c r="K56">
        <v>0.111</v>
      </c>
      <c r="L56">
        <v>1.905</v>
      </c>
    </row>
    <row r="57" spans="7:12">
      <c r="G57">
        <v>0.2</v>
      </c>
      <c r="H57">
        <v>1.7529999999999999</v>
      </c>
      <c r="K57">
        <v>0.11700000000000001</v>
      </c>
      <c r="L57">
        <v>1.998</v>
      </c>
    </row>
    <row r="58" spans="7:12">
      <c r="G58">
        <v>0.21099999999999999</v>
      </c>
      <c r="H58">
        <v>1.7689999999999999</v>
      </c>
      <c r="K58">
        <v>0.154</v>
      </c>
      <c r="L58">
        <v>1.9850000000000001</v>
      </c>
    </row>
    <row r="59" spans="7:12">
      <c r="G59">
        <v>0.216</v>
      </c>
      <c r="H59">
        <v>1.8620000000000001</v>
      </c>
      <c r="K59">
        <v>0.26800000000000002</v>
      </c>
      <c r="L59">
        <v>1.7589999999999999</v>
      </c>
    </row>
    <row r="60" spans="7:12">
      <c r="G60">
        <v>0.182</v>
      </c>
      <c r="H60">
        <v>1.958</v>
      </c>
      <c r="K60">
        <v>1.2999999999999999E-2</v>
      </c>
      <c r="L60">
        <v>0.65900000000000003</v>
      </c>
    </row>
    <row r="61" spans="7:12">
      <c r="G61" t="s">
        <v>2</v>
      </c>
      <c r="H61" t="s">
        <v>2</v>
      </c>
      <c r="K61">
        <v>2.5999999999999999E-2</v>
      </c>
      <c r="L61">
        <v>1.125</v>
      </c>
    </row>
    <row r="62" spans="7:12">
      <c r="K62">
        <v>2.8000000000000001E-2</v>
      </c>
      <c r="L62">
        <v>1.105</v>
      </c>
    </row>
    <row r="63" spans="7:12">
      <c r="K63">
        <v>3.4000000000000002E-2</v>
      </c>
      <c r="L63">
        <v>1.268</v>
      </c>
    </row>
    <row r="64" spans="7:12">
      <c r="K64">
        <v>4.1000000000000002E-2</v>
      </c>
      <c r="L64">
        <v>1.349</v>
      </c>
    </row>
    <row r="65" spans="11:12">
      <c r="K65">
        <v>4.1000000000000002E-2</v>
      </c>
      <c r="L65">
        <v>1.407</v>
      </c>
    </row>
    <row r="66" spans="11:12">
      <c r="K66">
        <v>4.3999999999999997E-2</v>
      </c>
      <c r="L66">
        <v>1.498</v>
      </c>
    </row>
    <row r="67" spans="11:12">
      <c r="K67">
        <v>4.4999999999999998E-2</v>
      </c>
      <c r="L67">
        <v>1.47</v>
      </c>
    </row>
    <row r="68" spans="11:12">
      <c r="K68">
        <v>4.8000000000000001E-2</v>
      </c>
      <c r="L68">
        <v>1.548</v>
      </c>
    </row>
    <row r="69" spans="11:12">
      <c r="K69">
        <v>0.05</v>
      </c>
      <c r="L69">
        <v>1.59</v>
      </c>
    </row>
    <row r="70" spans="11:12">
      <c r="K70">
        <v>5.0999999999999997E-2</v>
      </c>
      <c r="L70">
        <v>1.5760000000000001</v>
      </c>
    </row>
    <row r="71" spans="11:12">
      <c r="K71">
        <v>5.8000000000000003E-2</v>
      </c>
      <c r="L71">
        <v>1.6060000000000001</v>
      </c>
    </row>
    <row r="72" spans="11:12">
      <c r="K72">
        <v>6.0999999999999999E-2</v>
      </c>
      <c r="L72">
        <v>1.736</v>
      </c>
    </row>
    <row r="73" spans="11:12">
      <c r="K73">
        <v>6.4000000000000001E-2</v>
      </c>
      <c r="L73">
        <v>1.804</v>
      </c>
    </row>
    <row r="74" spans="11:12">
      <c r="K74">
        <v>6.4000000000000001E-2</v>
      </c>
      <c r="L74">
        <v>1.673</v>
      </c>
    </row>
    <row r="75" spans="11:12">
      <c r="K75">
        <v>6.8000000000000005E-2</v>
      </c>
      <c r="L75">
        <v>1.714</v>
      </c>
    </row>
    <row r="76" spans="11:12">
      <c r="K76">
        <v>7.0999999999999994E-2</v>
      </c>
      <c r="L76">
        <v>1.8140000000000001</v>
      </c>
    </row>
    <row r="77" spans="11:12">
      <c r="K77">
        <v>7.9000000000000001E-2</v>
      </c>
      <c r="L77">
        <v>1.917</v>
      </c>
    </row>
    <row r="78" spans="11:12">
      <c r="K78">
        <v>8.7999999999999995E-2</v>
      </c>
      <c r="L78">
        <v>1.994</v>
      </c>
    </row>
    <row r="79" spans="11:12">
      <c r="K79">
        <v>0.10299999999999999</v>
      </c>
      <c r="L79">
        <v>2.028</v>
      </c>
    </row>
    <row r="80" spans="11:12">
      <c r="K80">
        <v>0.111</v>
      </c>
      <c r="L80">
        <v>2.056</v>
      </c>
    </row>
    <row r="81" spans="11:12">
      <c r="K81">
        <v>0.121</v>
      </c>
      <c r="L81">
        <v>2.0630000000000002</v>
      </c>
    </row>
    <row r="82" spans="11:12">
      <c r="K82">
        <v>0.129</v>
      </c>
      <c r="L82">
        <v>2.016</v>
      </c>
    </row>
    <row r="83" spans="11:12">
      <c r="K83">
        <v>0.13500000000000001</v>
      </c>
      <c r="L83">
        <v>1.9630000000000001</v>
      </c>
    </row>
    <row r="84" spans="11:12">
      <c r="K84">
        <v>0.13400000000000001</v>
      </c>
      <c r="L84">
        <v>2.048</v>
      </c>
    </row>
    <row r="85" spans="11:12">
      <c r="K85">
        <v>0.16</v>
      </c>
      <c r="L85">
        <v>1.8740000000000001</v>
      </c>
    </row>
    <row r="86" spans="11:12">
      <c r="K86">
        <v>0.16900000000000001</v>
      </c>
      <c r="L86">
        <v>1.88</v>
      </c>
    </row>
    <row r="87" spans="11:12">
      <c r="K87">
        <v>0.18</v>
      </c>
      <c r="L87">
        <v>1.829</v>
      </c>
    </row>
    <row r="88" spans="11:12">
      <c r="K88">
        <v>0.21</v>
      </c>
      <c r="L88">
        <v>1.85</v>
      </c>
    </row>
    <row r="89" spans="11:12">
      <c r="K89">
        <v>0.23100000000000001</v>
      </c>
      <c r="L89">
        <v>1.74</v>
      </c>
    </row>
    <row r="90" spans="11:12">
      <c r="K90">
        <v>0.26600000000000001</v>
      </c>
      <c r="L90">
        <v>1.641</v>
      </c>
    </row>
    <row r="91" spans="11:12">
      <c r="K91">
        <v>0.27400000000000002</v>
      </c>
      <c r="L91">
        <v>1.6379999999999999</v>
      </c>
    </row>
    <row r="92" spans="11:12">
      <c r="K92">
        <v>0.28699999999999998</v>
      </c>
      <c r="L92">
        <v>1.7110000000000001</v>
      </c>
    </row>
    <row r="93" spans="11:12">
      <c r="K93">
        <v>0.29799999999999999</v>
      </c>
      <c r="L93">
        <v>1.661</v>
      </c>
    </row>
    <row r="94" spans="11:12">
      <c r="K94">
        <v>0.32</v>
      </c>
      <c r="L94">
        <v>1.6180000000000001</v>
      </c>
    </row>
    <row r="95" spans="11:12">
      <c r="K95">
        <v>0.33800000000000002</v>
      </c>
      <c r="L95">
        <v>1.6619999999999999</v>
      </c>
    </row>
    <row r="96" spans="11:12">
      <c r="K96">
        <v>0.36199999999999999</v>
      </c>
      <c r="L96">
        <v>1.5940000000000001</v>
      </c>
    </row>
    <row r="97" spans="11:12">
      <c r="K97">
        <v>0.376</v>
      </c>
      <c r="L97">
        <v>1.589</v>
      </c>
    </row>
    <row r="98" spans="11:12">
      <c r="K98">
        <v>3.1E-2</v>
      </c>
      <c r="L98">
        <v>1.246</v>
      </c>
    </row>
    <row r="99" spans="11:12">
      <c r="K99">
        <v>3.4000000000000002E-2</v>
      </c>
      <c r="L99">
        <v>1.2729999999999999</v>
      </c>
    </row>
    <row r="100" spans="11:12">
      <c r="K100">
        <v>0.1</v>
      </c>
      <c r="L100">
        <v>1.85</v>
      </c>
    </row>
    <row r="101" spans="11:12">
      <c r="K101">
        <v>0.11799999999999999</v>
      </c>
      <c r="L101">
        <v>1.863</v>
      </c>
    </row>
    <row r="102" spans="11:12">
      <c r="K102">
        <v>0.11</v>
      </c>
      <c r="L102">
        <v>1.851</v>
      </c>
    </row>
    <row r="103" spans="11:12">
      <c r="K103">
        <v>0.109</v>
      </c>
      <c r="L103">
        <v>1.964</v>
      </c>
    </row>
    <row r="104" spans="11:12">
      <c r="K104">
        <v>0.10299999999999999</v>
      </c>
      <c r="L104">
        <v>1.956</v>
      </c>
    </row>
    <row r="105" spans="11:12">
      <c r="K105">
        <v>0.10199999999999999</v>
      </c>
      <c r="L105">
        <v>1.875</v>
      </c>
    </row>
    <row r="106" spans="11:12">
      <c r="K106">
        <v>0.115</v>
      </c>
      <c r="L106">
        <v>2.036</v>
      </c>
    </row>
    <row r="107" spans="11:12">
      <c r="K107">
        <v>0.14299999999999999</v>
      </c>
      <c r="L107">
        <v>2.056</v>
      </c>
    </row>
    <row r="108" spans="11:12">
      <c r="K108">
        <v>0.15</v>
      </c>
      <c r="L108">
        <v>2.0270000000000001</v>
      </c>
    </row>
    <row r="109" spans="11:12">
      <c r="K109">
        <v>0.156</v>
      </c>
      <c r="L109">
        <v>2.0249999999999999</v>
      </c>
    </row>
    <row r="110" spans="11:12">
      <c r="K110">
        <v>0.16300000000000001</v>
      </c>
      <c r="L110">
        <v>2.0049999999999999</v>
      </c>
    </row>
    <row r="111" spans="11:12">
      <c r="K111">
        <v>0.16400000000000001</v>
      </c>
      <c r="L111">
        <v>1.923</v>
      </c>
    </row>
    <row r="112" spans="11:12">
      <c r="K112">
        <v>0.159</v>
      </c>
      <c r="L112">
        <v>1.9610000000000001</v>
      </c>
    </row>
    <row r="113" spans="11:12">
      <c r="K113">
        <v>0.19</v>
      </c>
      <c r="L113">
        <v>1.79</v>
      </c>
    </row>
    <row r="114" spans="11:12">
      <c r="K114">
        <v>0.2</v>
      </c>
      <c r="L114">
        <v>1.7529999999999999</v>
      </c>
    </row>
    <row r="115" spans="11:12">
      <c r="K115">
        <v>0.21099999999999999</v>
      </c>
      <c r="L115">
        <v>1.7689999999999999</v>
      </c>
    </row>
    <row r="116" spans="11:12">
      <c r="K116">
        <v>0.216</v>
      </c>
      <c r="L116">
        <v>1.8620000000000001</v>
      </c>
    </row>
    <row r="117" spans="11:12">
      <c r="K117">
        <v>0.182</v>
      </c>
      <c r="L117">
        <v>1.958</v>
      </c>
    </row>
    <row r="118" spans="11:12">
      <c r="K118">
        <v>1.4999999999999999E-2</v>
      </c>
      <c r="L118">
        <v>0.749</v>
      </c>
    </row>
    <row r="119" spans="11:12">
      <c r="K119">
        <v>1.7000000000000001E-2</v>
      </c>
      <c r="L119">
        <v>0.84</v>
      </c>
    </row>
    <row r="120" spans="11:12">
      <c r="K120">
        <v>2.1000000000000001E-2</v>
      </c>
      <c r="L120">
        <v>0.93899999999999995</v>
      </c>
    </row>
    <row r="121" spans="11:12">
      <c r="K121">
        <v>2.4E-2</v>
      </c>
      <c r="L121">
        <v>1.0509999999999999</v>
      </c>
    </row>
    <row r="122" spans="11:12">
      <c r="K122">
        <v>2.8000000000000001E-2</v>
      </c>
      <c r="L122">
        <v>1.151</v>
      </c>
    </row>
    <row r="123" spans="11:12">
      <c r="K123">
        <v>2.9000000000000001E-2</v>
      </c>
      <c r="L123">
        <v>1.141</v>
      </c>
    </row>
    <row r="124" spans="11:12">
      <c r="K124">
        <v>3.1E-2</v>
      </c>
      <c r="L124">
        <v>1.232</v>
      </c>
    </row>
    <row r="125" spans="11:12">
      <c r="K125">
        <v>3.7999999999999999E-2</v>
      </c>
      <c r="L125">
        <v>1.393</v>
      </c>
    </row>
    <row r="126" spans="11:12">
      <c r="K126">
        <v>4.3999999999999997E-2</v>
      </c>
      <c r="L126">
        <v>1.494</v>
      </c>
    </row>
    <row r="127" spans="11:12">
      <c r="K127">
        <v>4.2999999999999997E-2</v>
      </c>
      <c r="L127">
        <v>1.4419999999999999</v>
      </c>
    </row>
    <row r="128" spans="11:12">
      <c r="K128">
        <v>5.2999999999999999E-2</v>
      </c>
      <c r="L128">
        <v>1.607</v>
      </c>
    </row>
    <row r="129" spans="11:12">
      <c r="K129">
        <v>5.5E-2</v>
      </c>
      <c r="L129">
        <v>1.635</v>
      </c>
    </row>
    <row r="130" spans="11:12">
      <c r="K130">
        <v>6.9000000000000006E-2</v>
      </c>
      <c r="L130">
        <v>1.7809999999999999</v>
      </c>
    </row>
    <row r="131" spans="11:12">
      <c r="K131">
        <v>7.5999999999999998E-2</v>
      </c>
      <c r="L131">
        <v>1.851</v>
      </c>
    </row>
    <row r="132" spans="11:12">
      <c r="K132">
        <v>8.4000000000000005E-2</v>
      </c>
      <c r="L132">
        <v>1.8919999999999999</v>
      </c>
    </row>
    <row r="133" spans="11:12">
      <c r="K133">
        <v>8.4000000000000005E-2</v>
      </c>
      <c r="L133">
        <v>1.8919999999999999</v>
      </c>
    </row>
    <row r="134" spans="11:12">
      <c r="K134">
        <v>9.2999999999999999E-2</v>
      </c>
      <c r="L134">
        <v>1.99</v>
      </c>
    </row>
    <row r="135" spans="11:12">
      <c r="K135">
        <v>9.8000000000000004E-2</v>
      </c>
      <c r="L135">
        <v>1.984</v>
      </c>
    </row>
    <row r="136" spans="11:12">
      <c r="K136">
        <v>9.6000000000000002E-2</v>
      </c>
      <c r="L136">
        <v>1.839</v>
      </c>
    </row>
    <row r="137" spans="11:12">
      <c r="K137">
        <v>0.26</v>
      </c>
      <c r="L137">
        <v>1.7350000000000001</v>
      </c>
    </row>
    <row r="138" spans="11:12">
      <c r="K138">
        <v>0.253</v>
      </c>
      <c r="L138">
        <v>1.774</v>
      </c>
    </row>
    <row r="139" spans="11:12">
      <c r="K139">
        <v>0.24399999999999999</v>
      </c>
      <c r="L139">
        <v>1.7789999999999999</v>
      </c>
    </row>
    <row r="140" spans="11:12">
      <c r="K140">
        <v>0.27700000000000002</v>
      </c>
      <c r="L140">
        <v>1.75</v>
      </c>
    </row>
    <row r="141" spans="11:12">
      <c r="K141">
        <v>0.28299999999999997</v>
      </c>
      <c r="L141">
        <v>1.6579999999999999</v>
      </c>
    </row>
    <row r="142" spans="11:12">
      <c r="K142">
        <v>0.316</v>
      </c>
      <c r="L142">
        <v>1.6319999999999999</v>
      </c>
    </row>
    <row r="143" spans="11:12">
      <c r="K143">
        <v>0.312</v>
      </c>
      <c r="L143">
        <v>1.635</v>
      </c>
    </row>
    <row r="144" spans="11:12">
      <c r="K144">
        <v>0.32900000000000001</v>
      </c>
      <c r="L144">
        <v>1.6910000000000001</v>
      </c>
    </row>
    <row r="145" spans="11:12">
      <c r="K145">
        <v>0.371</v>
      </c>
      <c r="L145">
        <v>1.5289999999999999</v>
      </c>
    </row>
    <row r="146" spans="11:12">
      <c r="K146">
        <v>0.38500000000000001</v>
      </c>
      <c r="L146">
        <v>1.534</v>
      </c>
    </row>
    <row r="147" spans="11:12">
      <c r="K147">
        <v>0.39700000000000002</v>
      </c>
      <c r="L147">
        <v>1.538</v>
      </c>
    </row>
    <row r="148" spans="11:12">
      <c r="K148">
        <v>0.42399999999999999</v>
      </c>
      <c r="L148">
        <v>1.4850000000000001</v>
      </c>
    </row>
    <row r="149" spans="11:12">
      <c r="K149">
        <v>0.41099999999999998</v>
      </c>
      <c r="L149">
        <v>1.429</v>
      </c>
    </row>
    <row r="150" spans="11:12">
      <c r="K150">
        <v>0.42499999999999999</v>
      </c>
      <c r="L150">
        <v>1.4139999999999999</v>
      </c>
    </row>
    <row r="151" spans="11:12">
      <c r="K151">
        <v>0.48299999999999998</v>
      </c>
      <c r="L151">
        <v>1.4390000000000001</v>
      </c>
    </row>
    <row r="152" spans="11:12">
      <c r="K152">
        <v>0.495</v>
      </c>
      <c r="L152">
        <v>1.4279999999999999</v>
      </c>
    </row>
    <row r="153" spans="11:12">
      <c r="K153">
        <v>0.50700000000000001</v>
      </c>
      <c r="L153">
        <v>1.3740000000000001</v>
      </c>
    </row>
    <row r="154" spans="11:12">
      <c r="K154">
        <v>0.52</v>
      </c>
      <c r="L154">
        <v>1.3460000000000001</v>
      </c>
    </row>
    <row r="155" spans="11:12">
      <c r="K155">
        <v>0.53600000000000003</v>
      </c>
      <c r="L155">
        <v>1.353</v>
      </c>
    </row>
    <row r="156" spans="11:12">
      <c r="K156">
        <v>8.8999999999999996E-2</v>
      </c>
      <c r="L156">
        <v>1.8140000000000001</v>
      </c>
    </row>
    <row r="157" spans="11:12">
      <c r="K157">
        <v>0.14099999999999999</v>
      </c>
      <c r="L157">
        <v>1.877</v>
      </c>
    </row>
    <row r="158" spans="11:12">
      <c r="K158">
        <v>0.18</v>
      </c>
      <c r="L158">
        <v>1.8839999999999999</v>
      </c>
    </row>
    <row r="159" spans="11:12">
      <c r="K159">
        <v>7.4999999999999997E-2</v>
      </c>
      <c r="L159">
        <v>1.8620000000000001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 1'!M3:N3</xm:f>
              <xm:sqref>O3</xm:sqref>
            </x14:sparkline>
            <x14:sparkline>
              <xm:f>'Fig 1'!M4:N4</xm:f>
              <xm:sqref>O4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abSelected="1" showRuler="0" topLeftCell="A44" zoomScale="80" zoomScaleNormal="80" workbookViewId="0">
      <selection activeCell="H84" sqref="H84"/>
    </sheetView>
  </sheetViews>
  <sheetFormatPr defaultColWidth="11" defaultRowHeight="15.75"/>
  <sheetData>
    <row r="1" spans="1:22">
      <c r="A1" t="s">
        <v>9</v>
      </c>
    </row>
    <row r="2" spans="1:22">
      <c r="P2" t="s">
        <v>41</v>
      </c>
      <c r="S2" s="8" t="s">
        <v>43</v>
      </c>
      <c r="T2" s="8"/>
      <c r="U2" s="8"/>
    </row>
    <row r="3" spans="1:22">
      <c r="A3" t="s">
        <v>3</v>
      </c>
      <c r="B3" t="s">
        <v>72</v>
      </c>
      <c r="C3" t="s">
        <v>71</v>
      </c>
      <c r="D3" t="s">
        <v>3</v>
      </c>
      <c r="E3" t="s">
        <v>73</v>
      </c>
      <c r="F3" t="s">
        <v>71</v>
      </c>
      <c r="G3" t="s">
        <v>3</v>
      </c>
      <c r="H3" t="s">
        <v>10</v>
      </c>
      <c r="I3" t="s">
        <v>71</v>
      </c>
      <c r="J3" t="s">
        <v>3</v>
      </c>
      <c r="K3" t="s">
        <v>74</v>
      </c>
      <c r="L3" t="s">
        <v>71</v>
      </c>
      <c r="M3" t="s">
        <v>3</v>
      </c>
      <c r="N3" t="s">
        <v>75</v>
      </c>
      <c r="O3" t="s">
        <v>71</v>
      </c>
      <c r="P3" t="s">
        <v>3</v>
      </c>
      <c r="Q3" t="s">
        <v>42</v>
      </c>
      <c r="S3" s="8" t="s">
        <v>3</v>
      </c>
      <c r="T3" s="8" t="s">
        <v>47</v>
      </c>
      <c r="U3" s="8"/>
    </row>
    <row r="4" spans="1:22">
      <c r="A4" t="s">
        <v>0</v>
      </c>
      <c r="B4" t="s">
        <v>1</v>
      </c>
      <c r="D4" t="s">
        <v>0</v>
      </c>
      <c r="E4" t="s">
        <v>1</v>
      </c>
      <c r="G4" t="s">
        <v>0</v>
      </c>
      <c r="H4" t="s">
        <v>1</v>
      </c>
      <c r="J4" t="s">
        <v>0</v>
      </c>
      <c r="K4" t="s">
        <v>1</v>
      </c>
      <c r="M4" t="s">
        <v>0</v>
      </c>
      <c r="N4" t="s">
        <v>1</v>
      </c>
      <c r="P4" t="s">
        <v>0</v>
      </c>
      <c r="Q4" t="s">
        <v>1</v>
      </c>
      <c r="S4" s="8" t="s">
        <v>0</v>
      </c>
      <c r="T4" s="8" t="s">
        <v>1</v>
      </c>
      <c r="U4" s="8" t="s">
        <v>46</v>
      </c>
    </row>
    <row r="5" spans="1:22">
      <c r="A5">
        <v>8.9999999999999993E-3</v>
      </c>
      <c r="B5">
        <v>582.08299999999997</v>
      </c>
      <c r="C5">
        <f>A5*(57.5^0.4)</f>
        <v>4.5510294652217224E-2</v>
      </c>
      <c r="D5">
        <v>0.19900000000000001</v>
      </c>
      <c r="E5">
        <v>365.911</v>
      </c>
      <c r="F5">
        <f>D5*(44.9^0.4)</f>
        <v>0.91148937972423183</v>
      </c>
      <c r="G5">
        <v>1.0999999999999999E-2</v>
      </c>
      <c r="H5">
        <v>686.51700000000005</v>
      </c>
      <c r="I5">
        <f>G5*(33^0.4)</f>
        <v>4.4544927980252599E-2</v>
      </c>
      <c r="J5">
        <v>1.2999999999999999E-2</v>
      </c>
      <c r="K5">
        <v>735.548</v>
      </c>
      <c r="L5">
        <f>J5*(21.7^0.4)</f>
        <v>4.4517139026274036E-2</v>
      </c>
      <c r="M5">
        <v>1.4999999999999999E-2</v>
      </c>
      <c r="N5">
        <v>749.36199999999997</v>
      </c>
      <c r="O5">
        <f>M5*(14.4^0.4)</f>
        <v>4.3594957227014022E-2</v>
      </c>
      <c r="P5" s="7">
        <v>8.9999999999999993E-3</v>
      </c>
      <c r="Q5" s="7">
        <v>582.08299999999997</v>
      </c>
      <c r="S5" s="8">
        <v>8.0000000000000002E-3</v>
      </c>
      <c r="T5" s="8">
        <v>800</v>
      </c>
      <c r="U5" s="8">
        <v>0</v>
      </c>
    </row>
    <row r="6" spans="1:22">
      <c r="A6">
        <v>1.7999999999999999E-2</v>
      </c>
      <c r="B6">
        <v>636.74</v>
      </c>
      <c r="C6">
        <f t="shared" ref="C6:C20" si="0">A6*(57.5^0.4)</f>
        <v>9.1020589304434449E-2</v>
      </c>
      <c r="D6">
        <v>0.01</v>
      </c>
      <c r="E6">
        <v>628.04399999999998</v>
      </c>
      <c r="F6">
        <f t="shared" ref="F6:F44" si="1">D6*(44.9^0.4)</f>
        <v>4.5803486418303105E-2</v>
      </c>
      <c r="G6">
        <v>2.4E-2</v>
      </c>
      <c r="H6">
        <v>751.28300000000002</v>
      </c>
      <c r="I6">
        <f t="shared" ref="I6:I19" si="2">G6*(33^0.4)</f>
        <v>9.7188933775096589E-2</v>
      </c>
      <c r="J6">
        <v>2.9000000000000001E-2</v>
      </c>
      <c r="K6">
        <v>808.221</v>
      </c>
      <c r="L6">
        <f t="shared" ref="L6:L49" si="3">J6*(21.7^0.4)</f>
        <v>9.9307463981688243E-2</v>
      </c>
      <c r="M6">
        <v>1.7000000000000001E-2</v>
      </c>
      <c r="N6">
        <v>755.14099999999996</v>
      </c>
      <c r="O6">
        <f t="shared" ref="O6:O69" si="4">M6*(14.4^0.4)</f>
        <v>4.9407618190615891E-2</v>
      </c>
      <c r="P6" s="7">
        <v>0.01</v>
      </c>
      <c r="Q6" s="7">
        <v>628.04399999999998</v>
      </c>
      <c r="S6" s="8">
        <v>0.08</v>
      </c>
      <c r="T6" s="8">
        <v>800</v>
      </c>
      <c r="U6" s="8"/>
    </row>
    <row r="7" spans="1:22">
      <c r="A7">
        <v>0.02</v>
      </c>
      <c r="B7">
        <v>696.73</v>
      </c>
      <c r="C7">
        <f t="shared" si="0"/>
        <v>0.10113398811603828</v>
      </c>
      <c r="D7">
        <v>1.9E-2</v>
      </c>
      <c r="E7">
        <v>674.25199999999995</v>
      </c>
      <c r="F7">
        <f t="shared" si="1"/>
        <v>8.7026624194775901E-2</v>
      </c>
      <c r="G7">
        <v>2.1999999999999999E-2</v>
      </c>
      <c r="H7">
        <v>739.26099999999997</v>
      </c>
      <c r="I7">
        <f t="shared" si="2"/>
        <v>8.9089855960505199E-2</v>
      </c>
      <c r="J7">
        <v>2.7E-2</v>
      </c>
      <c r="K7">
        <v>808.76499999999999</v>
      </c>
      <c r="L7">
        <f t="shared" si="3"/>
        <v>9.2458673362261462E-2</v>
      </c>
      <c r="M7">
        <v>0.02</v>
      </c>
      <c r="N7">
        <v>788.88199999999995</v>
      </c>
      <c r="O7">
        <f t="shared" si="4"/>
        <v>5.8126609636018699E-2</v>
      </c>
      <c r="P7" s="7">
        <v>1.0999999999999999E-2</v>
      </c>
      <c r="Q7" s="7">
        <v>686.51700000000005</v>
      </c>
    </row>
    <row r="8" spans="1:22">
      <c r="A8">
        <v>0.03</v>
      </c>
      <c r="B8">
        <v>775.16800000000001</v>
      </c>
      <c r="C8">
        <f t="shared" si="0"/>
        <v>0.15170098217405742</v>
      </c>
      <c r="D8">
        <v>2.1000000000000001E-2</v>
      </c>
      <c r="E8">
        <v>702.91700000000003</v>
      </c>
      <c r="F8">
        <f t="shared" si="1"/>
        <v>9.6187321478436533E-2</v>
      </c>
      <c r="G8">
        <v>3.6999999999999998E-2</v>
      </c>
      <c r="H8">
        <v>830.279</v>
      </c>
      <c r="I8">
        <f t="shared" si="2"/>
        <v>0.14983293956994057</v>
      </c>
      <c r="J8">
        <v>3.6999999999999998E-2</v>
      </c>
      <c r="K8">
        <v>811.10400000000004</v>
      </c>
      <c r="L8">
        <f t="shared" si="3"/>
        <v>0.12670262645939534</v>
      </c>
      <c r="M8">
        <v>2.4E-2</v>
      </c>
      <c r="N8">
        <v>809.4</v>
      </c>
      <c r="O8">
        <f t="shared" si="4"/>
        <v>6.975193156322243E-2</v>
      </c>
      <c r="P8" s="7">
        <v>1.2999999999999999E-2</v>
      </c>
      <c r="Q8" s="7">
        <v>735.548</v>
      </c>
      <c r="S8" t="s">
        <v>44</v>
      </c>
    </row>
    <row r="9" spans="1:22">
      <c r="A9">
        <v>3.3000000000000002E-2</v>
      </c>
      <c r="B9">
        <v>787.654</v>
      </c>
      <c r="C9">
        <f t="shared" si="0"/>
        <v>0.16687108039146317</v>
      </c>
      <c r="D9">
        <v>2.1999999999999999E-2</v>
      </c>
      <c r="E9">
        <v>746.37599999999998</v>
      </c>
      <c r="F9">
        <f t="shared" si="1"/>
        <v>0.10076767012026683</v>
      </c>
      <c r="G9">
        <v>4.2000000000000003E-2</v>
      </c>
      <c r="H9">
        <v>835.60799999999995</v>
      </c>
      <c r="I9">
        <f t="shared" si="2"/>
        <v>0.17008063410641905</v>
      </c>
      <c r="J9">
        <v>0.04</v>
      </c>
      <c r="K9">
        <v>778.95299999999997</v>
      </c>
      <c r="L9">
        <f t="shared" si="3"/>
        <v>0.13697581238853551</v>
      </c>
      <c r="M9">
        <v>2.7E-2</v>
      </c>
      <c r="N9">
        <v>825.84900000000005</v>
      </c>
      <c r="O9">
        <f t="shared" si="4"/>
        <v>7.8470923008625237E-2</v>
      </c>
      <c r="P9" s="7">
        <v>1.4999999999999999E-2</v>
      </c>
      <c r="Q9" s="7">
        <v>749.36199999999997</v>
      </c>
      <c r="S9" t="s">
        <v>3</v>
      </c>
      <c r="T9" t="s">
        <v>48</v>
      </c>
    </row>
    <row r="10" spans="1:22">
      <c r="A10">
        <v>3.9E-2</v>
      </c>
      <c r="B10">
        <v>798.255</v>
      </c>
      <c r="C10">
        <f t="shared" si="0"/>
        <v>0.19721127682627465</v>
      </c>
      <c r="D10">
        <v>0.03</v>
      </c>
      <c r="E10">
        <v>744.57</v>
      </c>
      <c r="F10">
        <f t="shared" si="1"/>
        <v>0.1374104592549093</v>
      </c>
      <c r="G10">
        <v>5.3999999999999999E-2</v>
      </c>
      <c r="H10">
        <v>825.625</v>
      </c>
      <c r="I10">
        <f t="shared" si="2"/>
        <v>0.21867510099396731</v>
      </c>
      <c r="J10">
        <v>4.9000000000000002E-2</v>
      </c>
      <c r="K10">
        <v>847.18600000000004</v>
      </c>
      <c r="L10">
        <f t="shared" si="3"/>
        <v>0.167795370175956</v>
      </c>
      <c r="M10">
        <v>5.0999999999999997E-2</v>
      </c>
      <c r="N10">
        <v>769.25900000000001</v>
      </c>
      <c r="O10">
        <f t="shared" si="4"/>
        <v>0.14822285457184767</v>
      </c>
      <c r="P10" s="7">
        <v>1.7000000000000001E-2</v>
      </c>
      <c r="Q10" s="7">
        <v>755.14099999999996</v>
      </c>
      <c r="S10" t="s">
        <v>0</v>
      </c>
      <c r="T10" t="s">
        <v>1</v>
      </c>
      <c r="U10" t="s">
        <v>46</v>
      </c>
      <c r="V10" t="s">
        <v>49</v>
      </c>
    </row>
    <row r="11" spans="1:22">
      <c r="A11">
        <v>4.2999999999999997E-2</v>
      </c>
      <c r="B11">
        <v>807.03099999999995</v>
      </c>
      <c r="C11">
        <f t="shared" si="0"/>
        <v>0.21743807444948229</v>
      </c>
      <c r="D11">
        <v>3.2000000000000001E-2</v>
      </c>
      <c r="E11">
        <v>796.97699999999998</v>
      </c>
      <c r="F11">
        <f t="shared" si="1"/>
        <v>0.14657115653856995</v>
      </c>
      <c r="G11">
        <v>0.06</v>
      </c>
      <c r="H11">
        <v>806.48099999999999</v>
      </c>
      <c r="I11">
        <f t="shared" si="2"/>
        <v>0.24297233443774147</v>
      </c>
      <c r="J11">
        <v>5.8000000000000003E-2</v>
      </c>
      <c r="K11">
        <v>770.78300000000002</v>
      </c>
      <c r="L11">
        <f t="shared" si="3"/>
        <v>0.19861492796337649</v>
      </c>
      <c r="M11">
        <v>2.5999999999999999E-2</v>
      </c>
      <c r="N11">
        <v>805.53200000000004</v>
      </c>
      <c r="O11">
        <f t="shared" si="4"/>
        <v>7.5564592526824306E-2</v>
      </c>
      <c r="P11" s="7">
        <v>1.7999999999999999E-2</v>
      </c>
      <c r="Q11" s="7">
        <v>636.74</v>
      </c>
      <c r="S11">
        <v>0.08</v>
      </c>
      <c r="T11">
        <v>800</v>
      </c>
      <c r="U11">
        <v>-1</v>
      </c>
    </row>
    <row r="12" spans="1:22">
      <c r="A12">
        <v>0.08</v>
      </c>
      <c r="B12">
        <v>768.45399999999995</v>
      </c>
      <c r="C12">
        <f t="shared" si="0"/>
        <v>0.40453595246415314</v>
      </c>
      <c r="D12">
        <v>3.6999999999999998E-2</v>
      </c>
      <c r="E12">
        <v>803.83600000000001</v>
      </c>
      <c r="F12">
        <f t="shared" si="1"/>
        <v>0.16947289974772148</v>
      </c>
      <c r="G12">
        <v>7.2999999999999995E-2</v>
      </c>
      <c r="H12">
        <v>775.94399999999996</v>
      </c>
      <c r="I12">
        <f t="shared" si="2"/>
        <v>0.29561634023258543</v>
      </c>
      <c r="J12">
        <v>7.5999999999999998E-2</v>
      </c>
      <c r="K12">
        <v>704.452</v>
      </c>
      <c r="L12">
        <f t="shared" si="3"/>
        <v>0.26025404353821746</v>
      </c>
      <c r="M12">
        <v>6.4000000000000001E-2</v>
      </c>
      <c r="N12">
        <v>723.80200000000002</v>
      </c>
      <c r="O12">
        <f t="shared" si="4"/>
        <v>0.18600515083525984</v>
      </c>
      <c r="P12" s="7">
        <v>1.9E-2</v>
      </c>
      <c r="Q12" s="7">
        <v>674.25199999999995</v>
      </c>
      <c r="S12">
        <v>0.2</v>
      </c>
      <c r="T12">
        <v>320</v>
      </c>
    </row>
    <row r="13" spans="1:22">
      <c r="A13">
        <v>8.8999999999999996E-2</v>
      </c>
      <c r="B13">
        <v>734.30600000000004</v>
      </c>
      <c r="C13">
        <f t="shared" si="0"/>
        <v>0.45004624711637031</v>
      </c>
      <c r="D13">
        <v>4.7E-2</v>
      </c>
      <c r="E13">
        <v>782.92600000000004</v>
      </c>
      <c r="F13">
        <f t="shared" si="1"/>
        <v>0.2152763861660246</v>
      </c>
      <c r="G13">
        <v>9.9000000000000005E-2</v>
      </c>
      <c r="H13">
        <v>674.69899999999996</v>
      </c>
      <c r="I13">
        <f t="shared" si="2"/>
        <v>0.40090435182227346</v>
      </c>
      <c r="J13">
        <v>9.5000000000000001E-2</v>
      </c>
      <c r="K13">
        <v>568.29899999999998</v>
      </c>
      <c r="L13">
        <f t="shared" si="3"/>
        <v>0.32531755442277183</v>
      </c>
      <c r="M13">
        <v>7.0000000000000007E-2</v>
      </c>
      <c r="N13">
        <v>722.07600000000002</v>
      </c>
      <c r="O13">
        <f t="shared" si="4"/>
        <v>0.20344313372606546</v>
      </c>
      <c r="P13" s="7">
        <v>0.02</v>
      </c>
      <c r="Q13" s="7">
        <v>696.73</v>
      </c>
    </row>
    <row r="14" spans="1:22">
      <c r="A14">
        <v>9.2999999999999999E-2</v>
      </c>
      <c r="B14">
        <v>715.59299999999996</v>
      </c>
      <c r="C14">
        <f t="shared" si="0"/>
        <v>0.47027304473957798</v>
      </c>
      <c r="D14">
        <v>5.0999999999999997E-2</v>
      </c>
      <c r="E14">
        <v>812.51099999999997</v>
      </c>
      <c r="F14">
        <f t="shared" si="1"/>
        <v>0.23359778073334583</v>
      </c>
      <c r="G14">
        <v>0.11600000000000001</v>
      </c>
      <c r="H14">
        <v>622.51300000000003</v>
      </c>
      <c r="I14">
        <f t="shared" si="2"/>
        <v>0.46974651324630018</v>
      </c>
      <c r="J14">
        <v>0.11700000000000001</v>
      </c>
      <c r="K14">
        <v>496.08600000000001</v>
      </c>
      <c r="L14">
        <f t="shared" si="3"/>
        <v>0.40065425123646636</v>
      </c>
      <c r="M14">
        <v>6.8000000000000005E-2</v>
      </c>
      <c r="N14">
        <v>728.12099999999998</v>
      </c>
      <c r="O14">
        <f t="shared" si="4"/>
        <v>0.19763047276246357</v>
      </c>
      <c r="P14" s="7">
        <v>0.02</v>
      </c>
      <c r="Q14" s="7">
        <v>788.88199999999995</v>
      </c>
    </row>
    <row r="15" spans="1:22">
      <c r="A15">
        <v>0.157</v>
      </c>
      <c r="B15">
        <v>489.96899999999999</v>
      </c>
      <c r="C15">
        <f t="shared" si="0"/>
        <v>0.79390180671090049</v>
      </c>
      <c r="D15">
        <v>5.8000000000000003E-2</v>
      </c>
      <c r="E15">
        <v>810.93600000000004</v>
      </c>
      <c r="F15">
        <f t="shared" si="1"/>
        <v>0.26566022122615801</v>
      </c>
      <c r="G15">
        <v>0.11</v>
      </c>
      <c r="H15">
        <v>585.31100000000004</v>
      </c>
      <c r="I15">
        <f t="shared" si="2"/>
        <v>0.44544927980252602</v>
      </c>
      <c r="J15">
        <v>0.13700000000000001</v>
      </c>
      <c r="K15">
        <v>508.16800000000001</v>
      </c>
      <c r="L15">
        <f t="shared" si="3"/>
        <v>0.46914215743073412</v>
      </c>
      <c r="M15">
        <v>8.2000000000000003E-2</v>
      </c>
      <c r="N15">
        <v>667.09</v>
      </c>
      <c r="O15">
        <f t="shared" si="4"/>
        <v>0.23831909950767666</v>
      </c>
      <c r="P15" s="7">
        <v>2.1000000000000001E-2</v>
      </c>
      <c r="Q15" s="7">
        <v>702.91700000000003</v>
      </c>
      <c r="S15" s="6" t="s">
        <v>45</v>
      </c>
      <c r="T15" s="6"/>
      <c r="U15" s="6"/>
    </row>
    <row r="16" spans="1:22">
      <c r="A16">
        <v>7.0000000000000007E-2</v>
      </c>
      <c r="B16">
        <v>782.18399999999997</v>
      </c>
      <c r="C16">
        <f t="shared" si="0"/>
        <v>0.35396895840613402</v>
      </c>
      <c r="D16">
        <v>7.3999999999999996E-2</v>
      </c>
      <c r="E16">
        <v>736.36599999999999</v>
      </c>
      <c r="F16">
        <f t="shared" si="1"/>
        <v>0.33894579949544296</v>
      </c>
      <c r="G16">
        <v>0.19900000000000001</v>
      </c>
      <c r="H16">
        <v>339.37599999999998</v>
      </c>
      <c r="I16">
        <f t="shared" si="2"/>
        <v>0.80585824255184257</v>
      </c>
      <c r="J16">
        <v>0.11700000000000001</v>
      </c>
      <c r="K16">
        <v>586.59400000000005</v>
      </c>
      <c r="L16">
        <f t="shared" si="3"/>
        <v>0.40065425123646636</v>
      </c>
      <c r="M16">
        <v>5.0999999999999997E-2</v>
      </c>
      <c r="N16">
        <v>841.95799999999997</v>
      </c>
      <c r="O16">
        <f t="shared" si="4"/>
        <v>0.14822285457184767</v>
      </c>
      <c r="P16" s="7">
        <v>2.1999999999999999E-2</v>
      </c>
      <c r="Q16" s="7">
        <v>746.37599999999998</v>
      </c>
      <c r="S16" s="6" t="s">
        <v>3</v>
      </c>
      <c r="T16" s="6" t="s">
        <v>48</v>
      </c>
      <c r="U16" s="6"/>
    </row>
    <row r="17" spans="1:21">
      <c r="A17">
        <v>0.245</v>
      </c>
      <c r="B17">
        <v>239.71</v>
      </c>
      <c r="C17">
        <f t="shared" si="0"/>
        <v>1.2388913544214688</v>
      </c>
      <c r="D17">
        <v>7.6999999999999999E-2</v>
      </c>
      <c r="E17">
        <v>768.07600000000002</v>
      </c>
      <c r="F17">
        <f t="shared" si="1"/>
        <v>0.35268684542093393</v>
      </c>
      <c r="G17">
        <v>0.23599999999999999</v>
      </c>
      <c r="H17">
        <v>269.17200000000003</v>
      </c>
      <c r="I17">
        <f t="shared" si="2"/>
        <v>0.95569118212178306</v>
      </c>
      <c r="J17">
        <v>0.10299999999999999</v>
      </c>
      <c r="K17">
        <v>652.89</v>
      </c>
      <c r="L17">
        <f t="shared" si="3"/>
        <v>0.3527127169004789</v>
      </c>
      <c r="M17">
        <v>6.8000000000000005E-2</v>
      </c>
      <c r="N17">
        <v>765.92700000000002</v>
      </c>
      <c r="O17">
        <f t="shared" si="4"/>
        <v>0.19763047276246357</v>
      </c>
      <c r="P17" s="7">
        <v>2.1999999999999999E-2</v>
      </c>
      <c r="Q17" s="7">
        <v>739.26099999999997</v>
      </c>
      <c r="S17" s="6" t="s">
        <v>0</v>
      </c>
      <c r="T17" s="6" t="s">
        <v>1</v>
      </c>
      <c r="U17" s="6" t="s">
        <v>46</v>
      </c>
    </row>
    <row r="18" spans="1:21">
      <c r="A18">
        <v>0.123</v>
      </c>
      <c r="B18">
        <v>618.154</v>
      </c>
      <c r="C18">
        <f t="shared" si="0"/>
        <v>0.62197402691363535</v>
      </c>
      <c r="D18">
        <v>0.10299999999999999</v>
      </c>
      <c r="E18">
        <v>707.04399999999998</v>
      </c>
      <c r="F18">
        <f t="shared" si="1"/>
        <v>0.47177591010852193</v>
      </c>
      <c r="G18">
        <v>0.307</v>
      </c>
      <c r="H18">
        <v>164.20500000000001</v>
      </c>
      <c r="I18">
        <f t="shared" si="2"/>
        <v>1.2432084445397771</v>
      </c>
      <c r="J18">
        <v>8.3000000000000004E-2</v>
      </c>
      <c r="K18">
        <v>729.17700000000002</v>
      </c>
      <c r="L18">
        <f t="shared" si="3"/>
        <v>0.2842248107062112</v>
      </c>
      <c r="M18">
        <v>4.3999999999999997E-2</v>
      </c>
      <c r="N18">
        <v>799.20299999999997</v>
      </c>
      <c r="O18">
        <f t="shared" si="4"/>
        <v>0.12787854119924114</v>
      </c>
      <c r="P18" s="7">
        <v>2.4E-2</v>
      </c>
      <c r="Q18" s="7">
        <v>751.28300000000002</v>
      </c>
      <c r="S18" s="6">
        <v>0.2</v>
      </c>
      <c r="T18" s="6">
        <v>310</v>
      </c>
      <c r="U18" s="6">
        <f>-5/3</f>
        <v>-1.6666666666666667</v>
      </c>
    </row>
    <row r="19" spans="1:21">
      <c r="A19">
        <v>0.187</v>
      </c>
      <c r="B19">
        <v>402.15199999999999</v>
      </c>
      <c r="C19">
        <f t="shared" si="0"/>
        <v>0.94560278888495786</v>
      </c>
      <c r="D19">
        <v>9.8000000000000004E-2</v>
      </c>
      <c r="E19">
        <v>691.35199999999998</v>
      </c>
      <c r="F19">
        <f t="shared" si="1"/>
        <v>0.44887416689937043</v>
      </c>
      <c r="G19">
        <v>0.152</v>
      </c>
      <c r="H19">
        <v>476.08499999999998</v>
      </c>
      <c r="I19">
        <f t="shared" si="2"/>
        <v>0.61552991390894507</v>
      </c>
      <c r="J19">
        <v>9.9000000000000005E-2</v>
      </c>
      <c r="K19">
        <v>606.98400000000004</v>
      </c>
      <c r="L19">
        <f t="shared" si="3"/>
        <v>0.33901513566162539</v>
      </c>
      <c r="M19">
        <v>4.7E-2</v>
      </c>
      <c r="N19">
        <v>827.24599999999998</v>
      </c>
      <c r="O19">
        <f t="shared" si="4"/>
        <v>0.13659753264464394</v>
      </c>
      <c r="P19" s="7">
        <v>2.4E-2</v>
      </c>
      <c r="Q19" s="7">
        <v>809.4</v>
      </c>
      <c r="S19" s="6">
        <v>0.5</v>
      </c>
      <c r="T19" s="6">
        <v>75</v>
      </c>
      <c r="U19" s="6"/>
    </row>
    <row r="20" spans="1:21">
      <c r="A20">
        <v>0.214</v>
      </c>
      <c r="B20">
        <v>317.61500000000001</v>
      </c>
      <c r="C20">
        <f t="shared" si="0"/>
        <v>1.0821336728416096</v>
      </c>
      <c r="D20">
        <v>0.105</v>
      </c>
      <c r="E20">
        <v>630.83299999999997</v>
      </c>
      <c r="F20">
        <f t="shared" si="1"/>
        <v>0.48093660739218258</v>
      </c>
      <c r="J20">
        <v>0.124</v>
      </c>
      <c r="K20">
        <v>497.07499999999999</v>
      </c>
      <c r="L20">
        <f t="shared" si="3"/>
        <v>0.42462501840446004</v>
      </c>
      <c r="M20">
        <v>3.1E-2</v>
      </c>
      <c r="N20">
        <v>822.4</v>
      </c>
      <c r="O20">
        <f t="shared" si="4"/>
        <v>9.0096244935828976E-2</v>
      </c>
      <c r="P20" s="7">
        <v>2.5999999999999999E-2</v>
      </c>
      <c r="Q20" s="7">
        <v>805.53200000000004</v>
      </c>
    </row>
    <row r="21" spans="1:21">
      <c r="A21" t="s">
        <v>2</v>
      </c>
      <c r="B21" t="s">
        <v>2</v>
      </c>
      <c r="D21">
        <v>0.13300000000000001</v>
      </c>
      <c r="E21">
        <v>562.21699999999998</v>
      </c>
      <c r="F21">
        <f t="shared" si="1"/>
        <v>0.60918636936343129</v>
      </c>
      <c r="J21">
        <v>0.14000000000000001</v>
      </c>
      <c r="K21">
        <v>438.512</v>
      </c>
      <c r="L21">
        <f t="shared" si="3"/>
        <v>0.47941534335987429</v>
      </c>
      <c r="M21">
        <v>3.1E-2</v>
      </c>
      <c r="N21">
        <v>817.32399999999996</v>
      </c>
      <c r="O21">
        <f t="shared" si="4"/>
        <v>9.0096244935828976E-2</v>
      </c>
      <c r="P21" s="7">
        <v>2.7E-2</v>
      </c>
      <c r="Q21" s="7">
        <v>808.76499999999999</v>
      </c>
    </row>
    <row r="22" spans="1:21">
      <c r="D22">
        <v>0.13500000000000001</v>
      </c>
      <c r="E22">
        <v>542.67600000000004</v>
      </c>
      <c r="F22">
        <f t="shared" si="1"/>
        <v>0.61834706664709194</v>
      </c>
      <c r="J22">
        <v>0.156</v>
      </c>
      <c r="K22">
        <v>380.83199999999999</v>
      </c>
      <c r="L22">
        <f t="shared" si="3"/>
        <v>0.53420566831528848</v>
      </c>
      <c r="M22">
        <v>8.4000000000000005E-2</v>
      </c>
      <c r="N22">
        <v>688.12599999999998</v>
      </c>
      <c r="O22">
        <f t="shared" si="4"/>
        <v>0.24413176047127855</v>
      </c>
      <c r="P22" s="7">
        <v>2.7E-2</v>
      </c>
      <c r="Q22" s="7">
        <v>825.84900000000005</v>
      </c>
    </row>
    <row r="23" spans="1:21">
      <c r="D23">
        <v>0.17</v>
      </c>
      <c r="E23">
        <v>446.87400000000002</v>
      </c>
      <c r="F23">
        <f t="shared" si="1"/>
        <v>0.7786592691111528</v>
      </c>
      <c r="J23">
        <v>0.18</v>
      </c>
      <c r="K23">
        <v>343.03</v>
      </c>
      <c r="L23">
        <f t="shared" si="3"/>
        <v>0.61639115574840975</v>
      </c>
      <c r="M23">
        <v>8.6999999999999994E-2</v>
      </c>
      <c r="N23">
        <v>666.9</v>
      </c>
      <c r="O23">
        <f t="shared" si="4"/>
        <v>0.25285075191668133</v>
      </c>
      <c r="P23" s="7">
        <v>2.9000000000000001E-2</v>
      </c>
      <c r="Q23" s="7">
        <v>808.221</v>
      </c>
    </row>
    <row r="24" spans="1:21">
      <c r="D24">
        <v>0.17499999999999999</v>
      </c>
      <c r="E24">
        <v>421.47500000000002</v>
      </c>
      <c r="F24">
        <f t="shared" si="1"/>
        <v>0.8015610123203043</v>
      </c>
      <c r="J24">
        <v>0.182</v>
      </c>
      <c r="K24">
        <v>368.53699999999998</v>
      </c>
      <c r="L24">
        <f t="shared" si="3"/>
        <v>0.62323994636783653</v>
      </c>
      <c r="M24">
        <v>8.8999999999999996E-2</v>
      </c>
      <c r="N24">
        <v>619.00699999999995</v>
      </c>
      <c r="O24">
        <f t="shared" si="4"/>
        <v>0.25866341288028316</v>
      </c>
      <c r="P24" s="7">
        <v>0.03</v>
      </c>
      <c r="Q24" s="7">
        <v>775.16800000000001</v>
      </c>
    </row>
    <row r="25" spans="1:21">
      <c r="D25">
        <v>0.20899999999999999</v>
      </c>
      <c r="E25">
        <v>343.70800000000003</v>
      </c>
      <c r="F25">
        <f t="shared" si="1"/>
        <v>0.95729286614253484</v>
      </c>
      <c r="J25">
        <v>0.156</v>
      </c>
      <c r="K25">
        <v>406.45</v>
      </c>
      <c r="L25">
        <f t="shared" si="3"/>
        <v>0.53420566831528848</v>
      </c>
      <c r="M25">
        <v>9.1999999999999998E-2</v>
      </c>
      <c r="N25">
        <v>666.14200000000005</v>
      </c>
      <c r="O25">
        <f t="shared" si="4"/>
        <v>0.267382404325686</v>
      </c>
      <c r="P25" s="7">
        <v>0.03</v>
      </c>
      <c r="Q25" s="7">
        <v>744.57</v>
      </c>
    </row>
    <row r="26" spans="1:21">
      <c r="D26">
        <v>0.23400000000000001</v>
      </c>
      <c r="E26">
        <v>299.51900000000001</v>
      </c>
      <c r="F26">
        <f t="shared" si="1"/>
        <v>1.0718015821882927</v>
      </c>
      <c r="J26">
        <v>0.23400000000000001</v>
      </c>
      <c r="K26">
        <v>238.833</v>
      </c>
      <c r="L26">
        <f t="shared" si="3"/>
        <v>0.80130850247293273</v>
      </c>
      <c r="M26">
        <v>0.10100000000000001</v>
      </c>
      <c r="N26">
        <v>564.346</v>
      </c>
      <c r="O26">
        <f t="shared" si="4"/>
        <v>0.29353937866189445</v>
      </c>
      <c r="P26" s="7">
        <v>3.1E-2</v>
      </c>
      <c r="Q26" s="7">
        <v>822.4</v>
      </c>
    </row>
    <row r="27" spans="1:21">
      <c r="D27">
        <v>0.23599999999999999</v>
      </c>
      <c r="E27">
        <v>277.93799999999999</v>
      </c>
      <c r="F27">
        <f t="shared" si="1"/>
        <v>1.0809622794719533</v>
      </c>
      <c r="J27">
        <v>0.23100000000000001</v>
      </c>
      <c r="K27">
        <v>237.05199999999999</v>
      </c>
      <c r="L27">
        <f t="shared" si="3"/>
        <v>0.79103531654379255</v>
      </c>
      <c r="M27">
        <v>9.7000000000000003E-2</v>
      </c>
      <c r="N27">
        <v>605.88</v>
      </c>
      <c r="O27">
        <f t="shared" si="4"/>
        <v>0.28191405673469067</v>
      </c>
      <c r="P27" s="7">
        <v>3.1E-2</v>
      </c>
      <c r="Q27" s="7">
        <v>817.32399999999996</v>
      </c>
    </row>
    <row r="28" spans="1:21">
      <c r="D28">
        <v>0.27100000000000002</v>
      </c>
      <c r="E28">
        <v>205.51300000000001</v>
      </c>
      <c r="F28">
        <f t="shared" si="1"/>
        <v>1.2412744819360142</v>
      </c>
      <c r="J28">
        <v>0.26600000000000001</v>
      </c>
      <c r="K28">
        <v>181.827</v>
      </c>
      <c r="L28">
        <f t="shared" si="3"/>
        <v>0.91088915238376111</v>
      </c>
      <c r="M28">
        <v>0.10199999999999999</v>
      </c>
      <c r="N28">
        <v>598.19299999999998</v>
      </c>
      <c r="O28">
        <f t="shared" si="4"/>
        <v>0.29644570914369534</v>
      </c>
      <c r="P28" s="7">
        <v>3.2000000000000001E-2</v>
      </c>
      <c r="Q28" s="7">
        <v>796.97699999999998</v>
      </c>
    </row>
    <row r="29" spans="1:21">
      <c r="F29">
        <f t="shared" si="1"/>
        <v>0</v>
      </c>
      <c r="J29">
        <v>0.36399999999999999</v>
      </c>
      <c r="K29">
        <v>121.996</v>
      </c>
      <c r="L29">
        <f t="shared" si="3"/>
        <v>1.2464798927356731</v>
      </c>
      <c r="M29">
        <v>0.108</v>
      </c>
      <c r="N29">
        <v>544.89800000000002</v>
      </c>
      <c r="O29">
        <f t="shared" si="4"/>
        <v>0.31388369203450095</v>
      </c>
      <c r="P29" s="7">
        <v>3.3000000000000002E-2</v>
      </c>
      <c r="Q29" s="7">
        <v>787.654</v>
      </c>
    </row>
    <row r="30" spans="1:21">
      <c r="F30">
        <f t="shared" si="1"/>
        <v>0</v>
      </c>
      <c r="J30">
        <v>0.316</v>
      </c>
      <c r="K30">
        <v>145.60400000000001</v>
      </c>
      <c r="L30">
        <f t="shared" si="3"/>
        <v>1.0821089178694305</v>
      </c>
      <c r="M30">
        <v>0.11</v>
      </c>
      <c r="N30">
        <v>567.38599999999997</v>
      </c>
      <c r="O30">
        <f t="shared" si="4"/>
        <v>0.31969635299810284</v>
      </c>
      <c r="P30" s="7">
        <v>3.6999999999999998E-2</v>
      </c>
      <c r="Q30" s="7">
        <v>803.83600000000001</v>
      </c>
    </row>
    <row r="31" spans="1:21">
      <c r="F31">
        <f t="shared" si="1"/>
        <v>0</v>
      </c>
      <c r="J31">
        <v>0.28100000000000003</v>
      </c>
      <c r="K31">
        <v>186.774</v>
      </c>
      <c r="L31">
        <f t="shared" si="3"/>
        <v>0.96225508202946197</v>
      </c>
      <c r="M31">
        <v>0.109</v>
      </c>
      <c r="N31">
        <v>516.10699999999997</v>
      </c>
      <c r="O31">
        <f t="shared" si="4"/>
        <v>0.31679002251630189</v>
      </c>
      <c r="P31" s="7">
        <v>3.6999999999999998E-2</v>
      </c>
      <c r="Q31" s="7">
        <v>830.279</v>
      </c>
    </row>
    <row r="32" spans="1:21">
      <c r="F32">
        <f t="shared" si="1"/>
        <v>0</v>
      </c>
      <c r="J32">
        <v>0.39800000000000002</v>
      </c>
      <c r="K32">
        <v>104.22799999999999</v>
      </c>
      <c r="L32">
        <f t="shared" si="3"/>
        <v>1.3629093332659283</v>
      </c>
      <c r="M32">
        <v>0.113</v>
      </c>
      <c r="N32">
        <v>534.80499999999995</v>
      </c>
      <c r="O32">
        <f t="shared" si="4"/>
        <v>0.32841534444350562</v>
      </c>
      <c r="P32" s="7">
        <v>3.6999999999999998E-2</v>
      </c>
      <c r="Q32" s="7">
        <v>811.10400000000004</v>
      </c>
    </row>
    <row r="33" spans="1:17">
      <c r="F33">
        <f t="shared" si="1"/>
        <v>0</v>
      </c>
      <c r="J33">
        <v>0.38800000000000001</v>
      </c>
      <c r="K33">
        <v>110.46599999999999</v>
      </c>
      <c r="L33">
        <f t="shared" si="3"/>
        <v>1.3286653801687944</v>
      </c>
      <c r="M33">
        <v>0.11799999999999999</v>
      </c>
      <c r="N33">
        <v>517.73</v>
      </c>
      <c r="O33">
        <f t="shared" si="4"/>
        <v>0.34294699685251029</v>
      </c>
      <c r="P33" s="7">
        <v>3.9E-2</v>
      </c>
      <c r="Q33" s="7">
        <v>798.255</v>
      </c>
    </row>
    <row r="34" spans="1:17">
      <c r="F34">
        <f t="shared" si="1"/>
        <v>0</v>
      </c>
      <c r="J34">
        <v>0.312</v>
      </c>
      <c r="K34">
        <v>155.96799999999999</v>
      </c>
      <c r="L34">
        <f t="shared" si="3"/>
        <v>1.068411336630577</v>
      </c>
      <c r="M34">
        <v>0.129</v>
      </c>
      <c r="N34">
        <v>464.28300000000002</v>
      </c>
      <c r="O34">
        <f t="shared" si="4"/>
        <v>0.37491663215232057</v>
      </c>
      <c r="P34" s="7">
        <v>0.04</v>
      </c>
      <c r="Q34" s="7">
        <v>778.95299999999997</v>
      </c>
    </row>
    <row r="35" spans="1:17">
      <c r="F35">
        <f t="shared" si="1"/>
        <v>0</v>
      </c>
      <c r="J35">
        <v>0.121</v>
      </c>
      <c r="K35">
        <v>535.78599999999994</v>
      </c>
      <c r="L35">
        <f t="shared" si="3"/>
        <v>0.41435183247531987</v>
      </c>
      <c r="M35">
        <v>0.13400000000000001</v>
      </c>
      <c r="N35">
        <v>459.84100000000001</v>
      </c>
      <c r="O35">
        <f t="shared" si="4"/>
        <v>0.3894482845613253</v>
      </c>
      <c r="P35" s="7">
        <v>4.2000000000000003E-2</v>
      </c>
      <c r="Q35" s="7">
        <v>835.60799999999995</v>
      </c>
    </row>
    <row r="36" spans="1:17">
      <c r="F36">
        <f t="shared" si="1"/>
        <v>0</v>
      </c>
      <c r="J36">
        <v>0.12</v>
      </c>
      <c r="K36">
        <v>506.88</v>
      </c>
      <c r="L36">
        <f t="shared" si="3"/>
        <v>0.41092743716560648</v>
      </c>
      <c r="M36">
        <v>0.13300000000000001</v>
      </c>
      <c r="N36">
        <v>481.30200000000002</v>
      </c>
      <c r="O36">
        <f t="shared" si="4"/>
        <v>0.38654195407952435</v>
      </c>
      <c r="P36" s="7">
        <v>4.2999999999999997E-2</v>
      </c>
      <c r="Q36" s="7">
        <v>807.03099999999995</v>
      </c>
    </row>
    <row r="37" spans="1:17">
      <c r="F37">
        <f t="shared" si="1"/>
        <v>0</v>
      </c>
      <c r="J37" s="5">
        <v>4.2999999999999997E-2</v>
      </c>
      <c r="K37" s="5">
        <v>846.38699999999994</v>
      </c>
      <c r="L37">
        <f t="shared" si="3"/>
        <v>0.14724899831767566</v>
      </c>
      <c r="M37">
        <v>0.128</v>
      </c>
      <c r="N37">
        <v>482.34199999999998</v>
      </c>
      <c r="O37">
        <f t="shared" si="4"/>
        <v>0.37201030167051968</v>
      </c>
      <c r="P37" s="7">
        <v>4.2999999999999997E-2</v>
      </c>
      <c r="Q37" s="7">
        <v>846.38699999999994</v>
      </c>
    </row>
    <row r="38" spans="1:17">
      <c r="F38">
        <f t="shared" si="1"/>
        <v>0</v>
      </c>
      <c r="J38" s="5">
        <v>6.3E-2</v>
      </c>
      <c r="K38" s="5">
        <v>764.80200000000002</v>
      </c>
      <c r="L38">
        <f t="shared" si="3"/>
        <v>0.21573690451194341</v>
      </c>
      <c r="M38">
        <v>0.14899999999999999</v>
      </c>
      <c r="N38">
        <v>416.15800000000002</v>
      </c>
      <c r="O38">
        <f t="shared" si="4"/>
        <v>0.43304324178833925</v>
      </c>
      <c r="P38" s="7">
        <v>4.3999999999999997E-2</v>
      </c>
      <c r="Q38" s="7">
        <v>799.20299999999997</v>
      </c>
    </row>
    <row r="39" spans="1:17">
      <c r="F39">
        <f t="shared" si="1"/>
        <v>0</v>
      </c>
      <c r="J39" s="5">
        <v>6.4000000000000001E-2</v>
      </c>
      <c r="K39" s="5">
        <v>810.10900000000004</v>
      </c>
      <c r="L39">
        <f t="shared" si="3"/>
        <v>0.2191612998216568</v>
      </c>
      <c r="M39">
        <v>0.16200000000000001</v>
      </c>
      <c r="N39">
        <v>393.52600000000001</v>
      </c>
      <c r="O39">
        <f t="shared" si="4"/>
        <v>0.47082553805175142</v>
      </c>
      <c r="P39" s="7">
        <v>4.7E-2</v>
      </c>
      <c r="Q39" s="7">
        <v>782.92600000000004</v>
      </c>
    </row>
    <row r="40" spans="1:17">
      <c r="F40">
        <f t="shared" si="1"/>
        <v>0</v>
      </c>
      <c r="L40">
        <f t="shared" si="3"/>
        <v>0</v>
      </c>
      <c r="M40">
        <v>0.16900000000000001</v>
      </c>
      <c r="N40">
        <v>345.654</v>
      </c>
      <c r="O40">
        <f t="shared" si="4"/>
        <v>0.49116985142435798</v>
      </c>
      <c r="P40" s="7">
        <v>4.7E-2</v>
      </c>
      <c r="Q40" s="7">
        <v>827.24599999999998</v>
      </c>
    </row>
    <row r="41" spans="1:17">
      <c r="F41">
        <f t="shared" si="1"/>
        <v>0</v>
      </c>
      <c r="L41">
        <f t="shared" si="3"/>
        <v>0</v>
      </c>
      <c r="M41">
        <v>0.159</v>
      </c>
      <c r="N41">
        <v>361.17700000000002</v>
      </c>
      <c r="O41">
        <f t="shared" si="4"/>
        <v>0.46210654660634864</v>
      </c>
      <c r="P41" s="7">
        <v>4.9000000000000002E-2</v>
      </c>
      <c r="Q41" s="7">
        <v>847.18600000000004</v>
      </c>
    </row>
    <row r="42" spans="1:17">
      <c r="F42">
        <f t="shared" si="1"/>
        <v>0</v>
      </c>
      <c r="L42">
        <f t="shared" si="3"/>
        <v>0</v>
      </c>
      <c r="M42">
        <v>0.16</v>
      </c>
      <c r="N42">
        <v>368.298</v>
      </c>
      <c r="O42">
        <f t="shared" si="4"/>
        <v>0.46501287708814959</v>
      </c>
      <c r="P42" s="7">
        <v>5.0999999999999997E-2</v>
      </c>
      <c r="Q42" s="7">
        <v>812.51099999999997</v>
      </c>
    </row>
    <row r="43" spans="1:17">
      <c r="F43">
        <f t="shared" si="1"/>
        <v>0</v>
      </c>
      <c r="L43">
        <f t="shared" si="3"/>
        <v>0</v>
      </c>
      <c r="M43">
        <v>0.18</v>
      </c>
      <c r="N43">
        <v>318.86799999999999</v>
      </c>
      <c r="O43">
        <f t="shared" si="4"/>
        <v>0.52313948672416821</v>
      </c>
      <c r="P43" s="7">
        <v>5.0999999999999997E-2</v>
      </c>
      <c r="Q43" s="7">
        <v>769.25900000000001</v>
      </c>
    </row>
    <row r="44" spans="1:17">
      <c r="F44">
        <f t="shared" si="1"/>
        <v>0</v>
      </c>
      <c r="L44">
        <f t="shared" si="3"/>
        <v>0</v>
      </c>
      <c r="M44">
        <v>0.191</v>
      </c>
      <c r="N44">
        <v>278.83199999999999</v>
      </c>
      <c r="O44">
        <f t="shared" si="4"/>
        <v>0.55510912202397855</v>
      </c>
      <c r="P44" s="7">
        <v>5.0999999999999997E-2</v>
      </c>
      <c r="Q44" s="7">
        <v>841.95799999999997</v>
      </c>
    </row>
    <row r="45" spans="1:17">
      <c r="L45">
        <f t="shared" si="3"/>
        <v>0</v>
      </c>
      <c r="M45">
        <v>0.2</v>
      </c>
      <c r="N45">
        <v>249.809</v>
      </c>
      <c r="O45">
        <f t="shared" si="4"/>
        <v>0.581266096360187</v>
      </c>
      <c r="P45" s="7">
        <v>5.3999999999999999E-2</v>
      </c>
      <c r="Q45" s="7">
        <v>825.625</v>
      </c>
    </row>
    <row r="46" spans="1:17">
      <c r="A46" t="s">
        <v>2</v>
      </c>
      <c r="B46" t="s">
        <v>2</v>
      </c>
      <c r="L46">
        <f t="shared" si="3"/>
        <v>0</v>
      </c>
      <c r="M46">
        <v>0.21</v>
      </c>
      <c r="N46">
        <v>254.54</v>
      </c>
      <c r="O46">
        <f t="shared" si="4"/>
        <v>0.61032940117819623</v>
      </c>
      <c r="P46" s="7">
        <v>5.8000000000000003E-2</v>
      </c>
      <c r="Q46" s="7">
        <v>810.93600000000004</v>
      </c>
    </row>
    <row r="47" spans="1:17">
      <c r="L47">
        <f t="shared" si="3"/>
        <v>0</v>
      </c>
      <c r="M47">
        <v>0.217</v>
      </c>
      <c r="N47">
        <v>247.28399999999999</v>
      </c>
      <c r="O47">
        <f t="shared" si="4"/>
        <v>0.63067371455080279</v>
      </c>
      <c r="P47" s="7">
        <v>5.8000000000000003E-2</v>
      </c>
      <c r="Q47" s="7">
        <v>770.78300000000002</v>
      </c>
    </row>
    <row r="48" spans="1:17">
      <c r="L48">
        <f t="shared" si="3"/>
        <v>0</v>
      </c>
      <c r="M48">
        <v>0.21199999999999999</v>
      </c>
      <c r="N48">
        <v>230.82</v>
      </c>
      <c r="O48">
        <f t="shared" si="4"/>
        <v>0.61614206214179812</v>
      </c>
      <c r="P48" s="7">
        <v>0.06</v>
      </c>
      <c r="Q48" s="7">
        <v>806.48099999999999</v>
      </c>
    </row>
    <row r="49" spans="1:18">
      <c r="L49">
        <f t="shared" si="3"/>
        <v>0</v>
      </c>
      <c r="M49">
        <v>0.23300000000000001</v>
      </c>
      <c r="N49">
        <v>217.422</v>
      </c>
      <c r="O49">
        <f t="shared" si="4"/>
        <v>0.6771750022596178</v>
      </c>
      <c r="P49" s="7">
        <v>6.3E-2</v>
      </c>
      <c r="Q49" s="7">
        <v>764.80200000000002</v>
      </c>
    </row>
    <row r="50" spans="1:18">
      <c r="M50">
        <v>0.24299999999999999</v>
      </c>
      <c r="N50">
        <v>207.37799999999999</v>
      </c>
      <c r="O50">
        <f t="shared" si="4"/>
        <v>0.70623830707762714</v>
      </c>
      <c r="P50" s="7">
        <v>6.4000000000000001E-2</v>
      </c>
      <c r="Q50" s="7">
        <v>810.10900000000004</v>
      </c>
    </row>
    <row r="51" spans="1:18">
      <c r="M51">
        <v>0.253</v>
      </c>
      <c r="N51">
        <v>202.31700000000001</v>
      </c>
      <c r="O51">
        <f t="shared" si="4"/>
        <v>0.73530161189563648</v>
      </c>
      <c r="P51" s="7">
        <v>6.4000000000000001E-2</v>
      </c>
      <c r="Q51" s="7">
        <v>723.80200000000002</v>
      </c>
    </row>
    <row r="52" spans="1:18">
      <c r="M52">
        <v>0.26400000000000001</v>
      </c>
      <c r="N52">
        <v>187.71600000000001</v>
      </c>
      <c r="O52">
        <f t="shared" si="4"/>
        <v>0.76727124719544681</v>
      </c>
      <c r="P52" s="7">
        <v>6.8000000000000005E-2</v>
      </c>
      <c r="Q52" s="7">
        <v>728.12099999999998</v>
      </c>
    </row>
    <row r="53" spans="1:18">
      <c r="M53">
        <v>0.27700000000000002</v>
      </c>
      <c r="N53">
        <v>171.185</v>
      </c>
      <c r="O53">
        <f t="shared" si="4"/>
        <v>0.80505354345885904</v>
      </c>
      <c r="P53" s="7">
        <v>6.8000000000000005E-2</v>
      </c>
      <c r="Q53" s="7">
        <v>765.92700000000002</v>
      </c>
    </row>
    <row r="54" spans="1:18">
      <c r="M54">
        <v>0.27600000000000002</v>
      </c>
      <c r="N54">
        <v>165.435</v>
      </c>
      <c r="O54">
        <f t="shared" si="4"/>
        <v>0.80214721297705804</v>
      </c>
      <c r="P54" s="7">
        <v>7.0000000000000007E-2</v>
      </c>
      <c r="Q54" s="7">
        <v>782.18399999999997</v>
      </c>
    </row>
    <row r="55" spans="1:18">
      <c r="M55">
        <v>0.29799999999999999</v>
      </c>
      <c r="N55">
        <v>152.87299999999999</v>
      </c>
      <c r="O55">
        <f t="shared" si="4"/>
        <v>0.8660864835766785</v>
      </c>
      <c r="P55" s="7">
        <v>7.0000000000000007E-2</v>
      </c>
      <c r="Q55" s="7">
        <v>722.07600000000002</v>
      </c>
    </row>
    <row r="56" spans="1:18">
      <c r="M56">
        <v>0.28499999999999998</v>
      </c>
      <c r="N56">
        <v>156.52500000000001</v>
      </c>
      <c r="O56">
        <f t="shared" si="4"/>
        <v>0.82830418731326638</v>
      </c>
      <c r="P56" s="7">
        <v>7.2999999999999995E-2</v>
      </c>
      <c r="Q56" s="7">
        <v>775.94399999999996</v>
      </c>
    </row>
    <row r="57" spans="1:18">
      <c r="M57">
        <v>0.28699999999999998</v>
      </c>
      <c r="N57">
        <v>162.02699999999999</v>
      </c>
      <c r="O57">
        <f t="shared" si="4"/>
        <v>0.83411684827686827</v>
      </c>
      <c r="P57" s="7">
        <v>7.3999999999999996E-2</v>
      </c>
      <c r="Q57" s="7">
        <v>736.36599999999999</v>
      </c>
    </row>
    <row r="58" spans="1:18">
      <c r="M58">
        <v>0.308</v>
      </c>
      <c r="N58">
        <v>149.75899999999999</v>
      </c>
      <c r="O58">
        <f t="shared" si="4"/>
        <v>0.89514978839468795</v>
      </c>
      <c r="P58" s="7">
        <v>7.5999999999999998E-2</v>
      </c>
      <c r="Q58" s="7">
        <v>704.452</v>
      </c>
    </row>
    <row r="59" spans="1:18">
      <c r="M59">
        <v>0.31900000000000001</v>
      </c>
      <c r="N59">
        <v>139.93600000000001</v>
      </c>
      <c r="O59">
        <f t="shared" si="4"/>
        <v>0.92711942369449818</v>
      </c>
      <c r="P59" s="7">
        <v>7.6999999999999999E-2</v>
      </c>
      <c r="Q59" s="7">
        <v>768.07600000000002</v>
      </c>
    </row>
    <row r="60" spans="1:18">
      <c r="M60">
        <v>0.32800000000000001</v>
      </c>
      <c r="N60">
        <v>132.036</v>
      </c>
      <c r="O60">
        <f t="shared" si="4"/>
        <v>0.95327639803070663</v>
      </c>
      <c r="P60" s="7">
        <v>0.08</v>
      </c>
      <c r="Q60" s="7">
        <v>768.45399999999995</v>
      </c>
    </row>
    <row r="61" spans="1:18">
      <c r="M61">
        <v>0.54200000000000004</v>
      </c>
      <c r="N61">
        <v>62.076999999999998</v>
      </c>
      <c r="O61">
        <f t="shared" si="4"/>
        <v>1.5752311211361067</v>
      </c>
      <c r="P61">
        <v>8.2000000000000003E-2</v>
      </c>
      <c r="Q61">
        <v>667.09</v>
      </c>
      <c r="R61">
        <f>Q61-((-P61*4083.3333)+1126.666)</f>
        <v>-124.74266939999995</v>
      </c>
    </row>
    <row r="62" spans="1:18">
      <c r="A62" t="s">
        <v>2</v>
      </c>
      <c r="B62" t="s">
        <v>2</v>
      </c>
      <c r="M62">
        <v>0.52600000000000002</v>
      </c>
      <c r="N62">
        <v>61.801000000000002</v>
      </c>
      <c r="O62">
        <f t="shared" si="4"/>
        <v>1.5287298334272919</v>
      </c>
      <c r="P62">
        <v>8.3000000000000004E-2</v>
      </c>
      <c r="Q62">
        <v>729.17700000000002</v>
      </c>
      <c r="R62">
        <f t="shared" ref="R62:R117" si="5">Q62-((-P62*4083.3333)+1126.666)</f>
        <v>-58.572336099999916</v>
      </c>
    </row>
    <row r="63" spans="1:18">
      <c r="M63">
        <v>0.501</v>
      </c>
      <c r="N63">
        <v>71.456999999999994</v>
      </c>
      <c r="O63">
        <f t="shared" si="4"/>
        <v>1.4560715713822683</v>
      </c>
      <c r="P63">
        <v>8.4000000000000005E-2</v>
      </c>
      <c r="Q63">
        <v>688.12599999999998</v>
      </c>
      <c r="R63">
        <f t="shared" si="5"/>
        <v>-95.540002799999911</v>
      </c>
    </row>
    <row r="64" spans="1:18">
      <c r="M64">
        <v>0.48399999999999999</v>
      </c>
      <c r="N64">
        <v>72.995999999999995</v>
      </c>
      <c r="O64">
        <f t="shared" si="4"/>
        <v>1.4066639531916525</v>
      </c>
      <c r="P64">
        <v>8.6999999999999994E-2</v>
      </c>
      <c r="Q64">
        <v>666.9</v>
      </c>
      <c r="R64">
        <f t="shared" si="5"/>
        <v>-104.51600289999999</v>
      </c>
    </row>
    <row r="65" spans="6:18">
      <c r="M65">
        <v>0.51200000000000001</v>
      </c>
      <c r="N65">
        <v>66.558999999999997</v>
      </c>
      <c r="O65">
        <f t="shared" si="4"/>
        <v>1.4880412066820787</v>
      </c>
      <c r="P65">
        <v>8.8999999999999996E-2</v>
      </c>
      <c r="Q65">
        <v>734.30600000000004</v>
      </c>
      <c r="R65">
        <f t="shared" si="5"/>
        <v>-28.943336299999942</v>
      </c>
    </row>
    <row r="66" spans="6:18">
      <c r="M66">
        <v>0.43</v>
      </c>
      <c r="N66">
        <v>83.748999999999995</v>
      </c>
      <c r="O66">
        <f t="shared" si="4"/>
        <v>1.249722107174402</v>
      </c>
      <c r="P66">
        <v>8.8999999999999996E-2</v>
      </c>
      <c r="Q66">
        <v>619.00699999999995</v>
      </c>
      <c r="R66">
        <f t="shared" si="5"/>
        <v>-144.24233630000003</v>
      </c>
    </row>
    <row r="67" spans="6:18">
      <c r="M67">
        <v>0.41399999999999998</v>
      </c>
      <c r="N67">
        <v>88.656000000000006</v>
      </c>
      <c r="O67">
        <f t="shared" si="4"/>
        <v>1.2032208194655869</v>
      </c>
      <c r="P67">
        <v>9.1999999999999998E-2</v>
      </c>
      <c r="Q67">
        <v>666.14200000000005</v>
      </c>
      <c r="R67">
        <f t="shared" si="5"/>
        <v>-84.857336399999895</v>
      </c>
    </row>
    <row r="68" spans="6:18">
      <c r="M68">
        <v>0.42799999999999999</v>
      </c>
      <c r="N68">
        <v>92.986000000000004</v>
      </c>
      <c r="O68">
        <f t="shared" si="4"/>
        <v>1.2439094462108</v>
      </c>
      <c r="P68">
        <v>9.2999999999999999E-2</v>
      </c>
      <c r="Q68">
        <v>715.59299999999996</v>
      </c>
      <c r="R68">
        <f t="shared" si="5"/>
        <v>-31.323003099999937</v>
      </c>
    </row>
    <row r="69" spans="6:18">
      <c r="M69">
        <v>0.374</v>
      </c>
      <c r="N69">
        <v>115.639</v>
      </c>
      <c r="O69">
        <f t="shared" si="4"/>
        <v>1.0869676001935495</v>
      </c>
      <c r="P69">
        <v>9.5000000000000001E-2</v>
      </c>
      <c r="Q69">
        <v>568.29899999999998</v>
      </c>
      <c r="R69">
        <f t="shared" si="5"/>
        <v>-170.45033650000005</v>
      </c>
    </row>
    <row r="70" spans="6:18">
      <c r="M70">
        <v>0.379</v>
      </c>
      <c r="N70">
        <v>113.581</v>
      </c>
      <c r="O70">
        <f t="shared" ref="O70:O90" si="6">M70*(14.4^0.4)</f>
        <v>1.1014992526025542</v>
      </c>
      <c r="P70">
        <v>9.7000000000000003E-2</v>
      </c>
      <c r="Q70">
        <v>605.88</v>
      </c>
      <c r="R70">
        <f t="shared" si="5"/>
        <v>-124.70266989999993</v>
      </c>
    </row>
    <row r="71" spans="6:18">
      <c r="M71">
        <v>0.33</v>
      </c>
      <c r="N71">
        <v>136.25200000000001</v>
      </c>
      <c r="O71">
        <f t="shared" si="6"/>
        <v>0.95908905899430852</v>
      </c>
      <c r="P71">
        <v>9.8000000000000004E-2</v>
      </c>
      <c r="Q71">
        <v>691.35199999999998</v>
      </c>
      <c r="R71">
        <f t="shared" si="5"/>
        <v>-35.147336599999903</v>
      </c>
    </row>
    <row r="72" spans="6:18">
      <c r="M72">
        <v>0.34</v>
      </c>
      <c r="N72">
        <v>132.10599999999999</v>
      </c>
      <c r="O72">
        <f t="shared" si="6"/>
        <v>0.98815236381231786</v>
      </c>
      <c r="P72">
        <v>9.9000000000000005E-2</v>
      </c>
      <c r="Q72">
        <v>674.69899999999996</v>
      </c>
      <c r="R72">
        <f t="shared" si="5"/>
        <v>-47.717003299999988</v>
      </c>
    </row>
    <row r="73" spans="6:18">
      <c r="O73">
        <f t="shared" si="6"/>
        <v>0</v>
      </c>
      <c r="P73">
        <v>9.9000000000000005E-2</v>
      </c>
      <c r="Q73">
        <v>606.98400000000004</v>
      </c>
      <c r="R73">
        <f t="shared" si="5"/>
        <v>-115.43200329999991</v>
      </c>
    </row>
    <row r="74" spans="6:18">
      <c r="O74">
        <f t="shared" si="6"/>
        <v>0</v>
      </c>
      <c r="P74">
        <v>0.10100000000000001</v>
      </c>
      <c r="Q74">
        <v>564.346</v>
      </c>
      <c r="R74">
        <f t="shared" si="5"/>
        <v>-149.90333669999995</v>
      </c>
    </row>
    <row r="75" spans="6:18">
      <c r="O75">
        <f t="shared" si="6"/>
        <v>0</v>
      </c>
      <c r="P75">
        <v>0.10199999999999999</v>
      </c>
      <c r="Q75">
        <v>598.19299999999998</v>
      </c>
      <c r="R75">
        <f t="shared" si="5"/>
        <v>-111.97300339999993</v>
      </c>
    </row>
    <row r="76" spans="6:18">
      <c r="O76">
        <f t="shared" si="6"/>
        <v>0</v>
      </c>
      <c r="P76">
        <v>0.10299999999999999</v>
      </c>
      <c r="Q76">
        <v>707.04399999999998</v>
      </c>
      <c r="R76">
        <f t="shared" si="5"/>
        <v>0.96132990000000973</v>
      </c>
    </row>
    <row r="77" spans="6:18">
      <c r="F77">
        <f t="shared" ref="F77:F80" si="7">D77*(44.9^0.4)</f>
        <v>0</v>
      </c>
      <c r="O77">
        <f t="shared" si="6"/>
        <v>0</v>
      </c>
      <c r="P77">
        <v>0.10299999999999999</v>
      </c>
      <c r="Q77">
        <v>652.89</v>
      </c>
      <c r="R77">
        <f t="shared" si="5"/>
        <v>-53.192670099999987</v>
      </c>
    </row>
    <row r="78" spans="6:18">
      <c r="F78">
        <f t="shared" si="7"/>
        <v>0</v>
      </c>
      <c r="O78">
        <f t="shared" si="6"/>
        <v>0</v>
      </c>
      <c r="P78">
        <v>0.105</v>
      </c>
      <c r="Q78">
        <v>630.83299999999997</v>
      </c>
      <c r="R78">
        <f t="shared" si="5"/>
        <v>-67.083003500000018</v>
      </c>
    </row>
    <row r="79" spans="6:18">
      <c r="F79">
        <f t="shared" si="7"/>
        <v>0</v>
      </c>
      <c r="O79">
        <f t="shared" si="6"/>
        <v>0</v>
      </c>
      <c r="P79">
        <v>0.108</v>
      </c>
      <c r="Q79">
        <v>544.89800000000002</v>
      </c>
      <c r="R79">
        <f t="shared" si="5"/>
        <v>-140.76800359999993</v>
      </c>
    </row>
    <row r="80" spans="6:18">
      <c r="F80">
        <f t="shared" si="7"/>
        <v>0</v>
      </c>
      <c r="O80">
        <f t="shared" si="6"/>
        <v>0</v>
      </c>
      <c r="P80">
        <v>0.109</v>
      </c>
      <c r="Q80">
        <v>516.10699999999997</v>
      </c>
      <c r="R80">
        <f t="shared" si="5"/>
        <v>-165.47567030000005</v>
      </c>
    </row>
    <row r="81" spans="15:18">
      <c r="O81">
        <f t="shared" si="6"/>
        <v>0</v>
      </c>
      <c r="P81">
        <v>0.11</v>
      </c>
      <c r="Q81">
        <v>585.31100000000004</v>
      </c>
      <c r="R81">
        <f t="shared" si="5"/>
        <v>-92.188336999999933</v>
      </c>
    </row>
    <row r="82" spans="15:18">
      <c r="O82">
        <f t="shared" si="6"/>
        <v>0</v>
      </c>
      <c r="P82">
        <v>0.11</v>
      </c>
      <c r="Q82">
        <v>567.38599999999997</v>
      </c>
      <c r="R82">
        <f t="shared" si="5"/>
        <v>-110.113337</v>
      </c>
    </row>
    <row r="83" spans="15:18">
      <c r="O83">
        <f t="shared" si="6"/>
        <v>0</v>
      </c>
      <c r="P83">
        <v>0.113</v>
      </c>
      <c r="Q83">
        <v>534.80499999999995</v>
      </c>
      <c r="R83">
        <f t="shared" si="5"/>
        <v>-130.44433709999998</v>
      </c>
    </row>
    <row r="84" spans="15:18">
      <c r="O84">
        <f t="shared" si="6"/>
        <v>0</v>
      </c>
      <c r="P84">
        <v>0.11600000000000001</v>
      </c>
      <c r="Q84">
        <v>622.51300000000003</v>
      </c>
      <c r="R84">
        <f t="shared" si="5"/>
        <v>-30.486337199999866</v>
      </c>
    </row>
    <row r="85" spans="15:18">
      <c r="O85">
        <f t="shared" si="6"/>
        <v>0</v>
      </c>
      <c r="P85">
        <v>0.11700000000000001</v>
      </c>
      <c r="Q85">
        <v>496.08600000000001</v>
      </c>
      <c r="R85">
        <f t="shared" si="5"/>
        <v>-152.83000389999995</v>
      </c>
    </row>
    <row r="86" spans="15:18">
      <c r="O86">
        <f t="shared" si="6"/>
        <v>0</v>
      </c>
      <c r="P86">
        <v>0.11700000000000001</v>
      </c>
      <c r="Q86">
        <v>586.59400000000005</v>
      </c>
      <c r="R86">
        <f t="shared" si="5"/>
        <v>-62.322003899999913</v>
      </c>
    </row>
    <row r="87" spans="15:18">
      <c r="O87">
        <f t="shared" si="6"/>
        <v>0</v>
      </c>
      <c r="P87">
        <v>0.11799999999999999</v>
      </c>
      <c r="Q87">
        <v>517.73</v>
      </c>
      <c r="R87">
        <f t="shared" si="5"/>
        <v>-127.10267060000001</v>
      </c>
    </row>
    <row r="88" spans="15:18">
      <c r="O88">
        <f t="shared" si="6"/>
        <v>0</v>
      </c>
      <c r="P88">
        <v>0.12</v>
      </c>
      <c r="Q88">
        <v>506.88</v>
      </c>
      <c r="R88">
        <f t="shared" si="5"/>
        <v>-129.78600399999993</v>
      </c>
    </row>
    <row r="89" spans="15:18">
      <c r="O89">
        <f t="shared" si="6"/>
        <v>0</v>
      </c>
      <c r="P89">
        <v>0.121</v>
      </c>
      <c r="Q89">
        <v>535.78599999999994</v>
      </c>
      <c r="R89">
        <f t="shared" si="5"/>
        <v>-96.79667070000005</v>
      </c>
    </row>
    <row r="90" spans="15:18">
      <c r="O90">
        <f t="shared" si="6"/>
        <v>0</v>
      </c>
      <c r="P90">
        <v>0.123</v>
      </c>
      <c r="Q90">
        <v>618.154</v>
      </c>
      <c r="R90">
        <f t="shared" si="5"/>
        <v>-6.2620041000000128</v>
      </c>
    </row>
    <row r="91" spans="15:18">
      <c r="P91">
        <v>0.124</v>
      </c>
      <c r="Q91">
        <v>497.07499999999999</v>
      </c>
      <c r="R91">
        <f t="shared" si="5"/>
        <v>-123.25767079999997</v>
      </c>
    </row>
    <row r="92" spans="15:18">
      <c r="P92">
        <v>0.128</v>
      </c>
      <c r="Q92">
        <v>482.34199999999998</v>
      </c>
      <c r="R92">
        <f t="shared" si="5"/>
        <v>-121.65733760000001</v>
      </c>
    </row>
    <row r="93" spans="15:18">
      <c r="P93">
        <v>0.129</v>
      </c>
      <c r="Q93">
        <v>464.28300000000002</v>
      </c>
      <c r="R93">
        <f t="shared" si="5"/>
        <v>-135.63300429999993</v>
      </c>
    </row>
    <row r="94" spans="15:18">
      <c r="P94">
        <v>0.13300000000000001</v>
      </c>
      <c r="Q94">
        <v>562.21699999999998</v>
      </c>
      <c r="R94">
        <f t="shared" si="5"/>
        <v>-21.365671099999986</v>
      </c>
    </row>
    <row r="95" spans="15:18">
      <c r="P95">
        <v>0.13300000000000001</v>
      </c>
      <c r="Q95">
        <v>481.30200000000002</v>
      </c>
      <c r="R95">
        <f t="shared" si="5"/>
        <v>-102.28067109999995</v>
      </c>
    </row>
    <row r="96" spans="15:18">
      <c r="P96">
        <v>0.13400000000000001</v>
      </c>
      <c r="Q96">
        <v>459.84100000000001</v>
      </c>
      <c r="R96">
        <f t="shared" si="5"/>
        <v>-119.65833779999991</v>
      </c>
    </row>
    <row r="97" spans="1:18">
      <c r="P97">
        <v>0.13500000000000001</v>
      </c>
      <c r="Q97">
        <v>542.67600000000004</v>
      </c>
      <c r="R97">
        <f t="shared" si="5"/>
        <v>-32.740004499999941</v>
      </c>
    </row>
    <row r="98" spans="1:18">
      <c r="A98" t="s">
        <v>2</v>
      </c>
      <c r="B98" t="s">
        <v>2</v>
      </c>
      <c r="P98">
        <v>0.13700000000000001</v>
      </c>
      <c r="Q98">
        <v>508.16800000000001</v>
      </c>
      <c r="R98">
        <f t="shared" si="5"/>
        <v>-59.08133789999988</v>
      </c>
    </row>
    <row r="99" spans="1:18">
      <c r="P99">
        <v>0.14000000000000001</v>
      </c>
      <c r="Q99">
        <v>438.512</v>
      </c>
      <c r="R99">
        <f t="shared" si="5"/>
        <v>-116.48733799999997</v>
      </c>
    </row>
    <row r="100" spans="1:18">
      <c r="P100">
        <v>0.14899999999999999</v>
      </c>
      <c r="Q100">
        <v>416.15800000000002</v>
      </c>
      <c r="R100">
        <f t="shared" si="5"/>
        <v>-102.09133829999996</v>
      </c>
    </row>
    <row r="101" spans="1:18">
      <c r="P101">
        <v>0.152</v>
      </c>
      <c r="Q101">
        <v>476.08499999999998</v>
      </c>
      <c r="R101">
        <f t="shared" si="5"/>
        <v>-29.914338399999963</v>
      </c>
    </row>
    <row r="102" spans="1:18">
      <c r="P102">
        <v>0.156</v>
      </c>
      <c r="Q102">
        <v>380.83199999999999</v>
      </c>
      <c r="R102">
        <f t="shared" si="5"/>
        <v>-108.83400519999998</v>
      </c>
    </row>
    <row r="103" spans="1:18">
      <c r="P103">
        <v>0.156</v>
      </c>
      <c r="Q103">
        <v>406.45</v>
      </c>
      <c r="R103">
        <f t="shared" si="5"/>
        <v>-83.216005199999984</v>
      </c>
    </row>
    <row r="104" spans="1:18">
      <c r="P104">
        <v>0.157</v>
      </c>
      <c r="Q104">
        <v>489.96899999999999</v>
      </c>
      <c r="R104">
        <f t="shared" si="5"/>
        <v>4.3863281000000711</v>
      </c>
    </row>
    <row r="105" spans="1:18">
      <c r="P105">
        <v>0.159</v>
      </c>
      <c r="Q105">
        <v>361.17700000000002</v>
      </c>
      <c r="R105">
        <f t="shared" si="5"/>
        <v>-116.23900529999992</v>
      </c>
    </row>
    <row r="106" spans="1:18">
      <c r="P106">
        <v>0.16</v>
      </c>
      <c r="Q106">
        <v>368.298</v>
      </c>
      <c r="R106">
        <f t="shared" si="5"/>
        <v>-105.034672</v>
      </c>
    </row>
    <row r="107" spans="1:18">
      <c r="P107">
        <v>0.16200000000000001</v>
      </c>
      <c r="Q107">
        <v>393.52600000000001</v>
      </c>
      <c r="R107">
        <f t="shared" si="5"/>
        <v>-71.640005399999893</v>
      </c>
    </row>
    <row r="108" spans="1:18">
      <c r="P108">
        <v>0.16900000000000001</v>
      </c>
      <c r="Q108">
        <v>345.654</v>
      </c>
      <c r="R108">
        <f t="shared" si="5"/>
        <v>-90.928672299999903</v>
      </c>
    </row>
    <row r="109" spans="1:18">
      <c r="P109">
        <v>0.17</v>
      </c>
      <c r="Q109">
        <v>446.87400000000002</v>
      </c>
      <c r="R109">
        <f t="shared" si="5"/>
        <v>14.37466100000006</v>
      </c>
    </row>
    <row r="110" spans="1:18">
      <c r="P110">
        <v>0.17499999999999999</v>
      </c>
      <c r="Q110">
        <v>421.47500000000002</v>
      </c>
      <c r="R110">
        <f t="shared" si="5"/>
        <v>9.3923274999999649</v>
      </c>
    </row>
    <row r="111" spans="1:18">
      <c r="P111">
        <v>0.18</v>
      </c>
      <c r="Q111">
        <v>343.03</v>
      </c>
      <c r="R111">
        <f t="shared" si="5"/>
        <v>-48.636006000000066</v>
      </c>
    </row>
    <row r="112" spans="1:18">
      <c r="P112">
        <v>0.18</v>
      </c>
      <c r="Q112">
        <v>318.86799999999999</v>
      </c>
      <c r="R112">
        <f t="shared" si="5"/>
        <v>-72.798006000000044</v>
      </c>
    </row>
    <row r="113" spans="16:19">
      <c r="P113">
        <v>0.182</v>
      </c>
      <c r="Q113">
        <v>368.53699999999998</v>
      </c>
      <c r="R113">
        <f t="shared" si="5"/>
        <v>-14.962339400000076</v>
      </c>
      <c r="S113" t="s">
        <v>2</v>
      </c>
    </row>
    <row r="114" spans="16:19">
      <c r="P114">
        <v>0.187</v>
      </c>
      <c r="Q114">
        <v>402.15199999999999</v>
      </c>
      <c r="R114">
        <f t="shared" si="5"/>
        <v>39.069327099999953</v>
      </c>
      <c r="S114" t="s">
        <v>2</v>
      </c>
    </row>
    <row r="115" spans="16:19">
      <c r="P115">
        <v>0.191</v>
      </c>
      <c r="Q115">
        <v>278.83199999999999</v>
      </c>
      <c r="R115">
        <f t="shared" si="5"/>
        <v>-67.917339699999957</v>
      </c>
      <c r="S115" t="s">
        <v>2</v>
      </c>
    </row>
    <row r="116" spans="16:19">
      <c r="P116">
        <v>0.19900000000000001</v>
      </c>
      <c r="Q116">
        <v>365.911</v>
      </c>
      <c r="R116">
        <f t="shared" si="5"/>
        <v>51.828326700000105</v>
      </c>
      <c r="S116" t="s">
        <v>2</v>
      </c>
    </row>
    <row r="117" spans="16:19">
      <c r="P117">
        <v>0.19900000000000001</v>
      </c>
      <c r="Q117">
        <v>339.37599999999998</v>
      </c>
      <c r="R117">
        <f t="shared" si="5"/>
        <v>25.29332670000008</v>
      </c>
      <c r="S117" t="s">
        <v>2</v>
      </c>
    </row>
    <row r="118" spans="16:19">
      <c r="P118" s="6">
        <v>0.2</v>
      </c>
      <c r="Q118" s="6">
        <v>249.809</v>
      </c>
      <c r="R118">
        <f>Q118-((-P118*4083.3333)+1126.666)</f>
        <v>-60.190339999999964</v>
      </c>
      <c r="S118" t="s">
        <v>2</v>
      </c>
    </row>
    <row r="119" spans="16:19">
      <c r="R119">
        <f>STDEV(R61:R118)</f>
        <v>54.190748276330147</v>
      </c>
      <c r="S119" t="s">
        <v>2</v>
      </c>
    </row>
    <row r="120" spans="16:19">
      <c r="P120" s="6">
        <v>0.2</v>
      </c>
      <c r="Q120" s="6">
        <v>249.809</v>
      </c>
      <c r="R120">
        <f t="shared" ref="R120" si="8">Q120-((-P120*4083.3333)+1126.666)</f>
        <v>-60.190339999999964</v>
      </c>
    </row>
    <row r="121" spans="16:19">
      <c r="P121" s="6">
        <v>0.20899999999999999</v>
      </c>
      <c r="Q121" s="6">
        <v>343.70800000000003</v>
      </c>
    </row>
    <row r="122" spans="16:19">
      <c r="P122" s="6">
        <v>0.21</v>
      </c>
      <c r="Q122" s="6">
        <v>254.54</v>
      </c>
    </row>
    <row r="123" spans="16:19">
      <c r="P123" s="6">
        <v>0.21199999999999999</v>
      </c>
      <c r="Q123" s="6">
        <v>230.82</v>
      </c>
    </row>
    <row r="124" spans="16:19">
      <c r="P124" s="6">
        <v>0.214</v>
      </c>
      <c r="Q124" s="6">
        <v>317.61500000000001</v>
      </c>
    </row>
    <row r="125" spans="16:19">
      <c r="P125" s="6">
        <v>0.217</v>
      </c>
      <c r="Q125" s="6">
        <v>247.28399999999999</v>
      </c>
    </row>
    <row r="126" spans="16:19">
      <c r="P126" s="6">
        <v>0.23100000000000001</v>
      </c>
      <c r="Q126" s="6">
        <v>237.05199999999999</v>
      </c>
    </row>
    <row r="127" spans="16:19">
      <c r="P127" s="6">
        <v>0.23300000000000001</v>
      </c>
      <c r="Q127" s="6">
        <v>217.422</v>
      </c>
    </row>
    <row r="128" spans="16:19">
      <c r="P128" s="6">
        <v>0.23400000000000001</v>
      </c>
      <c r="Q128" s="6">
        <v>299.51900000000001</v>
      </c>
    </row>
    <row r="129" spans="16:17">
      <c r="P129" s="6">
        <v>0.23400000000000001</v>
      </c>
      <c r="Q129" s="6">
        <v>238.833</v>
      </c>
    </row>
    <row r="130" spans="16:17">
      <c r="P130" s="6">
        <v>0.23599999999999999</v>
      </c>
      <c r="Q130" s="6">
        <v>277.93799999999999</v>
      </c>
    </row>
    <row r="131" spans="16:17">
      <c r="P131" s="6">
        <v>0.23599999999999999</v>
      </c>
      <c r="Q131" s="6">
        <v>269.17200000000003</v>
      </c>
    </row>
    <row r="132" spans="16:17">
      <c r="P132" s="6">
        <v>0.24299999999999999</v>
      </c>
      <c r="Q132" s="6">
        <v>207.37799999999999</v>
      </c>
    </row>
    <row r="133" spans="16:17">
      <c r="P133" s="6">
        <v>0.245</v>
      </c>
      <c r="Q133" s="6">
        <v>239.71</v>
      </c>
    </row>
    <row r="134" spans="16:17">
      <c r="P134" s="6">
        <v>0.253</v>
      </c>
      <c r="Q134" s="6">
        <v>202.31700000000001</v>
      </c>
    </row>
    <row r="135" spans="16:17">
      <c r="P135" s="6">
        <v>0.26400000000000001</v>
      </c>
      <c r="Q135" s="6">
        <v>187.71600000000001</v>
      </c>
    </row>
    <row r="136" spans="16:17">
      <c r="P136" s="6">
        <v>0.26600000000000001</v>
      </c>
      <c r="Q136" s="6">
        <v>181.827</v>
      </c>
    </row>
    <row r="137" spans="16:17">
      <c r="P137" s="6">
        <v>0.27100000000000002</v>
      </c>
      <c r="Q137" s="6">
        <v>205.51300000000001</v>
      </c>
    </row>
    <row r="138" spans="16:17">
      <c r="P138" s="6">
        <v>0.27600000000000002</v>
      </c>
      <c r="Q138" s="6">
        <v>165.435</v>
      </c>
    </row>
    <row r="139" spans="16:17">
      <c r="P139" s="6">
        <v>0.27700000000000002</v>
      </c>
      <c r="Q139" s="6">
        <v>171.185</v>
      </c>
    </row>
    <row r="140" spans="16:17">
      <c r="P140" s="6">
        <v>0.28100000000000003</v>
      </c>
      <c r="Q140" s="6">
        <v>186.774</v>
      </c>
    </row>
    <row r="141" spans="16:17">
      <c r="P141" s="6">
        <v>0.28499999999999998</v>
      </c>
      <c r="Q141" s="6">
        <v>156.52500000000001</v>
      </c>
    </row>
    <row r="142" spans="16:17">
      <c r="P142" s="6">
        <v>0.28699999999999998</v>
      </c>
      <c r="Q142" s="6">
        <v>162.02699999999999</v>
      </c>
    </row>
    <row r="143" spans="16:17">
      <c r="P143" s="6">
        <v>0.29799999999999999</v>
      </c>
      <c r="Q143" s="6">
        <v>152.87299999999999</v>
      </c>
    </row>
    <row r="144" spans="16:17">
      <c r="P144" s="6">
        <v>0.307</v>
      </c>
      <c r="Q144" s="6">
        <v>164.20500000000001</v>
      </c>
    </row>
    <row r="145" spans="16:17">
      <c r="P145" s="6">
        <v>0.308</v>
      </c>
      <c r="Q145" s="6">
        <v>149.75899999999999</v>
      </c>
    </row>
    <row r="146" spans="16:17">
      <c r="P146" s="6">
        <v>0.312</v>
      </c>
      <c r="Q146" s="6">
        <v>155.96799999999999</v>
      </c>
    </row>
    <row r="147" spans="16:17">
      <c r="P147" s="6">
        <v>0.316</v>
      </c>
      <c r="Q147" s="6">
        <v>145.60400000000001</v>
      </c>
    </row>
    <row r="148" spans="16:17">
      <c r="P148" s="6">
        <v>0.31900000000000001</v>
      </c>
      <c r="Q148" s="6">
        <v>139.93600000000001</v>
      </c>
    </row>
    <row r="149" spans="16:17">
      <c r="P149" s="6">
        <v>0.32800000000000001</v>
      </c>
      <c r="Q149" s="6">
        <v>132.036</v>
      </c>
    </row>
    <row r="150" spans="16:17">
      <c r="P150" s="6">
        <v>0.33</v>
      </c>
      <c r="Q150" s="6">
        <v>136.25200000000001</v>
      </c>
    </row>
    <row r="151" spans="16:17">
      <c r="P151" s="6">
        <v>0.34</v>
      </c>
      <c r="Q151" s="6">
        <v>132.10599999999999</v>
      </c>
    </row>
    <row r="152" spans="16:17">
      <c r="P152" s="6">
        <v>0.36399999999999999</v>
      </c>
      <c r="Q152" s="6">
        <v>121.996</v>
      </c>
    </row>
    <row r="153" spans="16:17">
      <c r="P153" s="6">
        <v>0.374</v>
      </c>
      <c r="Q153" s="6">
        <v>115.639</v>
      </c>
    </row>
    <row r="154" spans="16:17">
      <c r="P154" s="6">
        <v>0.379</v>
      </c>
      <c r="Q154" s="6">
        <v>113.581</v>
      </c>
    </row>
    <row r="155" spans="16:17">
      <c r="P155" s="6">
        <v>0.38800000000000001</v>
      </c>
      <c r="Q155" s="6">
        <v>110.46599999999999</v>
      </c>
    </row>
    <row r="156" spans="16:17">
      <c r="P156" s="6">
        <v>0.39800000000000002</v>
      </c>
      <c r="Q156" s="6">
        <v>104.22799999999999</v>
      </c>
    </row>
    <row r="157" spans="16:17">
      <c r="P157" s="6">
        <v>0.41399999999999998</v>
      </c>
      <c r="Q157" s="6">
        <v>88.656000000000006</v>
      </c>
    </row>
    <row r="158" spans="16:17">
      <c r="P158" s="6">
        <v>0.42799999999999999</v>
      </c>
      <c r="Q158" s="6">
        <v>92.986000000000004</v>
      </c>
    </row>
    <row r="159" spans="16:17">
      <c r="P159" s="6">
        <v>0.43</v>
      </c>
      <c r="Q159" s="6">
        <v>83.748999999999995</v>
      </c>
    </row>
    <row r="160" spans="16:17">
      <c r="P160" s="6">
        <v>0.48399999999999999</v>
      </c>
      <c r="Q160" s="6">
        <v>72.995999999999995</v>
      </c>
    </row>
    <row r="161" spans="16:17">
      <c r="P161" s="6">
        <v>0.501</v>
      </c>
      <c r="Q161" s="6">
        <v>71.456999999999994</v>
      </c>
    </row>
    <row r="162" spans="16:17">
      <c r="P162" s="6">
        <v>0.51200000000000001</v>
      </c>
      <c r="Q162" s="6">
        <v>66.558999999999997</v>
      </c>
    </row>
    <row r="163" spans="16:17">
      <c r="P163" s="6">
        <v>0.52600000000000002</v>
      </c>
      <c r="Q163" s="6">
        <v>61.801000000000002</v>
      </c>
    </row>
    <row r="164" spans="16:17">
      <c r="P164" s="6">
        <v>0.54200000000000004</v>
      </c>
      <c r="Q164" s="6">
        <v>62.076999999999998</v>
      </c>
    </row>
  </sheetData>
  <sortState ref="P5:Q162">
    <sortCondition ref="P5"/>
  </sortState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Ruler="0" workbookViewId="0">
      <selection sqref="A1:J2"/>
    </sheetView>
  </sheetViews>
  <sheetFormatPr defaultColWidth="11" defaultRowHeight="15.75"/>
  <sheetData>
    <row r="1" spans="1:10">
      <c r="A1" t="s">
        <v>11</v>
      </c>
    </row>
    <row r="2" spans="1:10" ht="27.95" customHeight="1">
      <c r="A2" s="2" t="s">
        <v>12</v>
      </c>
      <c r="B2" s="4" t="s">
        <v>13</v>
      </c>
      <c r="C2" s="2" t="s">
        <v>12</v>
      </c>
      <c r="D2" s="4" t="s">
        <v>14</v>
      </c>
      <c r="E2" s="2" t="s">
        <v>12</v>
      </c>
      <c r="F2" s="4" t="s">
        <v>15</v>
      </c>
      <c r="G2" s="2" t="s">
        <v>12</v>
      </c>
      <c r="H2" s="4" t="s">
        <v>16</v>
      </c>
      <c r="I2" s="2" t="s">
        <v>12</v>
      </c>
      <c r="J2" s="4" t="s">
        <v>17</v>
      </c>
    </row>
    <row r="3" spans="1:10">
      <c r="A3" s="2" t="s">
        <v>0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</row>
    <row r="4" spans="1:10">
      <c r="A4" s="2">
        <v>3.7999999999999999E-2</v>
      </c>
      <c r="B4" s="2">
        <v>0.92800000000000005</v>
      </c>
      <c r="C4" s="2">
        <v>3.3000000000000002E-2</v>
      </c>
      <c r="D4" s="2">
        <v>1.0109999999999999</v>
      </c>
      <c r="E4" s="2">
        <v>3.6999999999999998E-2</v>
      </c>
      <c r="F4" s="2">
        <v>0.96499999999999997</v>
      </c>
      <c r="G4" s="2">
        <v>3.3000000000000002E-2</v>
      </c>
      <c r="H4" s="2">
        <v>0.94399999999999995</v>
      </c>
      <c r="I4" s="2">
        <v>3.6999999999999998E-2</v>
      </c>
      <c r="J4" s="2">
        <v>0.89100000000000001</v>
      </c>
    </row>
    <row r="5" spans="1:10">
      <c r="A5" s="2">
        <v>7.4999999999999997E-2</v>
      </c>
      <c r="B5" s="2">
        <v>0.78800000000000003</v>
      </c>
      <c r="C5" s="2">
        <v>6.5000000000000002E-2</v>
      </c>
      <c r="D5" s="2">
        <v>0.89100000000000001</v>
      </c>
      <c r="E5" s="2">
        <v>7.4999999999999997E-2</v>
      </c>
      <c r="F5" s="2">
        <v>0.86599999999999999</v>
      </c>
      <c r="G5" s="2">
        <v>6.5000000000000002E-2</v>
      </c>
      <c r="H5" s="2">
        <v>0.84699999999999998</v>
      </c>
      <c r="I5" s="2">
        <v>7.4999999999999997E-2</v>
      </c>
      <c r="J5" s="2">
        <v>0.82299999999999995</v>
      </c>
    </row>
    <row r="6" spans="1:10">
      <c r="A6" s="2">
        <v>0.114</v>
      </c>
      <c r="B6" s="2">
        <v>0.60499999999999998</v>
      </c>
      <c r="C6" s="2">
        <v>9.8000000000000004E-2</v>
      </c>
      <c r="D6" s="2">
        <v>0.80500000000000005</v>
      </c>
      <c r="E6" s="2">
        <v>0.113</v>
      </c>
      <c r="F6" s="2">
        <v>0.70099999999999996</v>
      </c>
      <c r="G6" s="2">
        <v>9.9000000000000005E-2</v>
      </c>
      <c r="H6" s="2">
        <v>0.77400000000000002</v>
      </c>
      <c r="I6" s="2">
        <v>0.113</v>
      </c>
      <c r="J6" s="2">
        <v>0.624</v>
      </c>
    </row>
    <row r="7" spans="1:10">
      <c r="A7" s="2">
        <v>0.152</v>
      </c>
      <c r="B7" s="2">
        <v>0.45900000000000002</v>
      </c>
      <c r="C7" s="2">
        <v>0.13</v>
      </c>
      <c r="D7" s="2">
        <v>0.69399999999999995</v>
      </c>
      <c r="E7" s="2">
        <v>0.15</v>
      </c>
      <c r="F7" s="2">
        <v>0.497</v>
      </c>
      <c r="G7" s="2">
        <v>0.13100000000000001</v>
      </c>
      <c r="H7" s="2">
        <v>0.65200000000000002</v>
      </c>
      <c r="I7" s="2">
        <v>0.15</v>
      </c>
      <c r="J7" s="2">
        <v>0.48099999999999998</v>
      </c>
    </row>
    <row r="8" spans="1:10">
      <c r="A8" s="2">
        <v>0.19</v>
      </c>
      <c r="B8" s="2">
        <v>0.34799999999999998</v>
      </c>
      <c r="C8" s="2">
        <v>0.16400000000000001</v>
      </c>
      <c r="D8" s="2">
        <v>0.52400000000000002</v>
      </c>
      <c r="E8" s="2">
        <v>0.188</v>
      </c>
      <c r="F8" s="2">
        <v>0.38800000000000001</v>
      </c>
      <c r="G8" s="2">
        <v>0.16400000000000001</v>
      </c>
      <c r="H8" s="2">
        <v>0.503</v>
      </c>
      <c r="I8" s="2">
        <v>0.188</v>
      </c>
      <c r="J8" s="2">
        <v>0.37</v>
      </c>
    </row>
    <row r="9" spans="1:10">
      <c r="A9" s="2">
        <v>0.22800000000000001</v>
      </c>
      <c r="B9" s="2">
        <v>0.24399999999999999</v>
      </c>
      <c r="C9" s="2">
        <v>0.19700000000000001</v>
      </c>
      <c r="D9" s="2">
        <v>0.38400000000000001</v>
      </c>
      <c r="E9" s="2">
        <v>0.22600000000000001</v>
      </c>
      <c r="F9" s="2">
        <v>0.22</v>
      </c>
      <c r="G9" s="2">
        <v>0.19700000000000001</v>
      </c>
      <c r="H9" s="2">
        <v>0.40799999999999997</v>
      </c>
      <c r="I9" s="2">
        <v>0.22500000000000001</v>
      </c>
      <c r="J9" s="2">
        <v>0.16200000000000001</v>
      </c>
    </row>
    <row r="10" spans="1:10">
      <c r="A10" s="3" t="s">
        <v>2</v>
      </c>
      <c r="B10" s="3" t="s">
        <v>2</v>
      </c>
      <c r="C10" s="2">
        <v>0.224</v>
      </c>
      <c r="D10" s="2">
        <v>0.34</v>
      </c>
      <c r="E10" s="3" t="s">
        <v>2</v>
      </c>
      <c r="F10" s="3" t="s">
        <v>2</v>
      </c>
      <c r="G10" s="2">
        <v>0.224</v>
      </c>
      <c r="H10" s="2">
        <v>0.32100000000000001</v>
      </c>
    </row>
    <row r="11" spans="1:10">
      <c r="C11" s="3" t="s">
        <v>2</v>
      </c>
      <c r="D11" s="3" t="s">
        <v>2</v>
      </c>
    </row>
    <row r="18" spans="8:9">
      <c r="H18" s="3" t="s">
        <v>2</v>
      </c>
      <c r="I18" s="3" t="s">
        <v>2</v>
      </c>
    </row>
    <row r="19" spans="8:9">
      <c r="H19" s="3" t="s">
        <v>2</v>
      </c>
      <c r="I19" s="2" t="s">
        <v>2</v>
      </c>
    </row>
    <row r="41" spans="4:5">
      <c r="D41" s="2"/>
      <c r="E41" s="2"/>
    </row>
    <row r="42" spans="4:5">
      <c r="D42" s="2"/>
      <c r="E42" s="2"/>
    </row>
    <row r="43" spans="4:5">
      <c r="D43" s="2"/>
      <c r="E43" s="2"/>
    </row>
    <row r="44" spans="4:5">
      <c r="D44" s="2"/>
      <c r="E44" s="2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showRuler="0" workbookViewId="0">
      <selection sqref="A1:R3"/>
    </sheetView>
  </sheetViews>
  <sheetFormatPr defaultColWidth="11" defaultRowHeight="15.75"/>
  <cols>
    <col min="1" max="18" width="10.875" style="2"/>
  </cols>
  <sheetData>
    <row r="1" spans="1:19">
      <c r="A1" s="2" t="s">
        <v>28</v>
      </c>
    </row>
    <row r="2" spans="1:19" ht="31.5">
      <c r="A2" s="2" t="s">
        <v>19</v>
      </c>
      <c r="B2" s="4" t="s">
        <v>18</v>
      </c>
      <c r="C2" s="2" t="s">
        <v>19</v>
      </c>
      <c r="D2" s="4" t="s">
        <v>20</v>
      </c>
      <c r="E2" s="2" t="s">
        <v>19</v>
      </c>
      <c r="F2" s="4" t="s">
        <v>21</v>
      </c>
      <c r="G2" s="2" t="s">
        <v>19</v>
      </c>
      <c r="H2" s="4" t="s">
        <v>22</v>
      </c>
      <c r="I2" s="2" t="s">
        <v>19</v>
      </c>
      <c r="J2" s="4" t="s">
        <v>23</v>
      </c>
      <c r="K2" s="2" t="s">
        <v>19</v>
      </c>
      <c r="L2" s="4" t="s">
        <v>25</v>
      </c>
      <c r="M2" s="2" t="s">
        <v>19</v>
      </c>
      <c r="N2" s="4" t="s">
        <v>26</v>
      </c>
      <c r="O2" s="2" t="s">
        <v>19</v>
      </c>
      <c r="P2" s="4" t="s">
        <v>24</v>
      </c>
      <c r="Q2" s="2" t="s">
        <v>19</v>
      </c>
      <c r="R2" s="4" t="s">
        <v>27</v>
      </c>
      <c r="S2" s="2" t="s">
        <v>2</v>
      </c>
    </row>
    <row r="3" spans="1:19">
      <c r="A3" s="2" t="s">
        <v>0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  <c r="K3" s="2" t="s">
        <v>0</v>
      </c>
      <c r="L3" s="2" t="s">
        <v>1</v>
      </c>
      <c r="M3" s="2" t="s">
        <v>0</v>
      </c>
      <c r="N3" s="2" t="s">
        <v>1</v>
      </c>
      <c r="O3" s="2" t="s">
        <v>0</v>
      </c>
      <c r="P3" s="2" t="s">
        <v>1</v>
      </c>
      <c r="Q3" s="2" t="s">
        <v>0</v>
      </c>
      <c r="R3" s="2" t="s">
        <v>1</v>
      </c>
    </row>
    <row r="4" spans="1:19">
      <c r="A4" s="2">
        <v>0.20399999999999999</v>
      </c>
      <c r="B4" s="2">
        <v>0.90500000000000003</v>
      </c>
      <c r="C4" s="2">
        <v>0.754</v>
      </c>
      <c r="D4" s="2">
        <v>0.47699999999999998</v>
      </c>
      <c r="E4" s="2">
        <v>0.34399999999999997</v>
      </c>
      <c r="F4" s="2">
        <v>0.83399999999999996</v>
      </c>
      <c r="G4" s="2">
        <v>0.14499999999999999</v>
      </c>
      <c r="H4" s="2">
        <v>0.92500000000000004</v>
      </c>
      <c r="I4" s="2">
        <v>0.14299999999999999</v>
      </c>
      <c r="J4" s="2">
        <v>1.0009999999999999</v>
      </c>
      <c r="K4" s="2">
        <v>0.14899999999999999</v>
      </c>
      <c r="L4" s="2">
        <v>0.94</v>
      </c>
      <c r="M4" s="2">
        <v>0.14599999999999999</v>
      </c>
      <c r="N4" s="2">
        <v>0.93</v>
      </c>
      <c r="O4" s="2">
        <v>0.26</v>
      </c>
      <c r="P4" s="2">
        <v>0.93</v>
      </c>
      <c r="Q4" s="2">
        <v>0.17499999999999999</v>
      </c>
      <c r="R4" s="2">
        <v>0.90700000000000003</v>
      </c>
    </row>
    <row r="5" spans="1:19">
      <c r="A5" s="2">
        <v>0.40500000000000003</v>
      </c>
      <c r="B5" s="2">
        <v>0.78400000000000003</v>
      </c>
      <c r="C5" s="2">
        <v>0.188</v>
      </c>
      <c r="D5" s="2">
        <v>0.94299999999999995</v>
      </c>
      <c r="E5" s="2">
        <v>0.16200000000000001</v>
      </c>
      <c r="F5" s="2">
        <v>0.95599999999999996</v>
      </c>
      <c r="G5" s="2">
        <v>0.314</v>
      </c>
      <c r="H5" s="2">
        <v>0.84</v>
      </c>
      <c r="I5" s="2">
        <v>0.28299999999999997</v>
      </c>
      <c r="J5" s="2">
        <v>0.93899999999999995</v>
      </c>
      <c r="K5" s="2">
        <v>0.311</v>
      </c>
      <c r="L5" s="2">
        <v>0.85299999999999998</v>
      </c>
      <c r="M5" s="2">
        <v>0.28999999999999998</v>
      </c>
      <c r="N5" s="2">
        <v>0.80700000000000005</v>
      </c>
      <c r="O5" s="2">
        <v>0.125</v>
      </c>
      <c r="P5" s="2">
        <v>0.97</v>
      </c>
      <c r="Q5" s="2">
        <v>0.53900000000000003</v>
      </c>
      <c r="R5" s="2">
        <v>0.626</v>
      </c>
    </row>
    <row r="6" spans="1:19">
      <c r="A6" s="2">
        <v>0.60399999999999998</v>
      </c>
      <c r="B6" s="2">
        <v>0.59599999999999997</v>
      </c>
      <c r="C6" s="2">
        <v>0.372</v>
      </c>
      <c r="D6" s="2">
        <v>0.85099999999999998</v>
      </c>
      <c r="E6" s="2">
        <v>0.50900000000000001</v>
      </c>
      <c r="F6" s="2">
        <v>0.70799999999999996</v>
      </c>
      <c r="G6" s="2">
        <v>0.47699999999999998</v>
      </c>
      <c r="H6" s="2">
        <v>0.68600000000000005</v>
      </c>
      <c r="I6" s="2">
        <v>0.42</v>
      </c>
      <c r="J6" s="2">
        <v>0.82699999999999996</v>
      </c>
      <c r="K6" s="2">
        <v>0.46500000000000002</v>
      </c>
      <c r="L6" s="2">
        <v>0.74299999999999999</v>
      </c>
      <c r="M6" s="2">
        <v>0.441</v>
      </c>
      <c r="N6" s="2">
        <v>0.70199999999999996</v>
      </c>
      <c r="O6" s="2">
        <v>0.39500000000000002</v>
      </c>
      <c r="P6" s="2">
        <v>0.84199999999999997</v>
      </c>
      <c r="Q6" s="2">
        <v>0.71799999999999997</v>
      </c>
      <c r="R6" s="2">
        <v>0.50800000000000001</v>
      </c>
    </row>
    <row r="7" spans="1:19">
      <c r="A7" s="2">
        <v>0.80600000000000005</v>
      </c>
      <c r="B7" s="2">
        <v>0.44900000000000001</v>
      </c>
      <c r="C7" s="2">
        <v>0.56399999999999995</v>
      </c>
      <c r="D7" s="2">
        <v>0.623</v>
      </c>
      <c r="E7" s="2">
        <v>0.67800000000000005</v>
      </c>
      <c r="F7" s="2">
        <v>0.56000000000000005</v>
      </c>
      <c r="G7" s="2">
        <v>0.63600000000000001</v>
      </c>
      <c r="H7" s="2">
        <v>0.55000000000000004</v>
      </c>
      <c r="I7" s="2">
        <v>0.55800000000000005</v>
      </c>
      <c r="J7" s="2">
        <v>0.73499999999999999</v>
      </c>
      <c r="K7" s="2">
        <v>0.625</v>
      </c>
      <c r="L7" s="2">
        <v>0.63400000000000001</v>
      </c>
      <c r="M7" s="2">
        <v>0.58199999999999996</v>
      </c>
      <c r="N7" s="2">
        <v>0.59499999999999997</v>
      </c>
      <c r="O7" s="2">
        <v>0.54200000000000004</v>
      </c>
      <c r="P7" s="2">
        <v>0.72599999999999998</v>
      </c>
      <c r="Q7" s="2">
        <v>0.91100000000000003</v>
      </c>
      <c r="R7" s="2">
        <v>0.36699999999999999</v>
      </c>
    </row>
    <row r="8" spans="1:19">
      <c r="A8" s="2">
        <v>1.012</v>
      </c>
      <c r="B8" s="2">
        <v>0.35899999999999999</v>
      </c>
      <c r="C8" s="2">
        <v>0.93799999999999994</v>
      </c>
      <c r="D8" s="2">
        <v>0.38300000000000001</v>
      </c>
      <c r="E8" s="2">
        <v>0.85799999999999998</v>
      </c>
      <c r="F8" s="2">
        <v>0.46899999999999997</v>
      </c>
      <c r="G8" s="2">
        <v>0.78300000000000003</v>
      </c>
      <c r="H8" s="2">
        <v>0.443</v>
      </c>
      <c r="I8" s="2">
        <v>0.69499999999999995</v>
      </c>
      <c r="J8" s="2">
        <v>0.61399999999999999</v>
      </c>
      <c r="K8" s="2">
        <v>0.93</v>
      </c>
      <c r="L8" s="2">
        <v>0.45</v>
      </c>
      <c r="M8" s="2">
        <v>0.73399999999999999</v>
      </c>
      <c r="N8" s="2">
        <v>0.46899999999999997</v>
      </c>
      <c r="O8" s="2">
        <v>0.66400000000000003</v>
      </c>
      <c r="P8" s="2">
        <v>0.628</v>
      </c>
      <c r="Q8" s="2">
        <v>1.081</v>
      </c>
      <c r="R8" s="2">
        <v>0.29099999999999998</v>
      </c>
    </row>
    <row r="9" spans="1:19">
      <c r="A9" s="2">
        <v>1.218</v>
      </c>
      <c r="B9" s="2">
        <v>0.29699999999999999</v>
      </c>
      <c r="C9" s="2">
        <v>1.1220000000000001</v>
      </c>
      <c r="D9" s="2">
        <v>0.38700000000000001</v>
      </c>
      <c r="E9" s="2">
        <v>1.0329999999999999</v>
      </c>
      <c r="F9" s="2">
        <v>0.38500000000000001</v>
      </c>
      <c r="G9" s="2">
        <v>0.94799999999999995</v>
      </c>
      <c r="H9" s="2">
        <v>0.33600000000000002</v>
      </c>
      <c r="I9" s="2">
        <v>0.83099999999999996</v>
      </c>
      <c r="J9" s="2">
        <v>0.49199999999999999</v>
      </c>
      <c r="K9" s="2">
        <v>1.097</v>
      </c>
      <c r="L9" s="2">
        <v>0.38500000000000001</v>
      </c>
      <c r="M9" s="2">
        <v>0.89</v>
      </c>
      <c r="N9" s="2">
        <v>0.36599999999999999</v>
      </c>
      <c r="O9" s="2">
        <v>0.80600000000000005</v>
      </c>
      <c r="P9" s="2">
        <v>0.55800000000000005</v>
      </c>
      <c r="Q9" s="2">
        <v>0.36199999999999999</v>
      </c>
      <c r="R9" s="2">
        <v>0.79</v>
      </c>
    </row>
    <row r="10" spans="1:19">
      <c r="A10" s="2">
        <v>1.4139999999999999</v>
      </c>
      <c r="B10" s="2">
        <v>0.26</v>
      </c>
      <c r="C10" s="2">
        <v>1.3089999999999999</v>
      </c>
      <c r="D10" s="2">
        <v>0.27900000000000003</v>
      </c>
      <c r="E10" s="2">
        <v>1.2010000000000001</v>
      </c>
      <c r="F10" s="2">
        <v>0.29299999999999998</v>
      </c>
      <c r="G10" s="2">
        <v>1.107</v>
      </c>
      <c r="H10" s="2">
        <v>0.24399999999999999</v>
      </c>
      <c r="I10" s="2">
        <v>0.97</v>
      </c>
      <c r="J10" s="2">
        <v>0.41099999999999998</v>
      </c>
      <c r="K10" s="2">
        <v>0.78100000000000003</v>
      </c>
      <c r="L10" s="2">
        <v>0.54600000000000004</v>
      </c>
      <c r="M10" s="2">
        <v>1.028</v>
      </c>
      <c r="N10" s="2">
        <v>0.26700000000000002</v>
      </c>
      <c r="O10" s="2">
        <v>0.95</v>
      </c>
      <c r="P10" s="2">
        <v>0.46600000000000003</v>
      </c>
    </row>
    <row r="11" spans="1:19">
      <c r="A11" s="3" t="s">
        <v>2</v>
      </c>
      <c r="B11" s="3" t="s">
        <v>2</v>
      </c>
      <c r="G11" s="2">
        <v>0.16400000000000001</v>
      </c>
      <c r="H11" s="2">
        <v>0.95799999999999996</v>
      </c>
      <c r="I11" s="2">
        <v>1.1080000000000001</v>
      </c>
      <c r="J11" s="2">
        <v>0.32400000000000001</v>
      </c>
      <c r="K11" s="2" t="s">
        <v>2</v>
      </c>
      <c r="L11" s="3" t="s">
        <v>2</v>
      </c>
      <c r="O11" s="2">
        <v>1.0669999999999999</v>
      </c>
      <c r="P11" s="2">
        <v>0.38900000000000001</v>
      </c>
    </row>
    <row r="13" spans="1:19">
      <c r="A13" s="3" t="s">
        <v>2</v>
      </c>
      <c r="B13" s="3" t="s">
        <v>2</v>
      </c>
      <c r="K13" s="2" t="s">
        <v>2</v>
      </c>
      <c r="L13" s="3" t="s">
        <v>2</v>
      </c>
    </row>
    <row r="21" spans="1:12">
      <c r="A21" s="3" t="s">
        <v>2</v>
      </c>
      <c r="B21" s="3" t="s">
        <v>2</v>
      </c>
      <c r="K21" s="2" t="s">
        <v>2</v>
      </c>
      <c r="L21" s="3" t="s">
        <v>2</v>
      </c>
    </row>
    <row r="22" spans="1:12">
      <c r="A22" s="3" t="s">
        <v>2</v>
      </c>
      <c r="B22" s="3" t="s">
        <v>2</v>
      </c>
      <c r="K22" s="2" t="s">
        <v>2</v>
      </c>
      <c r="L22" s="3" t="s">
        <v>2</v>
      </c>
    </row>
    <row r="30" spans="1:12">
      <c r="A30" s="3" t="s">
        <v>2</v>
      </c>
      <c r="B30" s="2" t="s">
        <v>2</v>
      </c>
    </row>
    <row r="31" spans="1:12">
      <c r="A31" s="3" t="s">
        <v>2</v>
      </c>
      <c r="B31" s="2" t="s">
        <v>2</v>
      </c>
      <c r="K31" s="2" t="s">
        <v>2</v>
      </c>
      <c r="L31" s="2" t="s">
        <v>2</v>
      </c>
    </row>
    <row r="40" spans="1:2">
      <c r="A40" s="2" t="s">
        <v>2</v>
      </c>
      <c r="B40" s="3" t="s">
        <v>2</v>
      </c>
    </row>
    <row r="41" spans="1:2">
      <c r="A41" s="2" t="s">
        <v>2</v>
      </c>
      <c r="B41" s="3" t="s">
        <v>2</v>
      </c>
    </row>
    <row r="50" spans="1:2">
      <c r="A50" s="2" t="s">
        <v>2</v>
      </c>
      <c r="B50" s="3" t="s">
        <v>2</v>
      </c>
    </row>
    <row r="51" spans="1:2">
      <c r="A51" s="2" t="s">
        <v>2</v>
      </c>
      <c r="B51" s="3" t="s">
        <v>2</v>
      </c>
    </row>
    <row r="79" spans="1:2">
      <c r="A79" s="2" t="s">
        <v>2</v>
      </c>
      <c r="B79" s="2" t="s">
        <v>2</v>
      </c>
    </row>
    <row r="80" spans="1:2">
      <c r="A80" s="2" t="s">
        <v>2</v>
      </c>
      <c r="B80" s="2" t="s">
        <v>2</v>
      </c>
    </row>
    <row r="87" spans="1:2">
      <c r="A87" s="2" t="s">
        <v>2</v>
      </c>
      <c r="B87" s="3" t="s">
        <v>2</v>
      </c>
    </row>
    <row r="88" spans="1:2">
      <c r="A88" s="2" t="s">
        <v>2</v>
      </c>
      <c r="B88" s="3" t="s">
        <v>2</v>
      </c>
    </row>
    <row r="89" spans="1:2">
      <c r="A89" s="2" t="s">
        <v>2</v>
      </c>
      <c r="B89" s="3" t="s">
        <v>2</v>
      </c>
    </row>
    <row r="90" spans="1:2">
      <c r="A90" s="2" t="s">
        <v>2</v>
      </c>
      <c r="B90" s="3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showRuler="0" workbookViewId="0"/>
  </sheetViews>
  <sheetFormatPr defaultColWidth="11" defaultRowHeight="15.75"/>
  <sheetData>
    <row r="1" spans="1:18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1.5">
      <c r="A2" s="2" t="s">
        <v>19</v>
      </c>
      <c r="B2" s="4" t="s">
        <v>31</v>
      </c>
      <c r="C2" s="2" t="s">
        <v>19</v>
      </c>
      <c r="D2" s="4" t="s">
        <v>32</v>
      </c>
      <c r="E2" s="2" t="s">
        <v>19</v>
      </c>
      <c r="F2" s="4" t="s">
        <v>33</v>
      </c>
      <c r="G2" s="2" t="s">
        <v>19</v>
      </c>
      <c r="H2" s="4" t="s">
        <v>34</v>
      </c>
      <c r="I2" s="2" t="s">
        <v>19</v>
      </c>
      <c r="J2" s="4" t="s">
        <v>35</v>
      </c>
      <c r="K2" s="2" t="s">
        <v>19</v>
      </c>
      <c r="L2" s="4" t="s">
        <v>36</v>
      </c>
      <c r="M2" s="2" t="s">
        <v>19</v>
      </c>
      <c r="N2" s="4" t="s">
        <v>37</v>
      </c>
      <c r="O2" s="2" t="s">
        <v>19</v>
      </c>
      <c r="P2" s="4" t="s">
        <v>38</v>
      </c>
    </row>
    <row r="3" spans="1:18">
      <c r="A3" s="2" t="s">
        <v>0</v>
      </c>
      <c r="B3" s="2" t="s">
        <v>1</v>
      </c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  <c r="K3" s="2" t="s">
        <v>0</v>
      </c>
      <c r="L3" s="2" t="s">
        <v>1</v>
      </c>
      <c r="M3" s="2" t="s">
        <v>0</v>
      </c>
      <c r="N3" s="2" t="s">
        <v>1</v>
      </c>
      <c r="O3" s="2" t="s">
        <v>0</v>
      </c>
      <c r="P3" s="2" t="s">
        <v>1</v>
      </c>
    </row>
    <row r="4" spans="1:18">
      <c r="A4" t="s">
        <v>2</v>
      </c>
      <c r="B4" t="s">
        <v>2</v>
      </c>
    </row>
    <row r="5" spans="1:18">
      <c r="A5">
        <v>0.26100000000000001</v>
      </c>
      <c r="B5">
        <v>0.97799999999999998</v>
      </c>
      <c r="C5">
        <v>0.23899999999999999</v>
      </c>
      <c r="D5">
        <v>0.996</v>
      </c>
      <c r="E5">
        <v>0.223</v>
      </c>
      <c r="F5">
        <v>0.93500000000000005</v>
      </c>
      <c r="G5">
        <v>0.20799999999999999</v>
      </c>
      <c r="H5">
        <v>1.03</v>
      </c>
      <c r="I5">
        <v>0.188</v>
      </c>
      <c r="J5">
        <v>0.98799999999999999</v>
      </c>
      <c r="K5">
        <v>0.17799999999999999</v>
      </c>
      <c r="L5">
        <v>0.95299999999999996</v>
      </c>
      <c r="M5">
        <v>0.17</v>
      </c>
      <c r="N5">
        <v>0.92200000000000004</v>
      </c>
      <c r="O5">
        <v>0.14599999999999999</v>
      </c>
      <c r="P5">
        <v>0.92500000000000004</v>
      </c>
    </row>
    <row r="6" spans="1:18">
      <c r="A6">
        <v>0.54300000000000004</v>
      </c>
      <c r="B6">
        <v>0.82899999999999996</v>
      </c>
      <c r="C6">
        <v>0.49399999999999999</v>
      </c>
      <c r="D6">
        <v>0.79600000000000004</v>
      </c>
      <c r="E6">
        <v>0.442</v>
      </c>
      <c r="F6">
        <v>0.76400000000000001</v>
      </c>
      <c r="G6">
        <v>0.40200000000000002</v>
      </c>
      <c r="H6">
        <v>0.93600000000000005</v>
      </c>
      <c r="I6">
        <v>0.38900000000000001</v>
      </c>
      <c r="J6">
        <v>0.84</v>
      </c>
      <c r="K6">
        <v>0.36699999999999999</v>
      </c>
      <c r="L6">
        <v>0.80800000000000005</v>
      </c>
      <c r="M6">
        <v>0.33500000000000002</v>
      </c>
      <c r="N6">
        <v>0.82099999999999995</v>
      </c>
      <c r="O6">
        <v>0.32900000000000001</v>
      </c>
      <c r="P6">
        <v>0.78800000000000003</v>
      </c>
    </row>
    <row r="7" spans="1:18">
      <c r="A7">
        <v>0.81200000000000006</v>
      </c>
      <c r="B7">
        <v>0.61599999999999999</v>
      </c>
      <c r="C7">
        <v>0.754</v>
      </c>
      <c r="D7">
        <v>0.59299999999999997</v>
      </c>
      <c r="E7">
        <v>0.66200000000000003</v>
      </c>
      <c r="F7">
        <v>0.56399999999999995</v>
      </c>
      <c r="G7">
        <v>0.61799999999999999</v>
      </c>
      <c r="H7">
        <v>0.69699999999999995</v>
      </c>
      <c r="I7">
        <v>0.58799999999999997</v>
      </c>
      <c r="J7">
        <v>0.59399999999999997</v>
      </c>
      <c r="K7">
        <v>0.54300000000000004</v>
      </c>
      <c r="L7">
        <v>0.61899999999999999</v>
      </c>
      <c r="M7">
        <v>0.50600000000000001</v>
      </c>
      <c r="N7">
        <v>0.69299999999999995</v>
      </c>
      <c r="O7">
        <v>0.48899999999999999</v>
      </c>
      <c r="P7">
        <v>0.64200000000000002</v>
      </c>
    </row>
    <row r="8" spans="1:18">
      <c r="A8">
        <v>1.0860000000000001</v>
      </c>
      <c r="B8">
        <v>0.36399999999999999</v>
      </c>
      <c r="C8">
        <v>1.006</v>
      </c>
      <c r="D8">
        <v>0.35599999999999998</v>
      </c>
      <c r="E8">
        <v>0.88900000000000001</v>
      </c>
      <c r="F8">
        <v>0.35399999999999998</v>
      </c>
      <c r="G8">
        <v>0.83699999999999997</v>
      </c>
      <c r="H8">
        <v>0.47399999999999998</v>
      </c>
      <c r="I8">
        <v>0.77700000000000002</v>
      </c>
      <c r="J8">
        <v>0.47299999999999998</v>
      </c>
      <c r="K8">
        <v>0.72799999999999998</v>
      </c>
      <c r="L8">
        <v>0.41599999999999998</v>
      </c>
      <c r="M8">
        <v>0.68799999999999994</v>
      </c>
      <c r="N8">
        <v>0.53200000000000003</v>
      </c>
      <c r="O8">
        <v>0.65600000000000003</v>
      </c>
      <c r="P8">
        <v>0.51500000000000001</v>
      </c>
    </row>
    <row r="9" spans="1:18">
      <c r="A9">
        <v>1.357</v>
      </c>
      <c r="B9">
        <v>0.246</v>
      </c>
      <c r="C9">
        <v>1.256</v>
      </c>
      <c r="D9">
        <v>0.28499999999999998</v>
      </c>
      <c r="E9">
        <v>1.107</v>
      </c>
      <c r="F9">
        <v>0.28299999999999997</v>
      </c>
      <c r="G9">
        <v>1.04</v>
      </c>
      <c r="H9">
        <v>0.28899999999999998</v>
      </c>
      <c r="I9">
        <v>0.98699999999999999</v>
      </c>
      <c r="J9">
        <v>0.33100000000000002</v>
      </c>
      <c r="K9">
        <v>0.91600000000000004</v>
      </c>
      <c r="L9">
        <v>0.372</v>
      </c>
      <c r="M9">
        <v>0.85899999999999999</v>
      </c>
      <c r="N9">
        <v>0.42399999999999999</v>
      </c>
      <c r="O9">
        <v>0.80800000000000005</v>
      </c>
      <c r="P9">
        <v>0.47599999999999998</v>
      </c>
    </row>
    <row r="10" spans="1:18">
      <c r="A10">
        <v>1.637</v>
      </c>
      <c r="B10">
        <v>0.189</v>
      </c>
      <c r="C10">
        <v>1.5069999999999999</v>
      </c>
      <c r="D10">
        <v>0.24</v>
      </c>
      <c r="E10">
        <v>1.329</v>
      </c>
      <c r="F10">
        <v>0.184</v>
      </c>
      <c r="G10">
        <v>1.4490000000000001</v>
      </c>
      <c r="H10">
        <v>0.185</v>
      </c>
      <c r="I10">
        <v>1.1890000000000001</v>
      </c>
      <c r="J10">
        <v>0.254</v>
      </c>
      <c r="K10">
        <v>1.1910000000000001</v>
      </c>
      <c r="L10">
        <v>0.22</v>
      </c>
      <c r="M10">
        <v>1.028</v>
      </c>
      <c r="N10">
        <v>0.44800000000000001</v>
      </c>
      <c r="O10">
        <v>0.97799999999999998</v>
      </c>
      <c r="P10">
        <v>0.45200000000000001</v>
      </c>
    </row>
    <row r="11" spans="1:18">
      <c r="A11">
        <v>1.91</v>
      </c>
      <c r="B11">
        <v>0.16400000000000001</v>
      </c>
      <c r="C11">
        <v>1.7609999999999999</v>
      </c>
      <c r="D11">
        <v>0.186</v>
      </c>
      <c r="E11">
        <v>1.4390000000000001</v>
      </c>
      <c r="F11">
        <v>0.16200000000000001</v>
      </c>
      <c r="G11">
        <v>1.238</v>
      </c>
      <c r="H11">
        <v>0.216</v>
      </c>
      <c r="I11">
        <v>1.3919999999999999</v>
      </c>
      <c r="J11">
        <v>0.217</v>
      </c>
      <c r="K11">
        <v>1.097</v>
      </c>
      <c r="L11">
        <v>0.215</v>
      </c>
      <c r="M11">
        <v>1.2090000000000001</v>
      </c>
      <c r="N11">
        <v>0.38900000000000001</v>
      </c>
      <c r="O11">
        <v>1.145</v>
      </c>
      <c r="P11">
        <v>0.36499999999999999</v>
      </c>
    </row>
    <row r="12" spans="1:18">
      <c r="A12" t="s">
        <v>2</v>
      </c>
      <c r="B12" t="s">
        <v>2</v>
      </c>
      <c r="E12" t="s">
        <v>30</v>
      </c>
      <c r="F12" s="1" t="s">
        <v>2</v>
      </c>
      <c r="G12" t="s">
        <v>2</v>
      </c>
      <c r="H12" t="s">
        <v>2</v>
      </c>
      <c r="K12" t="s">
        <v>2</v>
      </c>
      <c r="L12" t="s">
        <v>2</v>
      </c>
    </row>
    <row r="13" spans="1:18">
      <c r="A13" t="s">
        <v>2</v>
      </c>
      <c r="B13" t="s">
        <v>2</v>
      </c>
      <c r="G13" t="s">
        <v>2</v>
      </c>
      <c r="H13" t="s">
        <v>2</v>
      </c>
    </row>
    <row r="14" spans="1:18">
      <c r="G14" t="s">
        <v>2</v>
      </c>
      <c r="H14" t="s">
        <v>2</v>
      </c>
    </row>
    <row r="21" spans="1:8">
      <c r="A21" t="s">
        <v>2</v>
      </c>
      <c r="B21" t="s">
        <v>2</v>
      </c>
    </row>
    <row r="22" spans="1:8">
      <c r="A22" t="s">
        <v>2</v>
      </c>
      <c r="B22" t="s">
        <v>2</v>
      </c>
      <c r="G22" s="1" t="s">
        <v>2</v>
      </c>
      <c r="H22" t="s">
        <v>2</v>
      </c>
    </row>
    <row r="23" spans="1:8">
      <c r="G23" s="1" t="s">
        <v>2</v>
      </c>
      <c r="H23" t="s">
        <v>2</v>
      </c>
    </row>
    <row r="24" spans="1:8">
      <c r="G24" s="1" t="s">
        <v>2</v>
      </c>
      <c r="H24" t="s">
        <v>2</v>
      </c>
    </row>
    <row r="31" spans="1:8">
      <c r="A31" t="s">
        <v>2</v>
      </c>
      <c r="B31" s="1" t="s">
        <v>2</v>
      </c>
    </row>
    <row r="33" spans="7:8">
      <c r="G33" t="s">
        <v>2</v>
      </c>
      <c r="H33" t="s">
        <v>2</v>
      </c>
    </row>
    <row r="34" spans="7:8">
      <c r="G34" t="s">
        <v>2</v>
      </c>
      <c r="H34" t="s">
        <v>2</v>
      </c>
    </row>
    <row r="42" spans="7:8">
      <c r="G42" s="1" t="s">
        <v>2</v>
      </c>
      <c r="H42" t="s">
        <v>2</v>
      </c>
    </row>
    <row r="43" spans="7:8">
      <c r="G43" s="1" t="s">
        <v>2</v>
      </c>
      <c r="H43" t="s">
        <v>2</v>
      </c>
    </row>
    <row r="71" spans="1:2">
      <c r="A71" s="1" t="s">
        <v>2</v>
      </c>
      <c r="B71" t="s">
        <v>2</v>
      </c>
    </row>
    <row r="72" spans="1:2">
      <c r="A72" s="1" t="s">
        <v>2</v>
      </c>
      <c r="B72" t="s">
        <v>2</v>
      </c>
    </row>
    <row r="86" spans="2:2">
      <c r="B86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26" sqref="G26"/>
    </sheetView>
  </sheetViews>
  <sheetFormatPr defaultRowHeight="15.75"/>
  <sheetData>
    <row r="1" spans="1:11">
      <c r="A1" t="s">
        <v>76</v>
      </c>
    </row>
    <row r="3" spans="1:11">
      <c r="A3" s="14" t="s">
        <v>77</v>
      </c>
      <c r="B3" s="14" t="s">
        <v>78</v>
      </c>
      <c r="C3" s="14" t="s">
        <v>79</v>
      </c>
      <c r="D3" s="14" t="s">
        <v>80</v>
      </c>
      <c r="E3" s="14" t="s">
        <v>81</v>
      </c>
      <c r="F3" s="14" t="s">
        <v>82</v>
      </c>
      <c r="G3" s="14" t="s">
        <v>83</v>
      </c>
      <c r="H3" s="15" t="s">
        <v>84</v>
      </c>
      <c r="I3" s="15" t="s">
        <v>85</v>
      </c>
      <c r="J3" s="16" t="s">
        <v>86</v>
      </c>
      <c r="K3" s="16" t="s">
        <v>85</v>
      </c>
    </row>
    <row r="4" spans="1:11">
      <c r="A4" s="2">
        <v>14.4</v>
      </c>
      <c r="B4" s="2">
        <v>1.18</v>
      </c>
      <c r="C4" s="2">
        <v>1</v>
      </c>
      <c r="D4" s="2">
        <v>293</v>
      </c>
      <c r="E4" s="2">
        <f>9.8^0.5</f>
        <v>3.1304951684997055</v>
      </c>
      <c r="F4" s="2">
        <f t="shared" ref="F4:F7" si="0">(A4/(B4*C4*D4*E4))^0.4</f>
        <v>0.17766420244425077</v>
      </c>
      <c r="G4" s="2">
        <f t="shared" ref="G4:G7" si="1">1/F4</f>
        <v>5.6285958918133208</v>
      </c>
      <c r="H4" s="12">
        <v>0.18</v>
      </c>
      <c r="I4" s="12">
        <f>(1-H4)*A4</f>
        <v>11.808000000000002</v>
      </c>
      <c r="J4" s="13">
        <v>0.2</v>
      </c>
      <c r="K4" s="13">
        <f>(1-J4)*A4</f>
        <v>11.520000000000001</v>
      </c>
    </row>
    <row r="5" spans="1:11">
      <c r="A5" s="2">
        <v>21.7</v>
      </c>
      <c r="B5" s="2">
        <v>1.18</v>
      </c>
      <c r="C5" s="2">
        <v>1</v>
      </c>
      <c r="D5" s="2">
        <v>293</v>
      </c>
      <c r="E5" s="2">
        <f t="shared" ref="E5:E8" si="2">9.8^0.5</f>
        <v>3.1304951684997055</v>
      </c>
      <c r="F5" s="2">
        <f t="shared" si="0"/>
        <v>0.2093335446067599</v>
      </c>
      <c r="G5" s="2">
        <f t="shared" si="1"/>
        <v>4.777065242355369</v>
      </c>
      <c r="H5" s="12">
        <v>0.21</v>
      </c>
      <c r="I5" s="12">
        <f t="shared" ref="I5:I8" si="3">(1-H5)*A5</f>
        <v>17.143000000000001</v>
      </c>
      <c r="J5" s="13">
        <v>0.2</v>
      </c>
      <c r="K5" s="13">
        <f t="shared" ref="K5:K8" si="4">(1-J5)*A5</f>
        <v>17.36</v>
      </c>
    </row>
    <row r="6" spans="1:11">
      <c r="A6" s="2">
        <v>33</v>
      </c>
      <c r="B6" s="2">
        <v>1.18</v>
      </c>
      <c r="C6" s="2">
        <v>1</v>
      </c>
      <c r="D6" s="2">
        <v>293</v>
      </c>
      <c r="E6" s="2">
        <f t="shared" si="2"/>
        <v>3.1304951684997055</v>
      </c>
      <c r="F6" s="2">
        <f t="shared" si="0"/>
        <v>0.24754862006809109</v>
      </c>
      <c r="G6" s="2">
        <f t="shared" si="1"/>
        <v>4.0396104802561155</v>
      </c>
      <c r="H6" s="12">
        <v>0.25</v>
      </c>
      <c r="I6" s="12">
        <f t="shared" si="3"/>
        <v>24.75</v>
      </c>
      <c r="J6" s="13">
        <v>0.2</v>
      </c>
      <c r="K6" s="13">
        <f t="shared" si="4"/>
        <v>26.400000000000002</v>
      </c>
    </row>
    <row r="7" spans="1:11">
      <c r="A7" s="2">
        <v>45</v>
      </c>
      <c r="B7" s="2">
        <v>1.18</v>
      </c>
      <c r="C7" s="2">
        <v>1</v>
      </c>
      <c r="D7" s="2">
        <v>293</v>
      </c>
      <c r="E7" s="2">
        <f t="shared" si="2"/>
        <v>3.1304951684997055</v>
      </c>
      <c r="F7" s="2">
        <f t="shared" si="0"/>
        <v>0.28024633345853983</v>
      </c>
      <c r="G7" s="2">
        <f t="shared" si="1"/>
        <v>3.5682893248198084</v>
      </c>
      <c r="H7" s="12">
        <v>0.26500000000000001</v>
      </c>
      <c r="I7" s="12">
        <f t="shared" si="3"/>
        <v>33.075000000000003</v>
      </c>
      <c r="J7" s="13">
        <v>0.2</v>
      </c>
      <c r="K7" s="13">
        <f t="shared" si="4"/>
        <v>36</v>
      </c>
    </row>
    <row r="8" spans="1:11">
      <c r="A8" s="2">
        <v>57.5</v>
      </c>
      <c r="B8" s="2">
        <v>1.18</v>
      </c>
      <c r="C8" s="2">
        <v>1</v>
      </c>
      <c r="D8" s="2">
        <v>293</v>
      </c>
      <c r="E8" s="2">
        <f t="shared" si="2"/>
        <v>3.1304951684997055</v>
      </c>
      <c r="F8" s="2">
        <f>(A8/(B8*C8*D8*E8))^0.4</f>
        <v>0.30911641761243036</v>
      </c>
      <c r="G8" s="2">
        <f>1/F8</f>
        <v>3.2350271387196208</v>
      </c>
      <c r="H8" s="12">
        <v>0.28000000000000003</v>
      </c>
      <c r="I8" s="12">
        <f t="shared" si="3"/>
        <v>41.4</v>
      </c>
      <c r="J8" s="13">
        <v>0.2</v>
      </c>
      <c r="K8" s="13">
        <f t="shared" si="4"/>
        <v>46</v>
      </c>
    </row>
    <row r="11" spans="1:11">
      <c r="A11" t="s">
        <v>87</v>
      </c>
    </row>
    <row r="12" spans="1:11">
      <c r="A12" t="s">
        <v>88</v>
      </c>
    </row>
    <row r="13" spans="1:11">
      <c r="A13" t="s">
        <v>89</v>
      </c>
    </row>
    <row r="14" spans="1:11">
      <c r="A1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selection activeCell="C6" sqref="C6"/>
    </sheetView>
  </sheetViews>
  <sheetFormatPr defaultRowHeight="15.75"/>
  <cols>
    <col min="1" max="1" width="9" style="2"/>
    <col min="2" max="2" width="11.625" style="2" customWidth="1"/>
    <col min="3" max="4" width="9" style="2"/>
    <col min="5" max="5" width="13.125" style="2" customWidth="1"/>
    <col min="6" max="6" width="9" style="2"/>
    <col min="7" max="7" width="12.5" style="2" customWidth="1"/>
    <col min="8" max="8" width="11.25" style="2" customWidth="1"/>
    <col min="9" max="9" width="9" style="2"/>
    <col min="10" max="10" width="12.375" style="2" customWidth="1"/>
    <col min="11" max="11" width="11.75" style="2" customWidth="1"/>
    <col min="13" max="16" width="9" style="2"/>
    <col min="17" max="17" width="12.75" style="2" customWidth="1"/>
    <col min="18" max="19" width="9" style="2"/>
    <col min="20" max="20" width="12.75" style="2" customWidth="1"/>
    <col min="21" max="22" width="9" style="2"/>
    <col min="23" max="23" width="11.625" style="2" customWidth="1"/>
    <col min="24" max="24" width="11.625" style="10" customWidth="1"/>
    <col min="25" max="25" width="9" style="2"/>
    <col min="26" max="26" width="11.125" style="2" customWidth="1"/>
    <col min="27" max="28" width="9" style="2"/>
    <col min="29" max="29" width="14.125" style="2" customWidth="1"/>
    <col min="30" max="37" width="9" style="2"/>
  </cols>
  <sheetData>
    <row r="1" spans="1:35">
      <c r="A1" s="2" t="s">
        <v>69</v>
      </c>
    </row>
    <row r="2" spans="1:35">
      <c r="A2" s="8" t="s">
        <v>62</v>
      </c>
      <c r="B2" s="8"/>
      <c r="C2" s="8"/>
      <c r="D2" s="8"/>
      <c r="E2" s="8"/>
      <c r="F2" s="8"/>
      <c r="G2" s="8"/>
      <c r="H2" s="8"/>
      <c r="I2" s="8"/>
      <c r="J2" s="8"/>
      <c r="K2" s="8"/>
      <c r="M2" s="11" t="s">
        <v>63</v>
      </c>
      <c r="N2" s="11"/>
      <c r="O2" s="11"/>
      <c r="P2" s="11"/>
      <c r="Q2" s="11"/>
      <c r="R2" s="11"/>
      <c r="S2" s="11"/>
      <c r="T2" s="11"/>
      <c r="U2" s="11"/>
      <c r="V2" s="11"/>
      <c r="W2" s="11"/>
      <c r="Y2" s="12" t="s">
        <v>64</v>
      </c>
      <c r="Z2" s="12" t="s">
        <v>2</v>
      </c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2" t="s">
        <v>50</v>
      </c>
      <c r="B3" s="2" t="s">
        <v>61</v>
      </c>
      <c r="C3" s="2" t="s">
        <v>51</v>
      </c>
      <c r="D3" s="2" t="s">
        <v>52</v>
      </c>
      <c r="E3" s="2" t="s">
        <v>66</v>
      </c>
      <c r="F3" s="2" t="s">
        <v>51</v>
      </c>
      <c r="G3" s="2" t="s">
        <v>66</v>
      </c>
      <c r="H3" s="2" t="s">
        <v>52</v>
      </c>
      <c r="I3" s="2" t="s">
        <v>51</v>
      </c>
      <c r="J3" s="2" t="s">
        <v>66</v>
      </c>
      <c r="K3" s="2" t="s">
        <v>52</v>
      </c>
      <c r="M3" s="2" t="s">
        <v>50</v>
      </c>
      <c r="N3" s="2" t="s">
        <v>61</v>
      </c>
      <c r="O3" s="2" t="s">
        <v>51</v>
      </c>
      <c r="P3" s="2" t="s">
        <v>52</v>
      </c>
      <c r="Q3" s="2" t="s">
        <v>66</v>
      </c>
      <c r="R3" s="2" t="s">
        <v>51</v>
      </c>
      <c r="S3" s="2" t="s">
        <v>52</v>
      </c>
      <c r="T3" s="2" t="s">
        <v>66</v>
      </c>
      <c r="U3" s="2" t="s">
        <v>51</v>
      </c>
      <c r="V3" s="2" t="s">
        <v>52</v>
      </c>
      <c r="W3" s="2" t="s">
        <v>66</v>
      </c>
      <c r="Y3" s="2" t="s">
        <v>50</v>
      </c>
      <c r="Z3" s="2" t="s">
        <v>61</v>
      </c>
      <c r="AA3" s="2" t="s">
        <v>51</v>
      </c>
      <c r="AB3" s="2" t="s">
        <v>52</v>
      </c>
      <c r="AC3" s="2" t="s">
        <v>66</v>
      </c>
      <c r="AD3" s="2" t="s">
        <v>51</v>
      </c>
      <c r="AE3" s="2" t="s">
        <v>52</v>
      </c>
      <c r="AF3" s="2" t="s">
        <v>66</v>
      </c>
      <c r="AG3" s="2" t="s">
        <v>51</v>
      </c>
      <c r="AH3" s="2" t="s">
        <v>52</v>
      </c>
      <c r="AI3" s="2" t="s">
        <v>66</v>
      </c>
    </row>
    <row r="4" spans="1:35">
      <c r="A4" s="2" t="s">
        <v>53</v>
      </c>
      <c r="B4" s="2" t="s">
        <v>60</v>
      </c>
      <c r="C4" s="2" t="s">
        <v>54</v>
      </c>
      <c r="D4" s="2" t="s">
        <v>55</v>
      </c>
      <c r="E4" s="2" t="s">
        <v>65</v>
      </c>
      <c r="F4" s="2" t="s">
        <v>56</v>
      </c>
      <c r="G4" s="2" t="s">
        <v>57</v>
      </c>
      <c r="H4" s="2" t="s">
        <v>67</v>
      </c>
      <c r="I4" s="2" t="s">
        <v>58</v>
      </c>
      <c r="J4" s="2" t="s">
        <v>59</v>
      </c>
      <c r="K4" s="2" t="s">
        <v>68</v>
      </c>
      <c r="M4" s="2" t="s">
        <v>53</v>
      </c>
      <c r="N4" s="2" t="s">
        <v>60</v>
      </c>
      <c r="O4" s="2" t="s">
        <v>54</v>
      </c>
      <c r="P4" s="2" t="s">
        <v>55</v>
      </c>
      <c r="Q4" s="2" t="s">
        <v>65</v>
      </c>
      <c r="R4" s="2" t="s">
        <v>56</v>
      </c>
      <c r="S4" s="2" t="s">
        <v>57</v>
      </c>
      <c r="T4" s="2" t="s">
        <v>67</v>
      </c>
      <c r="U4" s="2" t="s">
        <v>58</v>
      </c>
      <c r="V4" s="2" t="s">
        <v>59</v>
      </c>
      <c r="W4" s="2" t="s">
        <v>68</v>
      </c>
      <c r="Y4" s="2" t="s">
        <v>53</v>
      </c>
      <c r="Z4" s="10" t="s">
        <v>60</v>
      </c>
      <c r="AA4" s="2" t="s">
        <v>54</v>
      </c>
      <c r="AB4" s="2" t="s">
        <v>55</v>
      </c>
      <c r="AC4" s="2" t="s">
        <v>65</v>
      </c>
      <c r="AD4" s="2" t="s">
        <v>56</v>
      </c>
      <c r="AE4" s="2" t="s">
        <v>57</v>
      </c>
      <c r="AF4" s="2" t="s">
        <v>67</v>
      </c>
      <c r="AG4" s="2" t="s">
        <v>58</v>
      </c>
      <c r="AH4" s="2" t="s">
        <v>59</v>
      </c>
      <c r="AI4" s="2" t="s">
        <v>68</v>
      </c>
    </row>
    <row r="5" spans="1:35">
      <c r="A5" s="2">
        <v>8.9999999999999993E-3</v>
      </c>
      <c r="B5" s="9">
        <f t="shared" ref="B5:B36" si="0">A5/(14.4^0.4)</f>
        <v>3.0966884380000258E-3</v>
      </c>
      <c r="C5" s="9">
        <v>296.46255000000002</v>
      </c>
      <c r="D5" s="9">
        <v>0.26109199999999999</v>
      </c>
      <c r="E5" s="9">
        <f>D5/(14.4^0.2)</f>
        <v>0.15315143364980557</v>
      </c>
      <c r="F5" s="9">
        <v>530.02256</v>
      </c>
      <c r="G5" s="9">
        <v>0.68632199999999999</v>
      </c>
      <c r="H5" s="9">
        <f>G5/(14.4^0.2)</f>
        <v>0.40258299084384763</v>
      </c>
      <c r="I5" s="9">
        <v>494.73392999999999</v>
      </c>
      <c r="J5" s="9">
        <v>0.112834</v>
      </c>
      <c r="K5" s="9">
        <f>J5/(14.4^0.2)</f>
        <v>6.6186205875485127E-2</v>
      </c>
      <c r="M5" s="13">
        <v>1.0500000000000001E-2</v>
      </c>
      <c r="N5" s="13">
        <f>M5/(21.7^0.4)</f>
        <v>3.0662347802592983E-3</v>
      </c>
      <c r="O5" s="13">
        <v>282.67775</v>
      </c>
      <c r="P5" s="13">
        <v>0.29833199999999999</v>
      </c>
      <c r="Q5" s="13">
        <f>P5/(21.7^0.2)</f>
        <v>0.16121590770122046</v>
      </c>
      <c r="R5" s="13">
        <v>443.69824</v>
      </c>
      <c r="S5" s="13">
        <v>0.69639799999999996</v>
      </c>
      <c r="T5" s="13">
        <f>S5/(21.7^0.2)</f>
        <v>0.37632716467329863</v>
      </c>
      <c r="U5" s="13">
        <v>321.21501000000001</v>
      </c>
      <c r="V5" s="13">
        <v>0.14730299999999999</v>
      </c>
      <c r="W5" s="13">
        <f>V5/(21.7^0.2)</f>
        <v>7.9601205543196427E-2</v>
      </c>
      <c r="Y5" s="13">
        <v>1.2500000000000001E-2</v>
      </c>
      <c r="Z5" s="13">
        <f>Y5/(33^0.4)</f>
        <v>3.0867711821412239E-3</v>
      </c>
      <c r="AA5" s="13">
        <v>255.94131999999999</v>
      </c>
      <c r="AB5" s="13">
        <v>0.36503200000000002</v>
      </c>
      <c r="AC5" s="13">
        <f>AB5/(33^0.2)</f>
        <v>0.18139618537917124</v>
      </c>
      <c r="AD5" s="13">
        <v>454.44997999999998</v>
      </c>
      <c r="AE5" s="13">
        <v>0.86670800000000003</v>
      </c>
      <c r="AF5" s="13">
        <f>AE5/(33^0.2)</f>
        <v>0.43069518573059551</v>
      </c>
      <c r="AG5" s="13">
        <v>318.41636999999997</v>
      </c>
      <c r="AH5" s="13">
        <v>0.30805199999999999</v>
      </c>
      <c r="AI5" s="13">
        <f>AH5/(33^0.2)</f>
        <v>0.15308098385463317</v>
      </c>
    </row>
    <row r="6" spans="1:35">
      <c r="A6" s="2">
        <v>2.7E-2</v>
      </c>
      <c r="B6" s="9">
        <f t="shared" si="0"/>
        <v>9.2900653140000778E-3</v>
      </c>
      <c r="C6" s="9">
        <v>503.91368</v>
      </c>
      <c r="D6" s="9">
        <v>0.57612399999999997</v>
      </c>
      <c r="E6" s="9">
        <f t="shared" ref="E6:E69" si="1">D6/(14.4^0.2)</f>
        <v>0.33794301073974148</v>
      </c>
      <c r="F6" s="9">
        <v>530.02256</v>
      </c>
      <c r="G6" s="9">
        <v>0.68632199999999999</v>
      </c>
      <c r="H6" s="9">
        <f t="shared" ref="H6:H69" si="2">G6/(14.4^0.2)</f>
        <v>0.40258299084384763</v>
      </c>
      <c r="I6" s="9">
        <v>869.38103000000001</v>
      </c>
      <c r="J6" s="9">
        <v>0.57991499999999996</v>
      </c>
      <c r="K6" s="9">
        <f t="shared" ref="K6:K69" si="3">J6/(14.4^0.2)</f>
        <v>0.34016673680169057</v>
      </c>
      <c r="M6" s="13">
        <v>3.15E-2</v>
      </c>
      <c r="N6" s="13">
        <f t="shared" ref="N6:N69" si="4">M6/(21.7^0.4)</f>
        <v>9.198704340777894E-3</v>
      </c>
      <c r="O6" s="13">
        <v>490.63162999999997</v>
      </c>
      <c r="P6" s="13">
        <v>0.65968599999999999</v>
      </c>
      <c r="Q6" s="13">
        <f t="shared" ref="Q6:Q69" si="5">P6/(21.7^0.2)</f>
        <v>0.35648833275608161</v>
      </c>
      <c r="R6" s="13">
        <v>443.69824</v>
      </c>
      <c r="S6" s="13">
        <v>0.69639799999999996</v>
      </c>
      <c r="T6" s="13">
        <f t="shared" ref="T6:T69" si="6">S6/(21.7^0.2)</f>
        <v>0.37632716467329863</v>
      </c>
      <c r="U6" s="13">
        <v>561.82218999999998</v>
      </c>
      <c r="V6" s="13">
        <v>0.49227700000000002</v>
      </c>
      <c r="W6" s="13">
        <f t="shared" ref="W6:W69" si="7">V6/(21.7^0.2)</f>
        <v>0.26602202712224543</v>
      </c>
      <c r="Y6" s="13">
        <v>3.7499999999999999E-2</v>
      </c>
      <c r="Z6" s="13">
        <f t="shared" ref="Z6:Z69" si="8">Y6/(33^0.4)</f>
        <v>9.2603135464236711E-3</v>
      </c>
      <c r="AA6" s="13">
        <v>458.50013999999999</v>
      </c>
      <c r="AB6" s="13">
        <v>0.78159599999999996</v>
      </c>
      <c r="AC6" s="13">
        <f t="shared" ref="AC6:AC69" si="9">AB6/(33^0.2)</f>
        <v>0.38840028520134867</v>
      </c>
      <c r="AD6" s="13">
        <v>454.44997999999998</v>
      </c>
      <c r="AE6" s="13">
        <v>0.86670800000000003</v>
      </c>
      <c r="AF6" s="13">
        <f t="shared" ref="AF6:AF69" si="10">AE6/(33^0.2)</f>
        <v>0.43069518573059551</v>
      </c>
      <c r="AG6" s="13">
        <v>502.84035</v>
      </c>
      <c r="AH6" s="13">
        <v>0.74344100000000002</v>
      </c>
      <c r="AI6" s="13">
        <f t="shared" ref="AI6:AI69" si="11">AH6/(33^0.2)</f>
        <v>0.36943983391723584</v>
      </c>
    </row>
    <row r="7" spans="1:35">
      <c r="A7" s="2">
        <v>4.4999999999999998E-2</v>
      </c>
      <c r="B7" s="9">
        <f t="shared" si="0"/>
        <v>1.548344219000013E-2</v>
      </c>
      <c r="C7" s="9">
        <v>672.15427999999997</v>
      </c>
      <c r="D7" s="9">
        <v>0.93090700000000004</v>
      </c>
      <c r="E7" s="9">
        <f t="shared" si="1"/>
        <v>0.54605174285171343</v>
      </c>
      <c r="F7" s="9">
        <v>780.99923000000001</v>
      </c>
      <c r="G7" s="9">
        <v>1.2565</v>
      </c>
      <c r="H7" s="9">
        <f t="shared" si="2"/>
        <v>0.737038194892914</v>
      </c>
      <c r="I7" s="9">
        <v>913.56322999999998</v>
      </c>
      <c r="J7" s="9">
        <v>0.76028700000000005</v>
      </c>
      <c r="K7" s="9">
        <f t="shared" si="3"/>
        <v>0.44596940555555031</v>
      </c>
      <c r="M7" s="13">
        <v>5.2499999999999998E-2</v>
      </c>
      <c r="N7" s="13">
        <f t="shared" si="4"/>
        <v>1.5331173901296491E-2</v>
      </c>
      <c r="O7" s="13">
        <v>669.52183000000002</v>
      </c>
      <c r="P7" s="13">
        <v>1.0649459999999999</v>
      </c>
      <c r="Q7" s="13">
        <f t="shared" si="5"/>
        <v>0.57548716209720696</v>
      </c>
      <c r="R7" s="13">
        <v>733.21069</v>
      </c>
      <c r="S7" s="13">
        <v>1.360919</v>
      </c>
      <c r="T7" s="13">
        <f t="shared" si="6"/>
        <v>0.73542828758844936</v>
      </c>
      <c r="U7" s="13">
        <v>727.27647000000002</v>
      </c>
      <c r="V7" s="13">
        <v>0.91020400000000001</v>
      </c>
      <c r="W7" s="13">
        <f t="shared" si="7"/>
        <v>0.49186598840647899</v>
      </c>
      <c r="Y7" s="13">
        <v>6.25E-2</v>
      </c>
      <c r="Z7" s="13">
        <f t="shared" si="8"/>
        <v>1.543385591070612E-2</v>
      </c>
      <c r="AA7" s="13">
        <v>647.50009</v>
      </c>
      <c r="AB7" s="13">
        <v>1.2296659999999999</v>
      </c>
      <c r="AC7" s="13">
        <f t="shared" si="9"/>
        <v>0.61106073355339796</v>
      </c>
      <c r="AD7" s="13">
        <v>755.42422999999997</v>
      </c>
      <c r="AE7" s="13">
        <v>1.6221380000000001</v>
      </c>
      <c r="AF7" s="13">
        <f t="shared" si="10"/>
        <v>0.80609274079696591</v>
      </c>
      <c r="AG7" s="13">
        <v>653.36652000000004</v>
      </c>
      <c r="AH7" s="13">
        <v>1.228494</v>
      </c>
      <c r="AI7" s="13">
        <f t="shared" si="11"/>
        <v>0.61047832891691567</v>
      </c>
    </row>
    <row r="8" spans="1:35">
      <c r="A8" s="2">
        <v>6.3E-2</v>
      </c>
      <c r="B8" s="9">
        <f t="shared" si="0"/>
        <v>2.1676819066000184E-2</v>
      </c>
      <c r="C8" s="9">
        <v>779.93825000000004</v>
      </c>
      <c r="D8" s="9">
        <v>1.276092</v>
      </c>
      <c r="E8" s="9">
        <f t="shared" si="1"/>
        <v>0.74853047687806484</v>
      </c>
      <c r="F8" s="9">
        <v>780.99923000000001</v>
      </c>
      <c r="G8" s="9">
        <v>1.2565</v>
      </c>
      <c r="H8" s="9">
        <f t="shared" si="2"/>
        <v>0.737038194892914</v>
      </c>
      <c r="I8" s="9">
        <v>1009.668</v>
      </c>
      <c r="J8" s="9">
        <v>1.30986</v>
      </c>
      <c r="K8" s="9">
        <f t="shared" si="3"/>
        <v>0.76833812173691396</v>
      </c>
      <c r="M8" s="13">
        <v>7.3499999999999996E-2</v>
      </c>
      <c r="N8" s="13">
        <f t="shared" si="4"/>
        <v>2.1463643461815087E-2</v>
      </c>
      <c r="O8" s="13">
        <v>785.51669000000004</v>
      </c>
      <c r="P8" s="13">
        <v>1.4493879999999999</v>
      </c>
      <c r="Q8" s="13">
        <f t="shared" si="5"/>
        <v>0.78323613300368888</v>
      </c>
      <c r="R8" s="13">
        <v>733.21069</v>
      </c>
      <c r="S8" s="13">
        <v>1.360919</v>
      </c>
      <c r="T8" s="13">
        <f t="shared" si="6"/>
        <v>0.73542828758844936</v>
      </c>
      <c r="U8" s="13">
        <v>838.09969000000001</v>
      </c>
      <c r="V8" s="13">
        <v>1.3256289999999999</v>
      </c>
      <c r="W8" s="13">
        <f t="shared" si="7"/>
        <v>0.71635789157737417</v>
      </c>
      <c r="Y8" s="13">
        <v>8.7499999999999994E-2</v>
      </c>
      <c r="Z8" s="13">
        <f t="shared" si="8"/>
        <v>2.1607398274988567E-2</v>
      </c>
      <c r="AA8" s="13">
        <v>781.27858000000003</v>
      </c>
      <c r="AB8" s="13">
        <v>1.6619809999999999</v>
      </c>
      <c r="AC8" s="13">
        <f t="shared" si="9"/>
        <v>0.8258920137759439</v>
      </c>
      <c r="AD8" s="13">
        <v>755.42422999999997</v>
      </c>
      <c r="AE8" s="13">
        <v>1.6221380000000001</v>
      </c>
      <c r="AF8" s="13">
        <f t="shared" si="10"/>
        <v>0.80609274079696591</v>
      </c>
      <c r="AG8" s="13">
        <v>749.88661999999999</v>
      </c>
      <c r="AH8" s="13">
        <v>1.666428</v>
      </c>
      <c r="AI8" s="13">
        <f t="shared" si="11"/>
        <v>0.82810187164150417</v>
      </c>
    </row>
    <row r="9" spans="1:35">
      <c r="A9" s="2">
        <v>8.1000000000000003E-2</v>
      </c>
      <c r="B9" s="9">
        <f t="shared" si="0"/>
        <v>2.7870195942000235E-2</v>
      </c>
      <c r="C9" s="9">
        <v>838.00483999999994</v>
      </c>
      <c r="D9" s="9">
        <v>1.5851949999999999</v>
      </c>
      <c r="E9" s="9">
        <f t="shared" si="1"/>
        <v>0.92984421914307425</v>
      </c>
      <c r="F9" s="9">
        <v>781.14552000000003</v>
      </c>
      <c r="G9" s="9">
        <v>1.651505</v>
      </c>
      <c r="H9" s="9">
        <f t="shared" si="2"/>
        <v>0.96874036136619346</v>
      </c>
      <c r="I9" s="9">
        <v>1040.5456999999999</v>
      </c>
      <c r="J9" s="9">
        <v>1.643977</v>
      </c>
      <c r="K9" s="9">
        <f t="shared" si="3"/>
        <v>0.9643245845805557</v>
      </c>
      <c r="M9" s="13">
        <v>9.4500000000000001E-2</v>
      </c>
      <c r="N9" s="13">
        <f t="shared" si="4"/>
        <v>2.7596113022333685E-2</v>
      </c>
      <c r="O9" s="13">
        <v>853.67475999999999</v>
      </c>
      <c r="P9" s="13">
        <v>1.7830680000000001</v>
      </c>
      <c r="Q9" s="13">
        <f t="shared" si="5"/>
        <v>0.9635537793900748</v>
      </c>
      <c r="R9" s="13">
        <v>800.94164999999998</v>
      </c>
      <c r="S9" s="13">
        <v>1.855539</v>
      </c>
      <c r="T9" s="13">
        <f t="shared" si="6"/>
        <v>1.0027164506657513</v>
      </c>
      <c r="U9" s="13">
        <v>949.28716999999995</v>
      </c>
      <c r="V9" s="13">
        <v>1.85883</v>
      </c>
      <c r="W9" s="13">
        <f t="shared" si="7"/>
        <v>1.0044948772249027</v>
      </c>
      <c r="Y9" s="13">
        <v>0.1125</v>
      </c>
      <c r="Z9" s="13">
        <f t="shared" si="8"/>
        <v>2.7780940639271015E-2</v>
      </c>
      <c r="AA9" s="13">
        <v>858.57249999999999</v>
      </c>
      <c r="AB9" s="13">
        <v>2.0333160000000001</v>
      </c>
      <c r="AC9" s="13">
        <f t="shared" si="9"/>
        <v>1.0104203633392002</v>
      </c>
      <c r="AD9" s="13">
        <v>835.54890999999998</v>
      </c>
      <c r="AE9" s="13">
        <v>2.1601080000000001</v>
      </c>
      <c r="AF9" s="13">
        <f t="shared" si="10"/>
        <v>1.0734274014525598</v>
      </c>
      <c r="AG9" s="13">
        <v>827.65862000000004</v>
      </c>
      <c r="AH9" s="13">
        <v>2.0429919999999999</v>
      </c>
      <c r="AI9" s="13">
        <f t="shared" si="11"/>
        <v>1.0152286801161645</v>
      </c>
    </row>
    <row r="10" spans="1:35">
      <c r="A10" s="2">
        <v>9.9000000000000005E-2</v>
      </c>
      <c r="B10" s="9">
        <f t="shared" si="0"/>
        <v>3.4063572818000286E-2</v>
      </c>
      <c r="C10" s="9">
        <v>865.56320000000005</v>
      </c>
      <c r="D10" s="9">
        <v>1.8457669999999999</v>
      </c>
      <c r="E10" s="9">
        <f t="shared" si="1"/>
        <v>1.0826906310170388</v>
      </c>
      <c r="F10" s="9">
        <v>781.14552000000003</v>
      </c>
      <c r="G10" s="9">
        <v>1.651505</v>
      </c>
      <c r="H10" s="9">
        <f t="shared" si="2"/>
        <v>0.96874036136619346</v>
      </c>
      <c r="I10" s="9">
        <v>1045.0623000000001</v>
      </c>
      <c r="J10" s="9">
        <v>1.794916</v>
      </c>
      <c r="K10" s="9">
        <f t="shared" si="3"/>
        <v>1.0528624342414721</v>
      </c>
      <c r="M10" s="13">
        <v>0.11550000000000001</v>
      </c>
      <c r="N10" s="13">
        <f t="shared" si="4"/>
        <v>3.372858258285228E-2</v>
      </c>
      <c r="O10" s="13">
        <v>885.72918000000004</v>
      </c>
      <c r="P10" s="13">
        <v>2.0626329999999999</v>
      </c>
      <c r="Q10" s="13">
        <f t="shared" si="5"/>
        <v>1.1146281704593926</v>
      </c>
      <c r="R10" s="13">
        <v>800.94164999999998</v>
      </c>
      <c r="S10" s="13">
        <v>1.855539</v>
      </c>
      <c r="T10" s="13">
        <f t="shared" si="6"/>
        <v>1.0027164506657513</v>
      </c>
      <c r="U10" s="13">
        <v>971.77760000000001</v>
      </c>
      <c r="V10" s="13">
        <v>2.007028</v>
      </c>
      <c r="W10" s="13">
        <f t="shared" si="7"/>
        <v>1.0845797326527664</v>
      </c>
      <c r="Y10" s="13">
        <v>0.13750000000000001</v>
      </c>
      <c r="Z10" s="13">
        <f t="shared" si="8"/>
        <v>3.3954483003553464E-2</v>
      </c>
      <c r="AA10" s="13">
        <v>901.93512999999996</v>
      </c>
      <c r="AB10" s="13">
        <v>2.3506529999999999</v>
      </c>
      <c r="AC10" s="13">
        <f t="shared" si="9"/>
        <v>1.1681153634478756</v>
      </c>
      <c r="AD10" s="13">
        <v>835.54890999999998</v>
      </c>
      <c r="AE10" s="13">
        <v>2.1601080000000001</v>
      </c>
      <c r="AF10" s="13">
        <f t="shared" si="10"/>
        <v>1.0734274014525598</v>
      </c>
      <c r="AG10" s="13">
        <v>882.03480999999999</v>
      </c>
      <c r="AH10" s="13">
        <v>2.3678219999999999</v>
      </c>
      <c r="AI10" s="13">
        <f t="shared" si="11"/>
        <v>1.1766471938265137</v>
      </c>
    </row>
    <row r="11" spans="1:35">
      <c r="A11" s="2">
        <v>0.11700000000000001</v>
      </c>
      <c r="B11" s="9">
        <f t="shared" si="0"/>
        <v>4.0256949694000344E-2</v>
      </c>
      <c r="C11" s="9">
        <v>874.98068999999998</v>
      </c>
      <c r="D11" s="9">
        <v>2.064057</v>
      </c>
      <c r="E11" s="9">
        <f t="shared" si="1"/>
        <v>1.2107352530330948</v>
      </c>
      <c r="F11" s="9">
        <v>697.02692000000002</v>
      </c>
      <c r="G11" s="9">
        <v>1.896701</v>
      </c>
      <c r="H11" s="9">
        <f t="shared" si="2"/>
        <v>1.1125675139606725</v>
      </c>
      <c r="I11" s="9">
        <v>1042.1676</v>
      </c>
      <c r="J11" s="9">
        <v>2.062201</v>
      </c>
      <c r="K11" s="9">
        <f t="shared" si="3"/>
        <v>1.2096465599254773</v>
      </c>
      <c r="M11" s="13">
        <v>0.13650000000000001</v>
      </c>
      <c r="N11" s="13">
        <f t="shared" si="4"/>
        <v>3.9861052143370879E-2</v>
      </c>
      <c r="O11" s="13">
        <v>894.32137</v>
      </c>
      <c r="P11" s="13">
        <v>2.2926760000000002</v>
      </c>
      <c r="Q11" s="13">
        <f t="shared" si="5"/>
        <v>1.2389413217650249</v>
      </c>
      <c r="R11" s="13">
        <v>759.88655000000006</v>
      </c>
      <c r="S11" s="13">
        <v>2.1839590000000002</v>
      </c>
      <c r="T11" s="13">
        <f t="shared" si="6"/>
        <v>1.1801916407467177</v>
      </c>
      <c r="U11" s="13">
        <v>996.01495999999997</v>
      </c>
      <c r="V11" s="13">
        <v>2.3660220000000001</v>
      </c>
      <c r="W11" s="13">
        <f t="shared" si="7"/>
        <v>1.278576835106717</v>
      </c>
      <c r="Y11" s="13">
        <v>0.16250000000000001</v>
      </c>
      <c r="Z11" s="13">
        <f t="shared" si="8"/>
        <v>4.0128025367835912E-2</v>
      </c>
      <c r="AA11" s="13">
        <v>922.53009999999995</v>
      </c>
      <c r="AB11" s="13">
        <v>2.6136949999999999</v>
      </c>
      <c r="AC11" s="13">
        <f t="shared" si="9"/>
        <v>1.2988294252137154</v>
      </c>
      <c r="AD11" s="13">
        <v>807.32047999999998</v>
      </c>
      <c r="AE11" s="13">
        <v>2.5196589999999999</v>
      </c>
      <c r="AF11" s="13">
        <f t="shared" si="10"/>
        <v>1.2520999009848375</v>
      </c>
      <c r="AG11" s="13">
        <v>916.66695000000004</v>
      </c>
      <c r="AH11" s="13">
        <v>2.6360960000000002</v>
      </c>
      <c r="AI11" s="13">
        <f t="shared" si="11"/>
        <v>1.3099612053006087</v>
      </c>
    </row>
    <row r="12" spans="1:35">
      <c r="A12" s="2">
        <v>0.13500000000000001</v>
      </c>
      <c r="B12" s="9">
        <f t="shared" si="0"/>
        <v>4.6450326570000394E-2</v>
      </c>
      <c r="C12" s="9">
        <v>868.83506999999997</v>
      </c>
      <c r="D12" s="9">
        <v>2.2439689999999999</v>
      </c>
      <c r="E12" s="9">
        <f t="shared" si="1"/>
        <v>1.3162680948314025</v>
      </c>
      <c r="F12" s="9">
        <v>697.02692000000002</v>
      </c>
      <c r="G12" s="9">
        <v>1.896701</v>
      </c>
      <c r="H12" s="9">
        <f t="shared" si="2"/>
        <v>1.1125675139606725</v>
      </c>
      <c r="I12" s="9">
        <v>1020.5967000000001</v>
      </c>
      <c r="J12" s="9">
        <v>2.385983</v>
      </c>
      <c r="K12" s="9">
        <f t="shared" si="3"/>
        <v>1.3995707149742775</v>
      </c>
      <c r="M12" s="13">
        <v>0.1575</v>
      </c>
      <c r="N12" s="13">
        <f t="shared" si="4"/>
        <v>4.599352170388947E-2</v>
      </c>
      <c r="O12" s="13">
        <v>888.14826000000005</v>
      </c>
      <c r="P12" s="13">
        <v>2.472629</v>
      </c>
      <c r="Q12" s="13">
        <f t="shared" si="5"/>
        <v>1.3361862912572606</v>
      </c>
      <c r="R12" s="13">
        <v>759.88655000000006</v>
      </c>
      <c r="S12" s="13">
        <v>2.1839590000000002</v>
      </c>
      <c r="T12" s="13">
        <f t="shared" si="6"/>
        <v>1.1801916407467177</v>
      </c>
      <c r="U12" s="13">
        <v>993.74568999999997</v>
      </c>
      <c r="V12" s="13">
        <v>2.4691329999999998</v>
      </c>
      <c r="W12" s="13">
        <f t="shared" si="7"/>
        <v>1.3342970845569284</v>
      </c>
      <c r="Y12" s="13">
        <v>0.1875</v>
      </c>
      <c r="Z12" s="13">
        <f t="shared" si="8"/>
        <v>4.6301567732118354E-2</v>
      </c>
      <c r="AA12" s="13">
        <v>927.32951000000003</v>
      </c>
      <c r="AB12" s="13">
        <v>2.8314080000000001</v>
      </c>
      <c r="AC12" s="13">
        <f t="shared" si="9"/>
        <v>1.407018043492265</v>
      </c>
      <c r="AD12" s="13">
        <v>807.32047999999998</v>
      </c>
      <c r="AE12" s="13">
        <v>2.5196589999999999</v>
      </c>
      <c r="AF12" s="13">
        <f t="shared" si="10"/>
        <v>1.2520999009848375</v>
      </c>
      <c r="AG12" s="13">
        <v>935.99753999999996</v>
      </c>
      <c r="AH12" s="13">
        <v>2.863432</v>
      </c>
      <c r="AI12" s="13">
        <f t="shared" si="11"/>
        <v>1.422931802945087</v>
      </c>
    </row>
    <row r="13" spans="1:35">
      <c r="A13" s="2">
        <v>0.153</v>
      </c>
      <c r="B13" s="9">
        <f t="shared" si="0"/>
        <v>5.2643703446000445E-2</v>
      </c>
      <c r="C13" s="9">
        <v>850.65033000000005</v>
      </c>
      <c r="D13" s="9">
        <v>2.390495</v>
      </c>
      <c r="E13" s="9">
        <f t="shared" si="1"/>
        <v>1.4022173654600372</v>
      </c>
      <c r="F13" s="9">
        <v>597.13250000000005</v>
      </c>
      <c r="G13" s="9">
        <v>2.0342280000000001</v>
      </c>
      <c r="H13" s="9">
        <f t="shared" si="2"/>
        <v>1.1932381481262417</v>
      </c>
      <c r="I13" s="9">
        <v>993.97478999999998</v>
      </c>
      <c r="J13" s="9">
        <v>2.5535070000000002</v>
      </c>
      <c r="K13" s="9">
        <f t="shared" si="3"/>
        <v>1.4978369995435101</v>
      </c>
      <c r="M13" s="13">
        <v>0.17849999999999999</v>
      </c>
      <c r="N13" s="13">
        <f t="shared" si="4"/>
        <v>5.2125991264408068E-2</v>
      </c>
      <c r="O13" s="13">
        <v>873.20173</v>
      </c>
      <c r="P13" s="13">
        <v>2.6178629999999998</v>
      </c>
      <c r="Q13" s="13">
        <f t="shared" si="5"/>
        <v>1.4146694279609298</v>
      </c>
      <c r="R13" s="13">
        <v>681.79799000000003</v>
      </c>
      <c r="S13" s="13">
        <v>2.3864100000000001</v>
      </c>
      <c r="T13" s="13">
        <f t="shared" si="6"/>
        <v>1.289594325440347</v>
      </c>
      <c r="U13" s="13">
        <v>977.75873999999999</v>
      </c>
      <c r="V13" s="13">
        <v>2.6412599999999999</v>
      </c>
      <c r="W13" s="13">
        <f t="shared" si="7"/>
        <v>1.4273129546107208</v>
      </c>
      <c r="Y13" s="13">
        <v>0.21249999999999999</v>
      </c>
      <c r="Z13" s="13">
        <f t="shared" si="8"/>
        <v>5.2475110096400802E-2</v>
      </c>
      <c r="AA13" s="13">
        <v>925.49492999999995</v>
      </c>
      <c r="AB13" s="13">
        <v>3.010402</v>
      </c>
      <c r="AC13" s="13">
        <f t="shared" si="9"/>
        <v>1.4959659406787016</v>
      </c>
      <c r="AD13" s="13">
        <v>738.96452999999997</v>
      </c>
      <c r="AE13" s="13">
        <v>2.704529</v>
      </c>
      <c r="AF13" s="13">
        <f t="shared" si="10"/>
        <v>1.3439677722702243</v>
      </c>
      <c r="AG13" s="13">
        <v>940.46783000000005</v>
      </c>
      <c r="AH13" s="13">
        <v>3.047472</v>
      </c>
      <c r="AI13" s="13">
        <f t="shared" si="11"/>
        <v>1.5143872204350131</v>
      </c>
    </row>
    <row r="14" spans="1:35">
      <c r="A14" s="2">
        <v>0.17100000000000001</v>
      </c>
      <c r="B14" s="9">
        <f t="shared" si="0"/>
        <v>5.8837080322000503E-2</v>
      </c>
      <c r="C14" s="9">
        <v>826.00671</v>
      </c>
      <c r="D14" s="9">
        <v>2.5110510000000001</v>
      </c>
      <c r="E14" s="9">
        <f t="shared" si="1"/>
        <v>1.4729331447067624</v>
      </c>
      <c r="F14" s="9">
        <v>597.13250000000005</v>
      </c>
      <c r="G14" s="9">
        <v>2.0342280000000001</v>
      </c>
      <c r="H14" s="9">
        <f t="shared" si="2"/>
        <v>1.1932381481262417</v>
      </c>
      <c r="I14" s="9">
        <v>956.35015999999996</v>
      </c>
      <c r="J14" s="9">
        <v>2.6862430000000002</v>
      </c>
      <c r="K14" s="9">
        <f t="shared" si="3"/>
        <v>1.5756973273089743</v>
      </c>
      <c r="M14" s="13">
        <v>0.19950000000000001</v>
      </c>
      <c r="N14" s="13">
        <f t="shared" si="4"/>
        <v>5.8258460824926667E-2</v>
      </c>
      <c r="O14" s="13">
        <v>853.91837999999996</v>
      </c>
      <c r="P14" s="13">
        <v>2.7390310000000002</v>
      </c>
      <c r="Q14" s="13">
        <f t="shared" si="5"/>
        <v>1.4801475164809059</v>
      </c>
      <c r="R14" s="13">
        <v>681.79799000000003</v>
      </c>
      <c r="S14" s="13">
        <v>2.3864100000000001</v>
      </c>
      <c r="T14" s="13">
        <f t="shared" si="6"/>
        <v>1.289594325440347</v>
      </c>
      <c r="U14" s="13">
        <v>957.34685999999999</v>
      </c>
      <c r="V14" s="13">
        <v>2.7807770000000001</v>
      </c>
      <c r="W14" s="13">
        <f t="shared" si="7"/>
        <v>1.5027066763527774</v>
      </c>
      <c r="Y14" s="13">
        <v>0.23749999999999999</v>
      </c>
      <c r="Z14" s="13">
        <f t="shared" si="8"/>
        <v>5.8648652460683251E-2</v>
      </c>
      <c r="AA14" s="13">
        <v>918.94664999999998</v>
      </c>
      <c r="AB14" s="13">
        <v>3.166509</v>
      </c>
      <c r="AC14" s="13">
        <f t="shared" si="9"/>
        <v>1.5735405486883727</v>
      </c>
      <c r="AD14" s="13">
        <v>738.96452999999997</v>
      </c>
      <c r="AE14" s="13">
        <v>2.704529</v>
      </c>
      <c r="AF14" s="13">
        <f t="shared" si="10"/>
        <v>1.3439677722702243</v>
      </c>
      <c r="AG14" s="13">
        <v>938.11914999999999</v>
      </c>
      <c r="AH14" s="13">
        <v>3.2072609999999999</v>
      </c>
      <c r="AI14" s="13">
        <f t="shared" si="11"/>
        <v>1.5937915331132231</v>
      </c>
    </row>
    <row r="15" spans="1:35">
      <c r="A15" s="2">
        <v>0.189</v>
      </c>
      <c r="B15" s="9">
        <f t="shared" si="0"/>
        <v>6.5030457198000546E-2</v>
      </c>
      <c r="C15" s="9">
        <v>797.72607000000005</v>
      </c>
      <c r="D15" s="9">
        <v>2.6102810000000001</v>
      </c>
      <c r="E15" s="9">
        <f t="shared" si="1"/>
        <v>1.5311395116619742</v>
      </c>
      <c r="F15" s="9">
        <v>505.94369</v>
      </c>
      <c r="G15" s="9">
        <v>2.0989140000000002</v>
      </c>
      <c r="H15" s="9">
        <f t="shared" si="2"/>
        <v>1.2311816838801957</v>
      </c>
      <c r="I15" s="9">
        <v>934.32764999999995</v>
      </c>
      <c r="J15" s="9">
        <v>2.7387809999999999</v>
      </c>
      <c r="K15" s="9">
        <f t="shared" si="3"/>
        <v>1.6065150851150098</v>
      </c>
      <c r="M15" s="13">
        <v>0.2205</v>
      </c>
      <c r="N15" s="13">
        <f t="shared" si="4"/>
        <v>6.4390930385445258E-2</v>
      </c>
      <c r="O15" s="13">
        <v>830.88234999999997</v>
      </c>
      <c r="P15" s="13">
        <v>2.8370120000000001</v>
      </c>
      <c r="Q15" s="13">
        <f t="shared" si="5"/>
        <v>1.5330955604469347</v>
      </c>
      <c r="R15" s="13">
        <v>591.76693</v>
      </c>
      <c r="S15" s="13">
        <v>2.5010659999999998</v>
      </c>
      <c r="T15" s="13">
        <f t="shared" si="6"/>
        <v>1.3515533882073014</v>
      </c>
      <c r="U15" s="13">
        <v>909.53737000000001</v>
      </c>
      <c r="V15" s="13">
        <v>2.9343309999999998</v>
      </c>
      <c r="W15" s="13">
        <f t="shared" si="7"/>
        <v>1.5856858656155892</v>
      </c>
      <c r="Y15" s="13">
        <v>0.26250000000000001</v>
      </c>
      <c r="Z15" s="13">
        <f t="shared" si="8"/>
        <v>6.4822194824965707E-2</v>
      </c>
      <c r="AA15" s="13">
        <v>905.27886000000001</v>
      </c>
      <c r="AB15" s="13">
        <v>3.2927620000000002</v>
      </c>
      <c r="AC15" s="13">
        <f t="shared" si="9"/>
        <v>1.6362797403008247</v>
      </c>
      <c r="AD15" s="13">
        <v>655.69079999999997</v>
      </c>
      <c r="AE15" s="13">
        <v>2.7806769999999998</v>
      </c>
      <c r="AF15" s="13">
        <f t="shared" si="10"/>
        <v>1.3818081718084927</v>
      </c>
      <c r="AG15" s="13">
        <v>931.40394000000003</v>
      </c>
      <c r="AH15" s="13">
        <v>3.3326190000000002</v>
      </c>
      <c r="AI15" s="13">
        <f t="shared" si="11"/>
        <v>1.6560859703317743</v>
      </c>
    </row>
    <row r="16" spans="1:35">
      <c r="A16" s="2">
        <v>0.20699999999999999</v>
      </c>
      <c r="B16" s="9">
        <f t="shared" si="0"/>
        <v>7.1223834074000597E-2</v>
      </c>
      <c r="C16" s="9">
        <v>766.05426999999997</v>
      </c>
      <c r="D16" s="9">
        <v>2.69021</v>
      </c>
      <c r="E16" s="9">
        <f t="shared" si="1"/>
        <v>1.5780242915104388</v>
      </c>
      <c r="F16" s="9">
        <v>505.94369</v>
      </c>
      <c r="G16" s="9">
        <v>2.0989140000000002</v>
      </c>
      <c r="H16" s="9">
        <f t="shared" si="2"/>
        <v>1.2311816838801957</v>
      </c>
      <c r="I16" s="9">
        <v>857.93591000000004</v>
      </c>
      <c r="J16" s="9">
        <v>2.8432949999999999</v>
      </c>
      <c r="K16" s="9">
        <f t="shared" si="3"/>
        <v>1.6678209425770378</v>
      </c>
      <c r="M16" s="13">
        <v>0.24149999999999999</v>
      </c>
      <c r="N16" s="13">
        <f t="shared" si="4"/>
        <v>7.0523399945963863E-2</v>
      </c>
      <c r="O16" s="13">
        <v>801.82671000000005</v>
      </c>
      <c r="P16" s="13">
        <v>2.9156360000000001</v>
      </c>
      <c r="Q16" s="13">
        <f t="shared" si="5"/>
        <v>1.575583257130833</v>
      </c>
      <c r="R16" s="13">
        <v>591.76693</v>
      </c>
      <c r="S16" s="13">
        <v>2.5010659999999998</v>
      </c>
      <c r="T16" s="13">
        <f t="shared" si="6"/>
        <v>1.3515533882073014</v>
      </c>
      <c r="U16" s="13">
        <v>860.22152000000006</v>
      </c>
      <c r="V16" s="13">
        <v>2.9891269999999999</v>
      </c>
      <c r="W16" s="13">
        <f t="shared" si="7"/>
        <v>1.6152971271577505</v>
      </c>
      <c r="Y16" s="13">
        <v>0.28749999999999998</v>
      </c>
      <c r="Z16" s="13">
        <f t="shared" si="8"/>
        <v>7.0995737189248148E-2</v>
      </c>
      <c r="AA16" s="13">
        <v>886.75685999999996</v>
      </c>
      <c r="AB16" s="13">
        <v>3.401087</v>
      </c>
      <c r="AC16" s="13">
        <f t="shared" si="9"/>
        <v>1.6901099299313191</v>
      </c>
      <c r="AD16" s="13">
        <v>655.69079999999997</v>
      </c>
      <c r="AE16" s="13">
        <v>2.7806769999999998</v>
      </c>
      <c r="AF16" s="13">
        <f t="shared" si="10"/>
        <v>1.3818081718084927</v>
      </c>
      <c r="AG16" s="13">
        <v>924.53395999999998</v>
      </c>
      <c r="AH16" s="13">
        <v>3.4468809999999999</v>
      </c>
      <c r="AI16" s="13">
        <f t="shared" si="11"/>
        <v>1.7128664469305241</v>
      </c>
    </row>
    <row r="17" spans="1:35">
      <c r="A17" s="2">
        <v>0.22500000000000001</v>
      </c>
      <c r="B17" s="9">
        <f t="shared" si="0"/>
        <v>7.7417210950000648E-2</v>
      </c>
      <c r="C17" s="9">
        <v>732.16312000000005</v>
      </c>
      <c r="D17" s="9">
        <v>2.7510469999999998</v>
      </c>
      <c r="E17" s="9">
        <f t="shared" si="1"/>
        <v>1.6137100795428303</v>
      </c>
      <c r="F17" s="9">
        <v>428.30838999999997</v>
      </c>
      <c r="G17" s="9">
        <v>2.1219730000000001</v>
      </c>
      <c r="H17" s="9">
        <f t="shared" si="2"/>
        <v>1.244707639897733</v>
      </c>
      <c r="I17" s="9">
        <v>829.99298999999996</v>
      </c>
      <c r="J17" s="9">
        <v>2.8634870000000001</v>
      </c>
      <c r="K17" s="9">
        <f t="shared" si="3"/>
        <v>1.6796651727650822</v>
      </c>
      <c r="M17" s="13">
        <v>0.26250000000000001</v>
      </c>
      <c r="N17" s="13">
        <f t="shared" si="4"/>
        <v>7.6655869506482455E-2</v>
      </c>
      <c r="O17" s="13">
        <v>767.37663999999995</v>
      </c>
      <c r="P17" s="13">
        <v>2.9777269999999998</v>
      </c>
      <c r="Q17" s="13">
        <f t="shared" si="5"/>
        <v>1.6091366705262329</v>
      </c>
      <c r="R17" s="13">
        <v>510.16773000000001</v>
      </c>
      <c r="S17" s="13">
        <v>2.5649670000000002</v>
      </c>
      <c r="T17" s="13">
        <f t="shared" si="6"/>
        <v>1.3860849091906884</v>
      </c>
      <c r="U17" s="13">
        <v>833.91148999999996</v>
      </c>
      <c r="V17" s="13">
        <v>3.0076000000000001</v>
      </c>
      <c r="W17" s="13">
        <f t="shared" si="7"/>
        <v>1.6252797688554721</v>
      </c>
      <c r="Y17" s="13">
        <v>0.3125</v>
      </c>
      <c r="Z17" s="13">
        <f t="shared" si="8"/>
        <v>7.716927955353059E-2</v>
      </c>
      <c r="AA17" s="13">
        <v>864.04098999999997</v>
      </c>
      <c r="AB17" s="13">
        <v>3.4908839999999999</v>
      </c>
      <c r="AC17" s="13">
        <f t="shared" si="9"/>
        <v>1.7347329582096438</v>
      </c>
      <c r="AD17" s="13">
        <v>573.49185</v>
      </c>
      <c r="AE17" s="13">
        <v>2.7828309999999998</v>
      </c>
      <c r="AF17" s="13">
        <f t="shared" si="10"/>
        <v>1.3828785639475565</v>
      </c>
      <c r="AG17" s="13">
        <v>917.67025000000001</v>
      </c>
      <c r="AH17" s="13">
        <v>3.5611660000000001</v>
      </c>
      <c r="AI17" s="13">
        <f t="shared" si="11"/>
        <v>1.7696583529717989</v>
      </c>
    </row>
    <row r="18" spans="1:35">
      <c r="A18" s="2">
        <v>0.24299999999999999</v>
      </c>
      <c r="B18" s="2">
        <f t="shared" si="0"/>
        <v>8.3610587826000698E-2</v>
      </c>
      <c r="C18" s="2">
        <v>697.16795999999999</v>
      </c>
      <c r="D18" s="10">
        <v>2.800325</v>
      </c>
      <c r="E18" s="10">
        <f t="shared" si="1"/>
        <v>1.6426155854464779</v>
      </c>
      <c r="F18" s="10">
        <v>428.30838999999997</v>
      </c>
      <c r="G18" s="10">
        <v>2.1219730000000001</v>
      </c>
      <c r="H18" s="10">
        <f t="shared" si="2"/>
        <v>1.244707639897733</v>
      </c>
      <c r="I18" s="10">
        <v>776.42984000000001</v>
      </c>
      <c r="J18" s="10">
        <v>2.8947609999999999</v>
      </c>
      <c r="K18" s="10">
        <f t="shared" si="3"/>
        <v>1.6980098862605704</v>
      </c>
      <c r="M18" s="2">
        <v>0.28349999999999997</v>
      </c>
      <c r="N18" s="10">
        <f t="shared" si="4"/>
        <v>8.2788339067001046E-2</v>
      </c>
      <c r="O18" s="2">
        <v>731.81407999999999</v>
      </c>
      <c r="P18" s="2">
        <v>3.026065</v>
      </c>
      <c r="Q18" s="10">
        <f t="shared" si="5"/>
        <v>1.635258087425733</v>
      </c>
      <c r="R18" s="2">
        <v>510.16773000000001</v>
      </c>
      <c r="S18" s="2">
        <v>2.5649670000000002</v>
      </c>
      <c r="T18" s="10">
        <f t="shared" si="6"/>
        <v>1.3860849091906884</v>
      </c>
      <c r="U18" s="2">
        <v>759.7106</v>
      </c>
      <c r="V18" s="10">
        <v>3.060727</v>
      </c>
      <c r="W18" s="10">
        <f t="shared" si="7"/>
        <v>1.6539891179311419</v>
      </c>
      <c r="Y18" s="10">
        <v>0.33750000000000002</v>
      </c>
      <c r="Z18" s="10">
        <f t="shared" si="8"/>
        <v>8.3342821917813045E-2</v>
      </c>
      <c r="AA18" s="10">
        <v>837.26473999999996</v>
      </c>
      <c r="AB18" s="10">
        <v>3.5647549999999999</v>
      </c>
      <c r="AC18" s="10">
        <f t="shared" si="9"/>
        <v>1.7714418429379548</v>
      </c>
      <c r="AD18" s="10">
        <v>573.49185</v>
      </c>
      <c r="AE18" s="10">
        <v>2.7828309999999998</v>
      </c>
      <c r="AF18" s="10">
        <f t="shared" si="10"/>
        <v>1.3828785639475565</v>
      </c>
      <c r="AG18" s="10">
        <v>903.73641999999995</v>
      </c>
      <c r="AH18" s="10">
        <v>3.6625380000000001</v>
      </c>
      <c r="AI18" s="10">
        <f t="shared" si="11"/>
        <v>1.8200333724338114</v>
      </c>
    </row>
    <row r="19" spans="1:35">
      <c r="A19" s="2">
        <v>0.26100000000000001</v>
      </c>
      <c r="B19" s="2">
        <f t="shared" si="0"/>
        <v>8.9803964702000763E-2</v>
      </c>
      <c r="C19" s="2">
        <v>661.64445000000001</v>
      </c>
      <c r="D19" s="10">
        <v>2.8359070000000002</v>
      </c>
      <c r="E19" s="10">
        <f t="shared" si="1"/>
        <v>1.663487287038742</v>
      </c>
      <c r="F19" s="10">
        <v>365.69227999999998</v>
      </c>
      <c r="G19" s="10">
        <v>2.1189840000000002</v>
      </c>
      <c r="H19" s="10">
        <f t="shared" si="2"/>
        <v>1.2429543512669852</v>
      </c>
      <c r="I19" s="10">
        <v>727.10744</v>
      </c>
      <c r="J19" s="10">
        <v>2.9206690000000002</v>
      </c>
      <c r="K19" s="10">
        <f t="shared" si="3"/>
        <v>1.7132070096615142</v>
      </c>
      <c r="M19" s="2">
        <v>0.30449999999999999</v>
      </c>
      <c r="N19" s="10">
        <f t="shared" si="4"/>
        <v>8.8920808627519651E-2</v>
      </c>
      <c r="O19" s="2">
        <v>695.54079000000002</v>
      </c>
      <c r="P19" s="2">
        <v>3.0581830000000001</v>
      </c>
      <c r="Q19" s="10">
        <f t="shared" si="5"/>
        <v>1.652614363398635</v>
      </c>
      <c r="R19" s="2">
        <v>442.24565999999999</v>
      </c>
      <c r="S19" s="2">
        <v>2.5983399999999999</v>
      </c>
      <c r="T19" s="10">
        <f t="shared" si="6"/>
        <v>1.4041193757839896</v>
      </c>
      <c r="U19" s="2">
        <v>734.95586000000003</v>
      </c>
      <c r="V19" s="10">
        <v>3.0690909999999998</v>
      </c>
      <c r="W19" s="10">
        <f t="shared" si="7"/>
        <v>1.6585089476913184</v>
      </c>
      <c r="Y19" s="10">
        <v>0.36249999999999999</v>
      </c>
      <c r="Z19" s="10">
        <f t="shared" si="8"/>
        <v>8.9516364282095487E-2</v>
      </c>
      <c r="AA19" s="10">
        <v>806.07573000000002</v>
      </c>
      <c r="AB19" s="10">
        <v>3.6177999999999999</v>
      </c>
      <c r="AC19" s="10">
        <f t="shared" si="9"/>
        <v>1.7978016159261807</v>
      </c>
      <c r="AD19" s="10">
        <v>502.26235000000003</v>
      </c>
      <c r="AE19" s="10">
        <v>2.7814739999999998</v>
      </c>
      <c r="AF19" s="10">
        <f t="shared" si="10"/>
        <v>1.3822042268385919</v>
      </c>
      <c r="AG19" s="10">
        <v>882.52093000000002</v>
      </c>
      <c r="AH19" s="10">
        <v>3.7357360000000002</v>
      </c>
      <c r="AI19" s="10">
        <f t="shared" si="11"/>
        <v>1.8564078217352002</v>
      </c>
    </row>
    <row r="20" spans="1:35">
      <c r="A20" s="2">
        <v>0.27900000000000003</v>
      </c>
      <c r="B20" s="2">
        <f t="shared" si="0"/>
        <v>9.5997341578000814E-2</v>
      </c>
      <c r="C20" s="2">
        <v>625.77089999999998</v>
      </c>
      <c r="D20" s="10">
        <v>2.8620019999999999</v>
      </c>
      <c r="E20" s="10">
        <f t="shared" si="1"/>
        <v>1.6787941009629206</v>
      </c>
      <c r="F20" s="10">
        <v>365.69227999999998</v>
      </c>
      <c r="G20" s="10">
        <v>2.1189840000000002</v>
      </c>
      <c r="H20" s="10">
        <f t="shared" si="2"/>
        <v>1.2429543512669852</v>
      </c>
      <c r="I20" s="10">
        <v>655.90231000000006</v>
      </c>
      <c r="J20" s="10">
        <v>2.9474119999999999</v>
      </c>
      <c r="K20" s="10">
        <f t="shared" si="3"/>
        <v>1.7288939276448179</v>
      </c>
      <c r="M20" s="2">
        <v>0.32550000000000001</v>
      </c>
      <c r="N20" s="10">
        <f t="shared" si="4"/>
        <v>9.5053278188038243E-2</v>
      </c>
      <c r="O20" s="2">
        <v>657.12437999999997</v>
      </c>
      <c r="P20" s="2">
        <v>3.0798830000000001</v>
      </c>
      <c r="Q20" s="10">
        <f t="shared" si="5"/>
        <v>1.664340846635822</v>
      </c>
      <c r="R20" s="2">
        <v>442.24565999999999</v>
      </c>
      <c r="S20" s="2">
        <v>2.5983399999999999</v>
      </c>
      <c r="T20" s="10">
        <f t="shared" si="6"/>
        <v>1.4041193757839896</v>
      </c>
      <c r="U20" s="2">
        <v>683.81951000000004</v>
      </c>
      <c r="V20" s="10">
        <v>3.0612020000000002</v>
      </c>
      <c r="W20" s="10">
        <f t="shared" si="7"/>
        <v>1.6542458036241219</v>
      </c>
      <c r="Y20" s="10">
        <v>0.38750000000000001</v>
      </c>
      <c r="Z20" s="10">
        <f t="shared" si="8"/>
        <v>9.5689906646377942E-2</v>
      </c>
      <c r="AA20" s="10">
        <v>769.45111999999995</v>
      </c>
      <c r="AB20" s="10">
        <v>3.661321</v>
      </c>
      <c r="AC20" s="10">
        <f t="shared" si="9"/>
        <v>1.8194286058445632</v>
      </c>
      <c r="AD20" s="10">
        <v>502.26235000000003</v>
      </c>
      <c r="AE20" s="10">
        <v>2.7814739999999998</v>
      </c>
      <c r="AF20" s="10">
        <f t="shared" si="10"/>
        <v>1.3822042268385919</v>
      </c>
      <c r="AG20" s="10">
        <v>856.67881</v>
      </c>
      <c r="AH20" s="10">
        <v>3.7855110000000001</v>
      </c>
      <c r="AI20" s="10">
        <f t="shared" si="11"/>
        <v>1.8811426261557667</v>
      </c>
    </row>
    <row r="21" spans="1:35">
      <c r="A21" s="2">
        <v>0.29699999999999999</v>
      </c>
      <c r="B21" s="2">
        <f t="shared" si="0"/>
        <v>0.10219071845400085</v>
      </c>
      <c r="C21" s="2">
        <v>590.37761999999998</v>
      </c>
      <c r="D21" s="10">
        <v>2.8828710000000002</v>
      </c>
      <c r="E21" s="10">
        <f t="shared" si="1"/>
        <v>1.6910354460398966</v>
      </c>
      <c r="F21" s="10">
        <v>317.61792000000003</v>
      </c>
      <c r="G21" s="10">
        <v>2.1174810000000002</v>
      </c>
      <c r="H21" s="10">
        <f t="shared" si="2"/>
        <v>1.2420727210187368</v>
      </c>
      <c r="I21" s="10">
        <v>609.57700999999997</v>
      </c>
      <c r="J21" s="10">
        <v>2.9494919999999998</v>
      </c>
      <c r="K21" s="10">
        <f t="shared" si="3"/>
        <v>1.7301140147481819</v>
      </c>
      <c r="M21" s="2">
        <v>0.34649999999999997</v>
      </c>
      <c r="N21" s="10">
        <f t="shared" si="4"/>
        <v>0.10118574774855683</v>
      </c>
      <c r="O21" s="2">
        <v>617.29817000000003</v>
      </c>
      <c r="P21" s="2">
        <v>3.0854780000000002</v>
      </c>
      <c r="Q21" s="10">
        <f t="shared" si="5"/>
        <v>1.667364333903659</v>
      </c>
      <c r="R21" s="2">
        <v>387.44114999999999</v>
      </c>
      <c r="S21" s="2">
        <v>2.6101730000000001</v>
      </c>
      <c r="T21" s="10">
        <f t="shared" si="6"/>
        <v>1.4105138216893185</v>
      </c>
      <c r="U21" s="2">
        <v>635.80732999999998</v>
      </c>
      <c r="V21" s="10">
        <v>3.0627610000000001</v>
      </c>
      <c r="W21" s="10">
        <f t="shared" si="7"/>
        <v>1.6550882730880285</v>
      </c>
      <c r="Y21" s="10">
        <v>0.41249999999999998</v>
      </c>
      <c r="Z21" s="10">
        <f t="shared" si="8"/>
        <v>0.10186344901066038</v>
      </c>
      <c r="AA21" s="10">
        <v>731.20761000000005</v>
      </c>
      <c r="AB21" s="10">
        <v>3.6975389999999999</v>
      </c>
      <c r="AC21" s="10">
        <f t="shared" si="9"/>
        <v>1.8374264992951723</v>
      </c>
      <c r="AD21" s="10">
        <v>442.96992</v>
      </c>
      <c r="AE21" s="10">
        <v>2.8042029999999998</v>
      </c>
      <c r="AF21" s="10">
        <f t="shared" si="10"/>
        <v>1.3934990007145347</v>
      </c>
      <c r="AG21" s="10">
        <v>825.43325000000004</v>
      </c>
      <c r="AH21" s="10">
        <v>3.8141699999999998</v>
      </c>
      <c r="AI21" s="10">
        <f t="shared" si="11"/>
        <v>1.8953842084739789</v>
      </c>
    </row>
    <row r="22" spans="1:35">
      <c r="A22" s="2">
        <v>0.315</v>
      </c>
      <c r="B22" s="2">
        <f t="shared" si="0"/>
        <v>0.10838409533000092</v>
      </c>
      <c r="C22" s="2">
        <v>556.45074999999997</v>
      </c>
      <c r="D22" s="10">
        <v>2.8994179999999998</v>
      </c>
      <c r="E22" s="10">
        <f t="shared" si="1"/>
        <v>1.7007415908953625</v>
      </c>
      <c r="F22" s="10">
        <v>317.61792000000003</v>
      </c>
      <c r="G22" s="10">
        <v>2.1174810000000002</v>
      </c>
      <c r="H22" s="10">
        <f t="shared" si="2"/>
        <v>1.2420727210187368</v>
      </c>
      <c r="I22" s="10">
        <v>587.59077000000002</v>
      </c>
      <c r="J22" s="10">
        <v>2.9479769999999998</v>
      </c>
      <c r="K22" s="10">
        <f t="shared" si="3"/>
        <v>1.7292253455358759</v>
      </c>
      <c r="M22" s="2">
        <v>0.36749999999999999</v>
      </c>
      <c r="N22" s="10">
        <f t="shared" si="4"/>
        <v>0.10731821730907544</v>
      </c>
      <c r="O22" s="2">
        <v>577.84813999999994</v>
      </c>
      <c r="P22" s="2">
        <v>3.0816309999999998</v>
      </c>
      <c r="Q22" s="10">
        <f t="shared" si="5"/>
        <v>1.6652854499859879</v>
      </c>
      <c r="R22" s="2">
        <v>387.44114999999999</v>
      </c>
      <c r="S22" s="2">
        <v>2.6101730000000001</v>
      </c>
      <c r="T22" s="10">
        <f t="shared" si="6"/>
        <v>1.4105138216893185</v>
      </c>
      <c r="U22" s="2">
        <v>595.22478000000001</v>
      </c>
      <c r="V22" s="10">
        <v>3.074668</v>
      </c>
      <c r="W22" s="10">
        <f t="shared" si="7"/>
        <v>1.6615227079223689</v>
      </c>
      <c r="Y22" s="10">
        <v>0.4375</v>
      </c>
      <c r="Z22" s="10">
        <f t="shared" si="8"/>
        <v>0.10803699137494283</v>
      </c>
      <c r="AA22" s="10">
        <v>693.21631000000002</v>
      </c>
      <c r="AB22" s="10">
        <v>3.72281</v>
      </c>
      <c r="AC22" s="10">
        <f t="shared" si="9"/>
        <v>1.84998447503625</v>
      </c>
      <c r="AD22" s="10">
        <v>442.96992</v>
      </c>
      <c r="AE22" s="10">
        <v>2.8042029999999998</v>
      </c>
      <c r="AF22" s="10">
        <f t="shared" si="10"/>
        <v>1.3934990007145347</v>
      </c>
      <c r="AG22" s="10">
        <v>786.52266999999995</v>
      </c>
      <c r="AH22" s="10">
        <v>3.8339509999999999</v>
      </c>
      <c r="AI22" s="10">
        <f t="shared" si="11"/>
        <v>1.9052140259776098</v>
      </c>
    </row>
    <row r="23" spans="1:35">
      <c r="A23" s="2">
        <v>0.33300000000000002</v>
      </c>
      <c r="B23" s="2">
        <f t="shared" si="0"/>
        <v>0.11457747220600097</v>
      </c>
      <c r="C23" s="2">
        <v>524.87179000000003</v>
      </c>
      <c r="D23" s="10">
        <v>2.9082849999999998</v>
      </c>
      <c r="E23" s="10">
        <f t="shared" si="1"/>
        <v>1.705942798753791</v>
      </c>
      <c r="F23" s="10">
        <v>282.07373999999999</v>
      </c>
      <c r="G23" s="10">
        <v>2.128479</v>
      </c>
      <c r="H23" s="10">
        <f t="shared" si="2"/>
        <v>1.2485239315777754</v>
      </c>
      <c r="I23" s="10">
        <v>541.74180000000001</v>
      </c>
      <c r="J23" s="10">
        <v>2.9349509999999999</v>
      </c>
      <c r="K23" s="10">
        <f t="shared" si="3"/>
        <v>1.7215845500510567</v>
      </c>
      <c r="M23" s="2">
        <v>0.38850000000000001</v>
      </c>
      <c r="N23" s="10">
        <f t="shared" si="4"/>
        <v>0.11345068686959403</v>
      </c>
      <c r="O23" s="2">
        <v>540.38642000000004</v>
      </c>
      <c r="P23" s="2">
        <v>3.0766650000000002</v>
      </c>
      <c r="Q23" s="10">
        <f t="shared" si="5"/>
        <v>1.6626018686147497</v>
      </c>
      <c r="R23" s="2">
        <v>342.17818</v>
      </c>
      <c r="S23" s="2">
        <v>2.609013</v>
      </c>
      <c r="T23" s="10">
        <f t="shared" si="6"/>
        <v>1.409886968207515</v>
      </c>
      <c r="U23" s="2">
        <v>544.15084000000002</v>
      </c>
      <c r="V23" s="10">
        <v>3.100838</v>
      </c>
      <c r="W23" s="10">
        <f t="shared" si="7"/>
        <v>1.67566473862823</v>
      </c>
      <c r="Y23" s="10">
        <v>0.46250000000000002</v>
      </c>
      <c r="Z23" s="10">
        <f t="shared" si="8"/>
        <v>0.11421053373922528</v>
      </c>
      <c r="AA23" s="10">
        <v>657.74762999999996</v>
      </c>
      <c r="AB23" s="10">
        <v>3.7353190000000001</v>
      </c>
      <c r="AC23" s="10">
        <f t="shared" si="9"/>
        <v>1.8562006009729024</v>
      </c>
      <c r="AD23" s="10">
        <v>395.17122999999998</v>
      </c>
      <c r="AE23" s="10">
        <v>2.8363960000000001</v>
      </c>
      <c r="AF23" s="10">
        <f t="shared" si="10"/>
        <v>1.4094967417233004</v>
      </c>
      <c r="AG23" s="10">
        <v>741.70802000000003</v>
      </c>
      <c r="AH23" s="10">
        <v>3.8309820000000001</v>
      </c>
      <c r="AI23" s="10">
        <f t="shared" si="11"/>
        <v>1.9037386340273406</v>
      </c>
    </row>
    <row r="24" spans="1:35">
      <c r="A24" s="2">
        <v>0.35099999999999998</v>
      </c>
      <c r="B24" s="2">
        <f t="shared" si="0"/>
        <v>0.12077084908200102</v>
      </c>
      <c r="C24" s="2">
        <v>494.69990999999999</v>
      </c>
      <c r="D24" s="10">
        <v>2.9139539999999999</v>
      </c>
      <c r="E24" s="10">
        <f t="shared" si="1"/>
        <v>1.7092681226907971</v>
      </c>
      <c r="F24" s="10">
        <v>282.07373999999999</v>
      </c>
      <c r="G24" s="10">
        <v>2.128479</v>
      </c>
      <c r="H24" s="10">
        <f t="shared" si="2"/>
        <v>1.2485239315777754</v>
      </c>
      <c r="I24" s="10">
        <v>499.06094999999999</v>
      </c>
      <c r="J24" s="10">
        <v>2.909538</v>
      </c>
      <c r="K24" s="10">
        <f t="shared" si="3"/>
        <v>1.7066777839175005</v>
      </c>
      <c r="M24" s="2">
        <v>0.40949999999999998</v>
      </c>
      <c r="N24" s="10">
        <f t="shared" si="4"/>
        <v>0.11958315643011262</v>
      </c>
      <c r="O24" s="2">
        <v>504.90786000000003</v>
      </c>
      <c r="P24" s="2">
        <v>3.0701770000000002</v>
      </c>
      <c r="Q24" s="10">
        <f t="shared" si="5"/>
        <v>1.6590958122441106</v>
      </c>
      <c r="R24" s="2">
        <v>342.17818</v>
      </c>
      <c r="S24" s="2">
        <v>2.609013</v>
      </c>
      <c r="T24" s="10">
        <f t="shared" si="6"/>
        <v>1.409886968207515</v>
      </c>
      <c r="U24" s="2">
        <v>527.72502999999995</v>
      </c>
      <c r="V24" s="10">
        <v>3.1032630000000001</v>
      </c>
      <c r="W24" s="10">
        <f t="shared" si="7"/>
        <v>1.6769751866397591</v>
      </c>
      <c r="Y24" s="10">
        <v>0.48749999999999999</v>
      </c>
      <c r="Z24" s="10">
        <f t="shared" si="8"/>
        <v>0.12038407610350772</v>
      </c>
      <c r="AA24" s="10">
        <v>625.35005000000001</v>
      </c>
      <c r="AB24" s="10">
        <v>3.7408250000000001</v>
      </c>
      <c r="AC24" s="10">
        <f t="shared" si="9"/>
        <v>1.8589367101268881</v>
      </c>
      <c r="AD24" s="10">
        <v>395.17122999999998</v>
      </c>
      <c r="AE24" s="10">
        <v>2.8363960000000001</v>
      </c>
      <c r="AF24" s="10">
        <f t="shared" si="10"/>
        <v>1.4094967417233004</v>
      </c>
      <c r="AG24" s="10">
        <v>696.21078999999997</v>
      </c>
      <c r="AH24" s="10">
        <v>3.8073190000000001</v>
      </c>
      <c r="AI24" s="10">
        <f t="shared" si="11"/>
        <v>1.8919797253984332</v>
      </c>
    </row>
    <row r="25" spans="1:35">
      <c r="A25" s="2">
        <v>0.36899999999999999</v>
      </c>
      <c r="B25" s="2">
        <f t="shared" si="0"/>
        <v>0.12696422595800108</v>
      </c>
      <c r="C25" s="2">
        <v>466.55939999999998</v>
      </c>
      <c r="D25" s="10">
        <v>2.9134120000000001</v>
      </c>
      <c r="E25" s="10">
        <f t="shared" si="1"/>
        <v>1.7089501961475166</v>
      </c>
      <c r="F25" s="10">
        <v>253.29392999999999</v>
      </c>
      <c r="G25" s="10">
        <v>2.1410719999999999</v>
      </c>
      <c r="H25" s="10">
        <f t="shared" si="2"/>
        <v>1.2559107377761729</v>
      </c>
      <c r="I25" s="10">
        <v>460.73820000000001</v>
      </c>
      <c r="J25" s="10">
        <v>2.8827590000000001</v>
      </c>
      <c r="K25" s="10">
        <f t="shared" si="3"/>
        <v>1.6909697490420232</v>
      </c>
      <c r="M25" s="2">
        <v>0.43049999999999999</v>
      </c>
      <c r="N25" s="10">
        <f t="shared" si="4"/>
        <v>0.12571562599063121</v>
      </c>
      <c r="O25" s="2">
        <v>472.06763999999998</v>
      </c>
      <c r="P25" s="2">
        <v>3.0574889999999999</v>
      </c>
      <c r="Q25" s="10">
        <f t="shared" si="5"/>
        <v>1.6522393320914179</v>
      </c>
      <c r="R25" s="2">
        <v>305.79262999999997</v>
      </c>
      <c r="S25" s="2">
        <v>2.602376</v>
      </c>
      <c r="T25" s="10">
        <f t="shared" si="6"/>
        <v>1.4063003935879199</v>
      </c>
      <c r="U25" s="2">
        <v>480.52462000000003</v>
      </c>
      <c r="V25" s="10">
        <v>3.0941480000000001</v>
      </c>
      <c r="W25" s="10">
        <f t="shared" si="7"/>
        <v>1.6720495232892079</v>
      </c>
      <c r="Y25" s="10">
        <v>0.51249999999999996</v>
      </c>
      <c r="Z25" s="10">
        <f t="shared" si="8"/>
        <v>0.12655761846779015</v>
      </c>
      <c r="AA25" s="10">
        <v>594.46077000000002</v>
      </c>
      <c r="AB25" s="10">
        <v>3.740675</v>
      </c>
      <c r="AC25" s="10">
        <f t="shared" si="9"/>
        <v>1.8588621702843349</v>
      </c>
      <c r="AD25" s="10">
        <v>354.29140999999998</v>
      </c>
      <c r="AE25" s="10">
        <v>2.8689559999999998</v>
      </c>
      <c r="AF25" s="10">
        <f t="shared" si="10"/>
        <v>1.425676856880179</v>
      </c>
      <c r="AG25" s="10">
        <v>653.56987000000004</v>
      </c>
      <c r="AH25" s="10">
        <v>3.782324</v>
      </c>
      <c r="AI25" s="10">
        <f t="shared" si="11"/>
        <v>1.8795589029676534</v>
      </c>
    </row>
    <row r="26" spans="1:35">
      <c r="A26" s="2">
        <v>0.38700000000000001</v>
      </c>
      <c r="B26" s="2">
        <f t="shared" si="0"/>
        <v>0.13315760283400113</v>
      </c>
      <c r="C26" s="2">
        <v>441.89873999999998</v>
      </c>
      <c r="D26" s="10">
        <v>2.9156279999999999</v>
      </c>
      <c r="E26" s="10">
        <f t="shared" si="1"/>
        <v>1.71025005817687</v>
      </c>
      <c r="F26" s="10">
        <v>253.29392999999999</v>
      </c>
      <c r="G26" s="10">
        <v>2.1410719999999999</v>
      </c>
      <c r="H26" s="10">
        <f t="shared" si="2"/>
        <v>1.2559107377761729</v>
      </c>
      <c r="I26" s="10">
        <v>409.71962000000002</v>
      </c>
      <c r="J26" s="10">
        <v>2.8446410000000002</v>
      </c>
      <c r="K26" s="10">
        <f t="shared" si="3"/>
        <v>1.6686104797121959</v>
      </c>
      <c r="M26" s="2">
        <v>0.45150000000000001</v>
      </c>
      <c r="N26" s="10">
        <f t="shared" si="4"/>
        <v>0.13184809555114982</v>
      </c>
      <c r="O26" s="2">
        <v>441.60518999999999</v>
      </c>
      <c r="P26" s="2">
        <v>3.0444879999999999</v>
      </c>
      <c r="Q26" s="10">
        <f t="shared" si="5"/>
        <v>1.6452137095768249</v>
      </c>
      <c r="R26" s="2">
        <v>305.79262999999997</v>
      </c>
      <c r="S26" s="2">
        <v>2.602376</v>
      </c>
      <c r="T26" s="10">
        <f t="shared" si="6"/>
        <v>1.4063003935879199</v>
      </c>
      <c r="U26" s="2">
        <v>449.62088999999997</v>
      </c>
      <c r="V26" s="10">
        <v>3.0835430000000001</v>
      </c>
      <c r="W26" s="10">
        <f t="shared" si="7"/>
        <v>1.6663186774490988</v>
      </c>
      <c r="Y26" s="10">
        <v>0.53749999999999998</v>
      </c>
      <c r="Z26" s="10">
        <f t="shared" si="8"/>
        <v>0.13273116083207262</v>
      </c>
      <c r="AA26" s="10">
        <v>562.82893000000001</v>
      </c>
      <c r="AB26" s="10">
        <v>3.7337980000000002</v>
      </c>
      <c r="AC26" s="10">
        <f t="shared" si="9"/>
        <v>1.855444766969413</v>
      </c>
      <c r="AD26" s="10">
        <v>354.29140999999998</v>
      </c>
      <c r="AE26" s="10">
        <v>2.8689559999999998</v>
      </c>
      <c r="AF26" s="10">
        <f t="shared" si="10"/>
        <v>1.425676856880179</v>
      </c>
      <c r="AG26" s="10">
        <v>615.76280999999994</v>
      </c>
      <c r="AH26" s="10">
        <v>3.7660269999999998</v>
      </c>
      <c r="AI26" s="10">
        <f t="shared" si="11"/>
        <v>1.871460397540391</v>
      </c>
    </row>
    <row r="27" spans="1:35">
      <c r="A27" s="2">
        <v>0.40500000000000003</v>
      </c>
      <c r="B27" s="2">
        <f t="shared" si="0"/>
        <v>0.13935097971000118</v>
      </c>
      <c r="C27" s="2">
        <v>419.48291</v>
      </c>
      <c r="D27" s="10">
        <v>2.9223219999999999</v>
      </c>
      <c r="E27" s="10">
        <f t="shared" si="1"/>
        <v>1.7141766269604857</v>
      </c>
      <c r="F27" s="10">
        <v>230.52817999999999</v>
      </c>
      <c r="G27" s="10">
        <v>2.1518350000000002</v>
      </c>
      <c r="H27" s="10">
        <f t="shared" si="2"/>
        <v>1.2622241019557452</v>
      </c>
      <c r="I27" s="10">
        <v>382.44961000000001</v>
      </c>
      <c r="J27" s="10">
        <v>2.8341810000000001</v>
      </c>
      <c r="K27" s="10">
        <f t="shared" si="3"/>
        <v>1.6624748493750847</v>
      </c>
      <c r="M27" s="2">
        <v>0.47249999999999998</v>
      </c>
      <c r="N27" s="10">
        <f t="shared" si="4"/>
        <v>0.13798056511166842</v>
      </c>
      <c r="O27" s="2">
        <v>415.14963</v>
      </c>
      <c r="P27" s="2">
        <v>3.032095</v>
      </c>
      <c r="Q27" s="10">
        <f t="shared" si="5"/>
        <v>1.6385166447492461</v>
      </c>
      <c r="R27" s="2">
        <v>275.46024</v>
      </c>
      <c r="S27" s="2">
        <v>2.5904590000000001</v>
      </c>
      <c r="T27" s="10">
        <f t="shared" si="6"/>
        <v>1.3998605548442538</v>
      </c>
      <c r="U27" s="2">
        <v>422.40980999999999</v>
      </c>
      <c r="V27" s="10">
        <v>3.0736279999999998</v>
      </c>
      <c r="W27" s="10">
        <f t="shared" si="7"/>
        <v>1.6609607013524759</v>
      </c>
      <c r="Y27" s="10">
        <v>0.5625</v>
      </c>
      <c r="Z27" s="10">
        <f t="shared" si="8"/>
        <v>0.13890470319635506</v>
      </c>
      <c r="AA27" s="10">
        <v>530.30967999999996</v>
      </c>
      <c r="AB27" s="10">
        <v>3.704199</v>
      </c>
      <c r="AC27" s="10">
        <f t="shared" si="9"/>
        <v>1.840736068304534</v>
      </c>
      <c r="AD27" s="10">
        <v>319.69684000000001</v>
      </c>
      <c r="AE27" s="10">
        <v>2.8957899999999999</v>
      </c>
      <c r="AF27" s="10">
        <f t="shared" si="10"/>
        <v>1.4390115377806609</v>
      </c>
      <c r="AG27" s="10">
        <v>597.88585</v>
      </c>
      <c r="AH27" s="10">
        <v>3.7607249999999999</v>
      </c>
      <c r="AI27" s="10">
        <f t="shared" si="11"/>
        <v>1.8688256625722777</v>
      </c>
    </row>
    <row r="28" spans="1:35">
      <c r="A28" s="2">
        <v>0.42299999999999999</v>
      </c>
      <c r="B28" s="2">
        <f t="shared" si="0"/>
        <v>0.14554435658600123</v>
      </c>
      <c r="C28" s="2">
        <v>400.33294999999998</v>
      </c>
      <c r="D28" s="10">
        <v>2.9293979999999999</v>
      </c>
      <c r="E28" s="10">
        <f t="shared" si="1"/>
        <v>1.718327269433277</v>
      </c>
      <c r="F28" s="10">
        <v>230.52817999999999</v>
      </c>
      <c r="G28" s="10">
        <v>2.1518350000000002</v>
      </c>
      <c r="H28" s="10">
        <f t="shared" si="2"/>
        <v>1.2622241019557452</v>
      </c>
      <c r="I28" s="10">
        <v>359.25628999999998</v>
      </c>
      <c r="J28" s="10">
        <v>2.8242950000000002</v>
      </c>
      <c r="K28" s="10">
        <f t="shared" si="3"/>
        <v>1.6566759161520754</v>
      </c>
      <c r="M28" s="2">
        <v>0.49349999999999999</v>
      </c>
      <c r="N28" s="10">
        <f t="shared" si="4"/>
        <v>0.144113034672187</v>
      </c>
      <c r="O28" s="2">
        <v>390.51603999999998</v>
      </c>
      <c r="P28" s="2">
        <v>3.0222530000000001</v>
      </c>
      <c r="Q28" s="10">
        <f t="shared" si="5"/>
        <v>1.6331981171907026</v>
      </c>
      <c r="R28" s="2">
        <v>275.46024</v>
      </c>
      <c r="S28" s="2">
        <v>2.5904590000000001</v>
      </c>
      <c r="T28" s="10">
        <f t="shared" si="6"/>
        <v>1.3998605548442538</v>
      </c>
      <c r="U28" s="2">
        <v>398.14100000000002</v>
      </c>
      <c r="V28" s="10">
        <v>3.0633219999999999</v>
      </c>
      <c r="W28" s="10">
        <f t="shared" si="7"/>
        <v>1.6553914324012111</v>
      </c>
      <c r="Y28" s="10">
        <v>0.58750000000000002</v>
      </c>
      <c r="Z28" s="10">
        <f t="shared" si="8"/>
        <v>0.14507824556063753</v>
      </c>
      <c r="AA28" s="10">
        <v>498.84838999999999</v>
      </c>
      <c r="AB28" s="10">
        <v>3.674747</v>
      </c>
      <c r="AC28" s="10">
        <f t="shared" si="9"/>
        <v>1.8261004186853571</v>
      </c>
      <c r="AD28" s="10">
        <v>319.69684000000001</v>
      </c>
      <c r="AE28" s="10">
        <v>2.8957899999999999</v>
      </c>
      <c r="AF28" s="10">
        <f t="shared" si="10"/>
        <v>1.4390115377806609</v>
      </c>
      <c r="AG28" s="10">
        <v>544.23667999999998</v>
      </c>
      <c r="AH28" s="10">
        <v>3.732758</v>
      </c>
      <c r="AI28" s="10">
        <f t="shared" si="11"/>
        <v>1.8549279573943775</v>
      </c>
    </row>
    <row r="29" spans="1:35">
      <c r="A29" s="2">
        <v>0.441</v>
      </c>
      <c r="B29" s="2">
        <f t="shared" si="0"/>
        <v>0.15173773346200128</v>
      </c>
      <c r="C29" s="2">
        <v>382.50720999999999</v>
      </c>
      <c r="D29" s="10">
        <v>2.9346589999999999</v>
      </c>
      <c r="E29" s="10">
        <f t="shared" si="1"/>
        <v>1.7214132685923154</v>
      </c>
      <c r="F29" s="10">
        <v>210.9701</v>
      </c>
      <c r="G29" s="10">
        <v>2.157438</v>
      </c>
      <c r="H29" s="10">
        <f t="shared" si="2"/>
        <v>1.2655107115904327</v>
      </c>
      <c r="I29" s="10">
        <v>338.77105</v>
      </c>
      <c r="J29" s="10">
        <v>2.8148819999999999</v>
      </c>
      <c r="K29" s="10">
        <f t="shared" si="3"/>
        <v>1.6511544354290135</v>
      </c>
      <c r="M29" s="2">
        <v>0.51449999999999996</v>
      </c>
      <c r="N29" s="10">
        <f t="shared" si="4"/>
        <v>0.15024550423270561</v>
      </c>
      <c r="O29" s="2">
        <v>368.92935</v>
      </c>
      <c r="P29" s="2">
        <v>3.0106449999999998</v>
      </c>
      <c r="Q29" s="10">
        <f t="shared" si="5"/>
        <v>1.6269252592452064</v>
      </c>
      <c r="R29" s="2">
        <v>251.23121</v>
      </c>
      <c r="S29" s="2">
        <v>2.5779770000000002</v>
      </c>
      <c r="T29" s="10">
        <f t="shared" si="6"/>
        <v>1.3931153952236746</v>
      </c>
      <c r="U29" s="2">
        <v>386.13004999999998</v>
      </c>
      <c r="V29" s="10">
        <v>3.0597110000000001</v>
      </c>
      <c r="W29" s="10">
        <f t="shared" si="7"/>
        <v>1.6534400807436314</v>
      </c>
      <c r="Y29" s="10">
        <v>0.61250000000000004</v>
      </c>
      <c r="Z29" s="10">
        <f t="shared" si="8"/>
        <v>0.15125178792491997</v>
      </c>
      <c r="AA29" s="10">
        <v>469.82227</v>
      </c>
      <c r="AB29" s="10">
        <v>3.6474739999999999</v>
      </c>
      <c r="AC29" s="10">
        <f t="shared" si="9"/>
        <v>1.8125475845123364</v>
      </c>
      <c r="AD29" s="10">
        <v>291.01992000000001</v>
      </c>
      <c r="AE29" s="10">
        <v>2.9121069999999998</v>
      </c>
      <c r="AF29" s="10">
        <f t="shared" si="10"/>
        <v>1.4471199818535967</v>
      </c>
      <c r="AG29" s="10">
        <v>511.55468999999999</v>
      </c>
      <c r="AH29" s="10">
        <v>3.704081</v>
      </c>
      <c r="AI29" s="10">
        <f t="shared" si="11"/>
        <v>1.8406774302950588</v>
      </c>
    </row>
    <row r="30" spans="1:35">
      <c r="A30" s="2">
        <v>0.45900000000000002</v>
      </c>
      <c r="B30" s="2">
        <f t="shared" si="0"/>
        <v>0.15793111033800133</v>
      </c>
      <c r="C30" s="2">
        <v>366.13799999999998</v>
      </c>
      <c r="D30" s="10">
        <v>2.9369689999999999</v>
      </c>
      <c r="E30" s="10">
        <f t="shared" si="1"/>
        <v>1.7227682691734556</v>
      </c>
      <c r="F30" s="10">
        <v>210.9701</v>
      </c>
      <c r="G30" s="10">
        <v>2.157438</v>
      </c>
      <c r="H30" s="10">
        <f t="shared" si="2"/>
        <v>1.2655107115904327</v>
      </c>
      <c r="I30" s="10">
        <v>320.47865999999999</v>
      </c>
      <c r="J30" s="10">
        <v>2.8044769999999999</v>
      </c>
      <c r="K30" s="10">
        <f t="shared" si="3"/>
        <v>1.6450510670105012</v>
      </c>
      <c r="M30" s="2">
        <v>0.53549999999999998</v>
      </c>
      <c r="N30" s="10">
        <f t="shared" si="4"/>
        <v>0.15637797379322421</v>
      </c>
      <c r="O30" s="2">
        <v>347.89918999999998</v>
      </c>
      <c r="P30" s="2">
        <v>3.0029569999999999</v>
      </c>
      <c r="Q30" s="10">
        <f t="shared" si="5"/>
        <v>1.62277073375546</v>
      </c>
      <c r="R30" s="2">
        <v>251.23121</v>
      </c>
      <c r="S30" s="2">
        <v>2.5779770000000002</v>
      </c>
      <c r="T30" s="10">
        <f t="shared" si="6"/>
        <v>1.3931153952236746</v>
      </c>
      <c r="U30" s="2">
        <v>362.72608000000002</v>
      </c>
      <c r="V30" s="10">
        <v>3.0478139999999998</v>
      </c>
      <c r="W30" s="10">
        <f t="shared" si="7"/>
        <v>1.6470110498186168</v>
      </c>
      <c r="Y30" s="10">
        <v>0.63749999999999996</v>
      </c>
      <c r="Z30" s="10">
        <f t="shared" si="8"/>
        <v>0.15742533028920241</v>
      </c>
      <c r="AA30" s="10">
        <v>443.07969000000003</v>
      </c>
      <c r="AB30" s="10">
        <v>3.621734</v>
      </c>
      <c r="AC30" s="10">
        <f t="shared" si="9"/>
        <v>1.7997565475302091</v>
      </c>
      <c r="AD30" s="10">
        <v>291.01992000000001</v>
      </c>
      <c r="AE30" s="10">
        <v>2.9121069999999998</v>
      </c>
      <c r="AF30" s="10">
        <f t="shared" si="10"/>
        <v>1.4471199818535967</v>
      </c>
      <c r="AG30" s="10">
        <v>495.48034999999999</v>
      </c>
      <c r="AH30" s="10">
        <v>3.6911559999999999</v>
      </c>
      <c r="AI30" s="10">
        <f t="shared" si="11"/>
        <v>1.8342545805283923</v>
      </c>
    </row>
    <row r="31" spans="1:35">
      <c r="A31" s="2">
        <v>0.47699999999999998</v>
      </c>
      <c r="B31" s="2">
        <f t="shared" si="0"/>
        <v>0.16412448721400139</v>
      </c>
      <c r="C31" s="2">
        <v>350.72086000000002</v>
      </c>
      <c r="D31" s="10">
        <v>2.9440940000000002</v>
      </c>
      <c r="E31" s="10">
        <f t="shared" si="1"/>
        <v>1.7269476540828166</v>
      </c>
      <c r="F31" s="10">
        <v>195.18808999999999</v>
      </c>
      <c r="G31" s="10">
        <v>2.1608320000000001</v>
      </c>
      <c r="H31" s="10">
        <f t="shared" si="2"/>
        <v>1.2675015652581341</v>
      </c>
      <c r="I31" s="10">
        <v>312.74175000000002</v>
      </c>
      <c r="J31" s="10">
        <v>2.7935690000000002</v>
      </c>
      <c r="K31" s="10">
        <f t="shared" si="3"/>
        <v>1.6386526486818966</v>
      </c>
      <c r="M31" s="2">
        <v>0.55649999999999999</v>
      </c>
      <c r="N31" s="10">
        <f t="shared" si="4"/>
        <v>0.16251044335374279</v>
      </c>
      <c r="O31" s="2">
        <v>330.36239</v>
      </c>
      <c r="P31" s="2">
        <v>2.9986579999999998</v>
      </c>
      <c r="Q31" s="10">
        <f t="shared" si="5"/>
        <v>1.6204475931362587</v>
      </c>
      <c r="R31" s="2">
        <v>230.22026</v>
      </c>
      <c r="S31" s="2">
        <v>2.5668929999999999</v>
      </c>
      <c r="T31" s="10">
        <f t="shared" si="6"/>
        <v>1.387125702126855</v>
      </c>
      <c r="U31" s="2">
        <v>340.96447999999998</v>
      </c>
      <c r="V31" s="10">
        <v>3.034116</v>
      </c>
      <c r="W31" s="10">
        <f t="shared" si="7"/>
        <v>1.6396087748240091</v>
      </c>
      <c r="Y31" s="10">
        <v>0.66249999999999998</v>
      </c>
      <c r="Z31" s="10">
        <f t="shared" si="8"/>
        <v>0.16359887265348486</v>
      </c>
      <c r="AA31" s="10">
        <v>419.15264000000002</v>
      </c>
      <c r="AB31" s="10">
        <v>3.5944189999999998</v>
      </c>
      <c r="AC31" s="10">
        <f t="shared" si="9"/>
        <v>1.7861828422012733</v>
      </c>
      <c r="AD31" s="10">
        <v>267.31596000000002</v>
      </c>
      <c r="AE31" s="10">
        <v>2.9182860000000002</v>
      </c>
      <c r="AF31" s="10">
        <f t="shared" si="10"/>
        <v>1.4501905264345047</v>
      </c>
      <c r="AG31" s="10">
        <v>450.89017999999999</v>
      </c>
      <c r="AH31" s="10">
        <v>3.6498119999999998</v>
      </c>
      <c r="AI31" s="10">
        <f t="shared" si="11"/>
        <v>1.8137094121915986</v>
      </c>
    </row>
    <row r="32" spans="1:35">
      <c r="A32" s="2">
        <v>0.495</v>
      </c>
      <c r="B32" s="2">
        <f t="shared" si="0"/>
        <v>0.17031786409000144</v>
      </c>
      <c r="C32" s="2">
        <v>336.46123999999998</v>
      </c>
      <c r="D32" s="10">
        <v>2.9525229999999998</v>
      </c>
      <c r="E32" s="10">
        <f t="shared" si="1"/>
        <v>1.7318919397531325</v>
      </c>
      <c r="F32" s="10">
        <v>195.18808999999999</v>
      </c>
      <c r="G32" s="10">
        <v>2.1608320000000001</v>
      </c>
      <c r="H32" s="10">
        <f t="shared" si="2"/>
        <v>1.2675015652581341</v>
      </c>
      <c r="I32" s="10">
        <v>298.30772999999999</v>
      </c>
      <c r="J32" s="10">
        <v>2.7670970000000001</v>
      </c>
      <c r="K32" s="10">
        <f t="shared" si="3"/>
        <v>1.6231246939702331</v>
      </c>
      <c r="M32" s="2">
        <v>0.57750000000000001</v>
      </c>
      <c r="N32" s="10">
        <f t="shared" si="4"/>
        <v>0.16864291291426139</v>
      </c>
      <c r="O32" s="2">
        <v>314.62081000000001</v>
      </c>
      <c r="P32" s="2">
        <v>2.9985680000000001</v>
      </c>
      <c r="Q32" s="10">
        <f t="shared" si="5"/>
        <v>1.6203989579523259</v>
      </c>
      <c r="R32" s="2">
        <v>230.22026</v>
      </c>
      <c r="S32" s="2">
        <v>2.5668929999999999</v>
      </c>
      <c r="T32" s="10">
        <f t="shared" si="6"/>
        <v>1.387125702126855</v>
      </c>
      <c r="U32" s="2">
        <v>322.25902000000002</v>
      </c>
      <c r="V32" s="10">
        <v>3.024257</v>
      </c>
      <c r="W32" s="10">
        <f t="shared" si="7"/>
        <v>1.6342810606196114</v>
      </c>
      <c r="Y32" s="10">
        <v>0.6875</v>
      </c>
      <c r="Z32" s="10">
        <f t="shared" si="8"/>
        <v>0.1697724150177673</v>
      </c>
      <c r="AA32" s="10">
        <v>396.30157000000003</v>
      </c>
      <c r="AB32" s="10">
        <v>3.574557</v>
      </c>
      <c r="AC32" s="10">
        <f t="shared" si="9"/>
        <v>1.7763127731826638</v>
      </c>
      <c r="AD32" s="10">
        <v>267.31596000000002</v>
      </c>
      <c r="AE32" s="10">
        <v>2.9182860000000002</v>
      </c>
      <c r="AF32" s="10">
        <f t="shared" si="10"/>
        <v>1.4501905264345047</v>
      </c>
      <c r="AG32" s="10">
        <v>437.64940999999999</v>
      </c>
      <c r="AH32" s="10">
        <v>3.6415060000000001</v>
      </c>
      <c r="AI32" s="10">
        <f t="shared" si="11"/>
        <v>1.8095818926432869</v>
      </c>
    </row>
    <row r="33" spans="1:35">
      <c r="A33" s="2">
        <v>0.51300000000000001</v>
      </c>
      <c r="B33" s="2">
        <f t="shared" si="0"/>
        <v>0.17651124096600149</v>
      </c>
      <c r="C33" s="2">
        <v>323.19121000000001</v>
      </c>
      <c r="D33" s="10">
        <v>2.9599220000000002</v>
      </c>
      <c r="E33" s="10">
        <f t="shared" si="1"/>
        <v>1.7362320476751485</v>
      </c>
      <c r="F33" s="10">
        <v>182.29580999999999</v>
      </c>
      <c r="G33" s="10">
        <v>2.162042</v>
      </c>
      <c r="H33" s="10">
        <f t="shared" si="2"/>
        <v>1.2682113274673026</v>
      </c>
      <c r="I33" s="10">
        <v>277.47800999999998</v>
      </c>
      <c r="J33" s="10">
        <v>2.7394379999999998</v>
      </c>
      <c r="K33" s="10">
        <f t="shared" si="3"/>
        <v>1.6069004683971784</v>
      </c>
      <c r="M33" s="2">
        <v>0.59850000000000003</v>
      </c>
      <c r="N33" s="10">
        <f t="shared" si="4"/>
        <v>0.17477538247478</v>
      </c>
      <c r="O33" s="2">
        <v>301.25308000000001</v>
      </c>
      <c r="P33" s="2">
        <v>2.9937510000000001</v>
      </c>
      <c r="Q33" s="10">
        <f t="shared" si="5"/>
        <v>1.6177958948300435</v>
      </c>
      <c r="R33" s="2">
        <v>212.72291000000001</v>
      </c>
      <c r="S33" s="2">
        <v>2.5555219999999998</v>
      </c>
      <c r="T33" s="10">
        <f t="shared" si="6"/>
        <v>1.3809809168323826</v>
      </c>
      <c r="U33" s="2">
        <v>306.37385</v>
      </c>
      <c r="V33" s="10">
        <v>3.012775</v>
      </c>
      <c r="W33" s="10">
        <f t="shared" si="7"/>
        <v>1.6280762919316216</v>
      </c>
      <c r="Y33" s="10">
        <v>0.71250000000000002</v>
      </c>
      <c r="Z33" s="10">
        <f t="shared" si="8"/>
        <v>0.17594595738204977</v>
      </c>
      <c r="AA33" s="10">
        <v>375.35570999999999</v>
      </c>
      <c r="AB33" s="10">
        <v>3.5592999999999999</v>
      </c>
      <c r="AC33" s="10">
        <f t="shared" si="9"/>
        <v>1.7687310773304372</v>
      </c>
      <c r="AD33" s="10">
        <v>246.52948000000001</v>
      </c>
      <c r="AE33" s="10">
        <v>2.9093460000000002</v>
      </c>
      <c r="AF33" s="10">
        <f t="shared" si="10"/>
        <v>1.4457479518183347</v>
      </c>
      <c r="AG33" s="10">
        <v>398.39724999999999</v>
      </c>
      <c r="AH33" s="10">
        <v>3.610398</v>
      </c>
      <c r="AI33" s="10">
        <f t="shared" si="11"/>
        <v>1.7941233231623228</v>
      </c>
    </row>
    <row r="34" spans="1:35">
      <c r="A34" s="2">
        <v>0.53100000000000003</v>
      </c>
      <c r="B34" s="2">
        <f t="shared" si="0"/>
        <v>0.18270461784200154</v>
      </c>
      <c r="C34" s="2">
        <v>311.31446999999997</v>
      </c>
      <c r="D34" s="10">
        <v>2.9631940000000001</v>
      </c>
      <c r="E34" s="10">
        <f t="shared" si="1"/>
        <v>1.7381513385415945</v>
      </c>
      <c r="F34" s="10">
        <v>182.29580999999999</v>
      </c>
      <c r="G34" s="10">
        <v>2.162042</v>
      </c>
      <c r="H34" s="10">
        <f t="shared" si="2"/>
        <v>1.2682113274673026</v>
      </c>
      <c r="I34" s="10">
        <v>263.99612000000002</v>
      </c>
      <c r="J34" s="10">
        <v>2.719538</v>
      </c>
      <c r="K34" s="10">
        <f t="shared" si="3"/>
        <v>1.5952275196678756</v>
      </c>
      <c r="M34" s="2">
        <v>0.61950000000000005</v>
      </c>
      <c r="N34" s="10">
        <f t="shared" si="4"/>
        <v>0.18090785203529861</v>
      </c>
      <c r="O34" s="2">
        <v>288.86291</v>
      </c>
      <c r="P34" s="2">
        <v>2.9897260000000001</v>
      </c>
      <c r="Q34" s="10">
        <f t="shared" si="5"/>
        <v>1.6156208213263716</v>
      </c>
      <c r="R34" s="2">
        <v>212.72291000000001</v>
      </c>
      <c r="S34" s="2">
        <v>2.5555219999999998</v>
      </c>
      <c r="T34" s="10">
        <f t="shared" si="6"/>
        <v>1.3809809168323826</v>
      </c>
      <c r="U34" s="2">
        <v>291.69612000000001</v>
      </c>
      <c r="V34" s="10">
        <v>2.9971619999999999</v>
      </c>
      <c r="W34" s="10">
        <f t="shared" si="7"/>
        <v>1.6196391683011053</v>
      </c>
      <c r="Y34" s="10">
        <v>0.73750000000000004</v>
      </c>
      <c r="Z34" s="10">
        <f t="shared" si="8"/>
        <v>0.18211949974633221</v>
      </c>
      <c r="AA34" s="10">
        <v>355.49182000000002</v>
      </c>
      <c r="AB34" s="10">
        <v>3.5450870000000001</v>
      </c>
      <c r="AC34" s="10">
        <f t="shared" si="9"/>
        <v>1.7616681787823807</v>
      </c>
      <c r="AD34" s="10">
        <v>246.52948000000001</v>
      </c>
      <c r="AE34" s="10">
        <v>2.9093460000000002</v>
      </c>
      <c r="AF34" s="10">
        <f t="shared" si="10"/>
        <v>1.4457479518183347</v>
      </c>
      <c r="AG34" s="10">
        <v>386.06094999999999</v>
      </c>
      <c r="AH34" s="10">
        <v>3.5935100000000002</v>
      </c>
      <c r="AI34" s="10">
        <f t="shared" si="11"/>
        <v>1.7857311307554011</v>
      </c>
    </row>
    <row r="35" spans="1:35">
      <c r="A35" s="2">
        <v>0.54900000000000004</v>
      </c>
      <c r="B35" s="2">
        <f t="shared" si="0"/>
        <v>0.18889799471800162</v>
      </c>
      <c r="C35" s="2">
        <v>300.22546999999997</v>
      </c>
      <c r="D35" s="10">
        <v>2.9611079999999999</v>
      </c>
      <c r="E35" s="10">
        <f t="shared" si="1"/>
        <v>1.7369277319562013</v>
      </c>
      <c r="F35" s="10">
        <v>171.09733</v>
      </c>
      <c r="G35" s="10">
        <v>2.160158</v>
      </c>
      <c r="H35" s="10">
        <f t="shared" si="2"/>
        <v>1.2671062101102168</v>
      </c>
      <c r="I35" s="10">
        <v>250.80285000000001</v>
      </c>
      <c r="J35" s="10">
        <v>2.691405</v>
      </c>
      <c r="K35" s="10">
        <f t="shared" si="3"/>
        <v>1.5787252550145352</v>
      </c>
      <c r="M35" s="2">
        <v>0.64049999999999996</v>
      </c>
      <c r="N35" s="10">
        <f t="shared" si="4"/>
        <v>0.18704032159581718</v>
      </c>
      <c r="O35" s="2">
        <v>277.72370999999998</v>
      </c>
      <c r="P35" s="2">
        <v>2.9866619999999999</v>
      </c>
      <c r="Q35" s="10">
        <f t="shared" si="5"/>
        <v>1.613965063508918</v>
      </c>
      <c r="R35" s="2">
        <v>196.69377</v>
      </c>
      <c r="S35" s="2">
        <v>2.5456289999999999</v>
      </c>
      <c r="T35" s="10">
        <f t="shared" si="6"/>
        <v>1.375634829336277</v>
      </c>
      <c r="U35" s="2">
        <v>277.83909999999997</v>
      </c>
      <c r="V35" s="10">
        <v>2.9772310000000002</v>
      </c>
      <c r="W35" s="10">
        <f t="shared" si="7"/>
        <v>1.6088686366236689</v>
      </c>
      <c r="Y35" s="10">
        <v>0.76249999999999996</v>
      </c>
      <c r="Z35" s="10">
        <f t="shared" si="8"/>
        <v>0.18829304211061465</v>
      </c>
      <c r="AA35" s="10">
        <v>337.90937000000002</v>
      </c>
      <c r="AB35" s="10">
        <v>3.5280399999999998</v>
      </c>
      <c r="AC35" s="10">
        <f t="shared" si="9"/>
        <v>1.7531969741423525</v>
      </c>
      <c r="AD35" s="10">
        <v>228.02095</v>
      </c>
      <c r="AE35" s="10">
        <v>2.8857400000000002</v>
      </c>
      <c r="AF35" s="10">
        <f t="shared" si="10"/>
        <v>1.4340173683295974</v>
      </c>
      <c r="AG35" s="10">
        <v>353.66559000000001</v>
      </c>
      <c r="AH35" s="10">
        <v>3.535434</v>
      </c>
      <c r="AI35" s="10">
        <f t="shared" si="11"/>
        <v>1.7568712914479412</v>
      </c>
    </row>
    <row r="36" spans="1:35">
      <c r="A36" s="2">
        <v>0.56699999999999995</v>
      </c>
      <c r="B36" s="2">
        <f t="shared" si="0"/>
        <v>0.19509137159400164</v>
      </c>
      <c r="C36" s="2">
        <v>289.7432</v>
      </c>
      <c r="D36" s="10">
        <v>2.9494549999999999</v>
      </c>
      <c r="E36" s="10">
        <f t="shared" si="1"/>
        <v>1.7300923112756703</v>
      </c>
      <c r="F36" s="10">
        <v>171.09733</v>
      </c>
      <c r="G36" s="10">
        <v>2.160158</v>
      </c>
      <c r="H36" s="10">
        <f t="shared" si="2"/>
        <v>1.2671062101102168</v>
      </c>
      <c r="I36" s="10">
        <v>238.39756</v>
      </c>
      <c r="J36" s="10">
        <v>2.6573690000000001</v>
      </c>
      <c r="K36" s="10">
        <f t="shared" si="3"/>
        <v>1.5587604066250602</v>
      </c>
      <c r="M36" s="2">
        <v>0.66149999999999998</v>
      </c>
      <c r="N36" s="10">
        <f t="shared" si="4"/>
        <v>0.19317279115633579</v>
      </c>
      <c r="O36" s="2">
        <v>267.52659</v>
      </c>
      <c r="P36" s="2">
        <v>2.9822869999999999</v>
      </c>
      <c r="Q36" s="10">
        <f t="shared" si="5"/>
        <v>1.6116008531788399</v>
      </c>
      <c r="R36" s="2">
        <v>196.69377</v>
      </c>
      <c r="S36" s="2">
        <v>2.5456289999999999</v>
      </c>
      <c r="T36" s="10">
        <f t="shared" si="6"/>
        <v>1.375634829336277</v>
      </c>
      <c r="U36" s="2">
        <v>265.29987</v>
      </c>
      <c r="V36" s="10">
        <v>2.9569719999999999</v>
      </c>
      <c r="W36" s="10">
        <f t="shared" si="7"/>
        <v>1.5979208567203427</v>
      </c>
      <c r="Y36" s="10">
        <v>0.78749999999999998</v>
      </c>
      <c r="Z36" s="10">
        <f t="shared" si="8"/>
        <v>0.19446658447489709</v>
      </c>
      <c r="AA36" s="10">
        <v>320.59032000000002</v>
      </c>
      <c r="AB36" s="10">
        <v>3.5122659999999999</v>
      </c>
      <c r="AC36" s="10">
        <f t="shared" si="9"/>
        <v>1.7453583642994592</v>
      </c>
      <c r="AD36" s="10">
        <v>228.02095</v>
      </c>
      <c r="AE36" s="10">
        <v>2.8857400000000002</v>
      </c>
      <c r="AF36" s="10">
        <f t="shared" si="10"/>
        <v>1.4340173683295974</v>
      </c>
      <c r="AG36" s="10">
        <v>335.97514999999999</v>
      </c>
      <c r="AH36" s="10">
        <v>3.4966089999999999</v>
      </c>
      <c r="AI36" s="10">
        <f t="shared" si="11"/>
        <v>1.7375778955337573</v>
      </c>
    </row>
    <row r="37" spans="1:35">
      <c r="A37" s="2">
        <v>0.58499999999999996</v>
      </c>
      <c r="B37" s="8">
        <f t="shared" ref="B37:B68" si="12">A37/(14.4^0.4)</f>
        <v>0.20128474847000169</v>
      </c>
      <c r="C37" s="8">
        <v>279.13013999999998</v>
      </c>
      <c r="D37" s="8">
        <v>2.9330980000000002</v>
      </c>
      <c r="E37" s="8">
        <f t="shared" si="1"/>
        <v>1.7204976166844541</v>
      </c>
      <c r="F37" s="8">
        <v>161.06686999999999</v>
      </c>
      <c r="G37" s="8">
        <v>2.1598820000000001</v>
      </c>
      <c r="H37" s="9">
        <f t="shared" si="2"/>
        <v>1.2669443139368859</v>
      </c>
      <c r="I37" s="8">
        <v>227.5883</v>
      </c>
      <c r="J37" s="8">
        <v>2.6226660000000002</v>
      </c>
      <c r="K37" s="9">
        <f t="shared" si="3"/>
        <v>1.5384043091500355</v>
      </c>
      <c r="M37" s="2">
        <v>0.6825</v>
      </c>
      <c r="N37" s="10">
        <f t="shared" si="4"/>
        <v>0.19930526071685439</v>
      </c>
      <c r="O37" s="2">
        <v>258.45677999999998</v>
      </c>
      <c r="P37" s="2">
        <v>2.9711210000000001</v>
      </c>
      <c r="Q37" s="10">
        <f t="shared" si="5"/>
        <v>1.6055668480255485</v>
      </c>
      <c r="R37" s="2">
        <v>183.59902</v>
      </c>
      <c r="S37" s="2">
        <v>2.5345650000000002</v>
      </c>
      <c r="T37" s="10">
        <f t="shared" si="6"/>
        <v>1.3696559440581095</v>
      </c>
      <c r="U37" s="2">
        <v>255.45636999999999</v>
      </c>
      <c r="V37" s="10">
        <v>2.9486469999999998</v>
      </c>
      <c r="W37" s="10">
        <f t="shared" si="7"/>
        <v>1.5934221022065371</v>
      </c>
      <c r="Y37" s="8">
        <v>0.8125</v>
      </c>
      <c r="Z37" s="8">
        <f t="shared" si="8"/>
        <v>0.20064012683917953</v>
      </c>
      <c r="AA37" s="8">
        <v>305.62754000000001</v>
      </c>
      <c r="AB37" s="8">
        <v>3.496048</v>
      </c>
      <c r="AC37" s="8">
        <f t="shared" si="9"/>
        <v>1.7372991165226084</v>
      </c>
      <c r="AD37" s="8">
        <v>211.08919</v>
      </c>
      <c r="AE37" s="8">
        <v>2.8540830000000001</v>
      </c>
      <c r="AF37" s="8">
        <f t="shared" si="10"/>
        <v>1.4182859830248886</v>
      </c>
      <c r="AG37" s="8">
        <v>320.67644999999999</v>
      </c>
      <c r="AH37" s="8">
        <v>3.463749</v>
      </c>
      <c r="AI37" s="8">
        <f t="shared" si="11"/>
        <v>1.721248700691772</v>
      </c>
    </row>
    <row r="38" spans="1:35">
      <c r="A38" s="2">
        <v>0.60299999999999998</v>
      </c>
      <c r="B38" s="8">
        <f t="shared" si="12"/>
        <v>0.20747812534600174</v>
      </c>
      <c r="C38" s="8">
        <v>269.44832000000002</v>
      </c>
      <c r="D38" s="8">
        <v>2.916585</v>
      </c>
      <c r="E38" s="8">
        <f t="shared" si="1"/>
        <v>1.7108114155604852</v>
      </c>
      <c r="F38" s="8">
        <v>161.06686999999999</v>
      </c>
      <c r="G38" s="8">
        <v>2.1598820000000001</v>
      </c>
      <c r="H38" s="9">
        <f t="shared" si="2"/>
        <v>1.2669443139368859</v>
      </c>
      <c r="I38" s="8">
        <v>222.87618000000001</v>
      </c>
      <c r="J38" s="8">
        <v>2.6087769999999999</v>
      </c>
      <c r="K38" s="9">
        <f t="shared" si="3"/>
        <v>1.5302572948333877</v>
      </c>
      <c r="M38" s="2">
        <v>0.70350000000000001</v>
      </c>
      <c r="N38" s="8">
        <f t="shared" si="4"/>
        <v>0.20543773027737297</v>
      </c>
      <c r="O38" s="8">
        <v>249.20171999999999</v>
      </c>
      <c r="P38" s="8">
        <v>2.9577330000000002</v>
      </c>
      <c r="Q38" s="8">
        <f t="shared" si="5"/>
        <v>1.5983320942200434</v>
      </c>
      <c r="R38" s="8">
        <v>183.59902</v>
      </c>
      <c r="S38" s="8">
        <v>2.5345650000000002</v>
      </c>
      <c r="T38" s="8">
        <f t="shared" si="6"/>
        <v>1.3696559440581095</v>
      </c>
      <c r="U38" s="8">
        <v>248.21963</v>
      </c>
      <c r="V38" s="8">
        <v>2.9504419999999998</v>
      </c>
      <c r="W38" s="8">
        <f t="shared" si="7"/>
        <v>1.5943921039305349</v>
      </c>
      <c r="Y38" s="8">
        <v>0.83750000000000002</v>
      </c>
      <c r="Z38" s="8">
        <f t="shared" si="8"/>
        <v>0.206813669203462</v>
      </c>
      <c r="AA38" s="8">
        <v>291.09195999999997</v>
      </c>
      <c r="AB38" s="8">
        <v>3.476356</v>
      </c>
      <c r="AC38" s="8">
        <f t="shared" si="9"/>
        <v>1.7275135259922259</v>
      </c>
      <c r="AD38" s="8">
        <v>211.08919</v>
      </c>
      <c r="AE38" s="8">
        <v>2.8540830000000001</v>
      </c>
      <c r="AF38" s="8">
        <f t="shared" si="10"/>
        <v>1.4182859830248886</v>
      </c>
      <c r="AG38" s="8">
        <v>306.33262999999999</v>
      </c>
      <c r="AH38" s="8">
        <v>3.4319449999999998</v>
      </c>
      <c r="AI38" s="8">
        <f t="shared" si="11"/>
        <v>1.7054442663413611</v>
      </c>
    </row>
    <row r="39" spans="1:35">
      <c r="A39" s="2">
        <v>0.621</v>
      </c>
      <c r="B39" s="8">
        <f t="shared" si="12"/>
        <v>0.21367150222200179</v>
      </c>
      <c r="C39" s="8">
        <v>259.62268999999998</v>
      </c>
      <c r="D39" s="8">
        <v>2.9010739999999999</v>
      </c>
      <c r="E39" s="8">
        <f t="shared" si="1"/>
        <v>1.7017129679353487</v>
      </c>
      <c r="F39" s="8">
        <v>151.86043000000001</v>
      </c>
      <c r="G39" s="8">
        <v>2.1564220000000001</v>
      </c>
      <c r="H39" s="9">
        <f t="shared" si="2"/>
        <v>1.2649147459668664</v>
      </c>
      <c r="I39" s="8">
        <v>214.31658999999999</v>
      </c>
      <c r="J39" s="8">
        <v>2.593931</v>
      </c>
      <c r="K39" s="9">
        <f t="shared" si="3"/>
        <v>1.521548923133125</v>
      </c>
      <c r="M39" s="2">
        <v>0.72450000000000003</v>
      </c>
      <c r="N39" s="8">
        <f t="shared" si="4"/>
        <v>0.21157019983789158</v>
      </c>
      <c r="O39" s="8">
        <v>240.18686</v>
      </c>
      <c r="P39" s="8">
        <v>2.9419439999999999</v>
      </c>
      <c r="Q39" s="8">
        <f t="shared" si="5"/>
        <v>1.5897998617853912</v>
      </c>
      <c r="R39" s="8">
        <v>171.59298000000001</v>
      </c>
      <c r="S39" s="8">
        <v>2.523625</v>
      </c>
      <c r="T39" s="8">
        <f t="shared" si="6"/>
        <v>1.3637440672555827</v>
      </c>
      <c r="U39" s="8">
        <v>240.98517000000001</v>
      </c>
      <c r="V39" s="8">
        <v>2.9550390000000002</v>
      </c>
      <c r="W39" s="8">
        <f t="shared" si="7"/>
        <v>1.5968762810476478</v>
      </c>
      <c r="Y39" s="8">
        <v>0.86250000000000004</v>
      </c>
      <c r="Z39" s="8">
        <f t="shared" si="8"/>
        <v>0.21298721156774444</v>
      </c>
      <c r="AA39" s="8">
        <v>278.66784999999999</v>
      </c>
      <c r="AB39" s="8">
        <v>3.4513039999999999</v>
      </c>
      <c r="AC39" s="8">
        <f t="shared" si="9"/>
        <v>1.7150643784212758</v>
      </c>
      <c r="AD39" s="8">
        <v>196.22335000000001</v>
      </c>
      <c r="AE39" s="8">
        <v>2.818813</v>
      </c>
      <c r="AF39" s="8">
        <f t="shared" si="10"/>
        <v>1.4007591813792155</v>
      </c>
      <c r="AG39" s="8">
        <v>299.08327000000003</v>
      </c>
      <c r="AH39" s="8">
        <v>3.4210150000000001</v>
      </c>
      <c r="AI39" s="8">
        <f t="shared" si="11"/>
        <v>1.7000127964806524</v>
      </c>
    </row>
    <row r="40" spans="1:35">
      <c r="A40" s="2">
        <v>0.63900000000000001</v>
      </c>
      <c r="B40" s="8">
        <f t="shared" si="12"/>
        <v>0.21986487909800187</v>
      </c>
      <c r="C40" s="8">
        <v>250.83968999999999</v>
      </c>
      <c r="D40" s="8">
        <v>2.8880490000000001</v>
      </c>
      <c r="E40" s="8">
        <f t="shared" si="1"/>
        <v>1.694072759030868</v>
      </c>
      <c r="F40" s="8">
        <v>151.86043000000001</v>
      </c>
      <c r="G40" s="8">
        <v>2.1564220000000001</v>
      </c>
      <c r="H40" s="9">
        <f t="shared" si="2"/>
        <v>1.2649147459668664</v>
      </c>
      <c r="I40" s="8">
        <v>206.80242999999999</v>
      </c>
      <c r="J40" s="8">
        <v>2.5892940000000002</v>
      </c>
      <c r="K40" s="9">
        <f t="shared" si="3"/>
        <v>1.518828950105096</v>
      </c>
      <c r="M40" s="2">
        <v>0.74550000000000005</v>
      </c>
      <c r="N40" s="8">
        <f t="shared" si="4"/>
        <v>0.21770266939841018</v>
      </c>
      <c r="O40" s="8">
        <v>230.72373999999999</v>
      </c>
      <c r="P40" s="8">
        <v>2.9270290000000001</v>
      </c>
      <c r="Q40" s="8">
        <f t="shared" si="5"/>
        <v>1.5817399310258224</v>
      </c>
      <c r="R40" s="8">
        <v>171.59298000000001</v>
      </c>
      <c r="S40" s="8">
        <v>2.523625</v>
      </c>
      <c r="T40" s="8">
        <f t="shared" si="6"/>
        <v>1.3637440672555827</v>
      </c>
      <c r="U40" s="8">
        <v>233.29650000000001</v>
      </c>
      <c r="V40" s="8">
        <v>2.957633</v>
      </c>
      <c r="W40" s="8">
        <f t="shared" si="7"/>
        <v>1.5982780551267843</v>
      </c>
      <c r="Y40" s="8">
        <v>0.88749999999999996</v>
      </c>
      <c r="Z40" s="8">
        <f t="shared" si="8"/>
        <v>0.21916075393202689</v>
      </c>
      <c r="AA40" s="8">
        <v>265.45528999999999</v>
      </c>
      <c r="AB40" s="8">
        <v>3.4195600000000002</v>
      </c>
      <c r="AC40" s="8">
        <f t="shared" si="9"/>
        <v>1.6992897600078865</v>
      </c>
      <c r="AD40" s="8">
        <v>196.22335000000001</v>
      </c>
      <c r="AE40" s="8">
        <v>2.818813</v>
      </c>
      <c r="AF40" s="8">
        <f t="shared" si="10"/>
        <v>1.4007591813792155</v>
      </c>
      <c r="AG40" s="8">
        <v>278.04180000000002</v>
      </c>
      <c r="AH40" s="8">
        <v>3.3901379999999999</v>
      </c>
      <c r="AI40" s="8">
        <f t="shared" si="11"/>
        <v>1.6846690183572202</v>
      </c>
    </row>
    <row r="41" spans="1:35">
      <c r="A41" s="2">
        <v>0.65700000000000003</v>
      </c>
      <c r="B41" s="8">
        <f t="shared" si="12"/>
        <v>0.22605825597400192</v>
      </c>
      <c r="C41" s="8">
        <v>241.69028</v>
      </c>
      <c r="D41" s="8">
        <v>2.8799269999999999</v>
      </c>
      <c r="E41" s="8">
        <f t="shared" si="1"/>
        <v>1.6893085535243655</v>
      </c>
      <c r="F41" s="8">
        <v>143.68120999999999</v>
      </c>
      <c r="G41" s="8">
        <v>2.149216</v>
      </c>
      <c r="H41" s="9">
        <f t="shared" si="2"/>
        <v>1.2606878480501147</v>
      </c>
      <c r="I41" s="8">
        <v>196.29022000000001</v>
      </c>
      <c r="J41" s="8">
        <v>2.5964969999999998</v>
      </c>
      <c r="K41" s="9">
        <f t="shared" si="3"/>
        <v>1.523054088280833</v>
      </c>
      <c r="M41" s="2">
        <v>0.76649999999999996</v>
      </c>
      <c r="N41" s="8">
        <f t="shared" si="4"/>
        <v>0.22383513895892876</v>
      </c>
      <c r="O41" s="8">
        <v>221.90824000000001</v>
      </c>
      <c r="P41" s="8">
        <v>2.9042569999999999</v>
      </c>
      <c r="Q41" s="8">
        <f t="shared" si="5"/>
        <v>1.5694341487088996</v>
      </c>
      <c r="R41" s="8">
        <v>161.59010000000001</v>
      </c>
      <c r="S41" s="8">
        <v>2.5074830000000001</v>
      </c>
      <c r="T41" s="8">
        <f t="shared" si="6"/>
        <v>1.355021076821727</v>
      </c>
      <c r="U41" s="8">
        <v>224.89864</v>
      </c>
      <c r="V41" s="8">
        <v>2.9490769999999999</v>
      </c>
      <c r="W41" s="8">
        <f t="shared" si="7"/>
        <v>1.5936544703075506</v>
      </c>
      <c r="Y41" s="8">
        <v>0.91249999999999998</v>
      </c>
      <c r="Z41" s="8">
        <f t="shared" si="8"/>
        <v>0.22533429629630933</v>
      </c>
      <c r="AA41" s="8">
        <v>253.40599</v>
      </c>
      <c r="AB41" s="8">
        <v>3.3803740000000002</v>
      </c>
      <c r="AC41" s="8">
        <f t="shared" si="9"/>
        <v>1.6798169715392912</v>
      </c>
      <c r="AD41" s="8">
        <v>183.66031000000001</v>
      </c>
      <c r="AE41" s="8">
        <v>2.7906089999999999</v>
      </c>
      <c r="AF41" s="8">
        <f t="shared" si="10"/>
        <v>1.3867437032500811</v>
      </c>
      <c r="AG41" s="8">
        <v>264.52784000000003</v>
      </c>
      <c r="AH41" s="8">
        <v>3.3586260000000001</v>
      </c>
      <c r="AI41" s="8">
        <f t="shared" si="11"/>
        <v>1.6690096882336463</v>
      </c>
    </row>
    <row r="42" spans="1:35">
      <c r="A42" s="2">
        <v>0.67500000000000004</v>
      </c>
      <c r="B42" s="8">
        <f t="shared" si="12"/>
        <v>0.23225163285000197</v>
      </c>
      <c r="C42" s="8">
        <v>233.20598000000001</v>
      </c>
      <c r="D42" s="8">
        <v>2.8745050000000001</v>
      </c>
      <c r="E42" s="8">
        <f t="shared" si="1"/>
        <v>1.6861281149308842</v>
      </c>
      <c r="F42" s="8">
        <v>143.68120999999999</v>
      </c>
      <c r="G42" s="8">
        <v>2.149216</v>
      </c>
      <c r="H42" s="9">
        <f t="shared" si="2"/>
        <v>1.2606878480501147</v>
      </c>
      <c r="I42" s="8">
        <v>190.32145</v>
      </c>
      <c r="J42" s="8">
        <v>2.5910470000000001</v>
      </c>
      <c r="K42" s="9">
        <f t="shared" si="3"/>
        <v>1.5198572254378833</v>
      </c>
      <c r="M42" s="2">
        <v>0.78749999999999998</v>
      </c>
      <c r="N42" s="8">
        <f t="shared" si="4"/>
        <v>0.22996760851944736</v>
      </c>
      <c r="O42" s="8">
        <v>213.21687</v>
      </c>
      <c r="P42" s="8">
        <v>2.883724</v>
      </c>
      <c r="Q42" s="8">
        <f t="shared" si="5"/>
        <v>1.5583383016900443</v>
      </c>
      <c r="R42" s="8">
        <v>161.59010000000001</v>
      </c>
      <c r="S42" s="8">
        <v>2.5074830000000001</v>
      </c>
      <c r="T42" s="8">
        <f t="shared" si="6"/>
        <v>1.355021076821727</v>
      </c>
      <c r="U42" s="8">
        <v>217.16279</v>
      </c>
      <c r="V42" s="8">
        <v>2.9348429999999999</v>
      </c>
      <c r="W42" s="8">
        <f t="shared" si="7"/>
        <v>1.5859625457730748</v>
      </c>
      <c r="Y42" s="8">
        <v>0.9375</v>
      </c>
      <c r="Z42" s="8">
        <f t="shared" si="8"/>
        <v>0.23150783866059177</v>
      </c>
      <c r="AA42" s="8">
        <v>241.12107</v>
      </c>
      <c r="AB42" s="8">
        <v>3.3378299999999999</v>
      </c>
      <c r="AC42" s="8">
        <f t="shared" si="9"/>
        <v>1.6586754844620719</v>
      </c>
      <c r="AD42" s="8">
        <v>183.66031000000001</v>
      </c>
      <c r="AE42" s="8">
        <v>2.7906089999999999</v>
      </c>
      <c r="AF42" s="8">
        <f t="shared" si="10"/>
        <v>1.3867437032500811</v>
      </c>
      <c r="AG42" s="8">
        <v>249.29793000000001</v>
      </c>
      <c r="AH42" s="8">
        <v>3.3174220000000001</v>
      </c>
      <c r="AI42" s="8">
        <f t="shared" si="11"/>
        <v>1.6485340904165688</v>
      </c>
    </row>
    <row r="43" spans="1:35">
      <c r="A43" s="2">
        <v>0.69299999999999995</v>
      </c>
      <c r="B43" s="8">
        <f t="shared" si="12"/>
        <v>0.23844500972600199</v>
      </c>
      <c r="C43" s="8">
        <v>224.56917999999999</v>
      </c>
      <c r="D43" s="8">
        <v>2.867502</v>
      </c>
      <c r="E43" s="8">
        <f t="shared" si="1"/>
        <v>1.6820202928227783</v>
      </c>
      <c r="F43" s="8">
        <v>136.23232999999999</v>
      </c>
      <c r="G43" s="8">
        <v>2.1390920000000002</v>
      </c>
      <c r="H43" s="9">
        <f t="shared" si="2"/>
        <v>1.2547493087066244</v>
      </c>
      <c r="I43" s="8">
        <v>184.58895999999999</v>
      </c>
      <c r="J43" s="8">
        <v>2.5699869999999998</v>
      </c>
      <c r="K43" s="9">
        <f t="shared" si="3"/>
        <v>1.5075038435163195</v>
      </c>
      <c r="M43" s="2">
        <v>0.8085</v>
      </c>
      <c r="N43" s="8">
        <f t="shared" si="4"/>
        <v>0.23610007807996597</v>
      </c>
      <c r="O43" s="8">
        <v>205.38874999999999</v>
      </c>
      <c r="P43" s="8">
        <v>2.8603619999999998</v>
      </c>
      <c r="Q43" s="8">
        <f t="shared" si="5"/>
        <v>1.5457136887228939</v>
      </c>
      <c r="R43" s="8">
        <v>152.51392000000001</v>
      </c>
      <c r="S43" s="8">
        <v>2.4880149999999999</v>
      </c>
      <c r="T43" s="8">
        <f t="shared" si="6"/>
        <v>1.344500746146079</v>
      </c>
      <c r="U43" s="8">
        <v>208.82373999999999</v>
      </c>
      <c r="V43" s="8">
        <v>2.9159090000000001</v>
      </c>
      <c r="W43" s="8">
        <f t="shared" si="7"/>
        <v>1.57573078385543</v>
      </c>
      <c r="Y43" s="8">
        <v>0.96250000000000002</v>
      </c>
      <c r="Z43" s="8">
        <f t="shared" si="8"/>
        <v>0.23768138102487424</v>
      </c>
      <c r="AA43" s="8">
        <v>230.78228999999999</v>
      </c>
      <c r="AB43" s="8">
        <v>3.2925179999999998</v>
      </c>
      <c r="AC43" s="8">
        <f t="shared" si="9"/>
        <v>1.6361584888236047</v>
      </c>
      <c r="AD43" s="8">
        <v>172.95704000000001</v>
      </c>
      <c r="AE43" s="8">
        <v>2.7720120000000001</v>
      </c>
      <c r="AF43" s="8">
        <f t="shared" si="10"/>
        <v>1.377502253570337</v>
      </c>
      <c r="AG43" s="8">
        <v>234.85756000000001</v>
      </c>
      <c r="AH43" s="8">
        <v>3.2752050000000001</v>
      </c>
      <c r="AI43" s="8">
        <f t="shared" si="11"/>
        <v>1.6275551001961157</v>
      </c>
    </row>
    <row r="44" spans="1:35">
      <c r="A44" s="2">
        <v>0.71099999999999997</v>
      </c>
      <c r="B44" s="8">
        <f t="shared" si="12"/>
        <v>0.24463838660200204</v>
      </c>
      <c r="C44" s="8">
        <v>216.44612000000001</v>
      </c>
      <c r="D44" s="8">
        <v>2.8534660000000001</v>
      </c>
      <c r="E44" s="8">
        <f t="shared" si="1"/>
        <v>1.6737870511964217</v>
      </c>
      <c r="F44" s="8">
        <v>136.23232999999999</v>
      </c>
      <c r="G44" s="8">
        <v>2.1390920000000002</v>
      </c>
      <c r="H44" s="9">
        <f t="shared" si="2"/>
        <v>1.2547493087066244</v>
      </c>
      <c r="I44" s="8">
        <v>178.78738999999999</v>
      </c>
      <c r="J44" s="8">
        <v>2.5418470000000002</v>
      </c>
      <c r="K44" s="9">
        <f t="shared" si="3"/>
        <v>1.4909974728006121</v>
      </c>
      <c r="M44" s="2">
        <v>0.82950000000000002</v>
      </c>
      <c r="N44" s="8">
        <f t="shared" si="4"/>
        <v>0.24223254764048457</v>
      </c>
      <c r="O44" s="8">
        <v>197.88531</v>
      </c>
      <c r="P44" s="8">
        <v>2.8437619999999999</v>
      </c>
      <c r="Q44" s="8">
        <f t="shared" si="5"/>
        <v>1.5367431992419121</v>
      </c>
      <c r="R44" s="8">
        <v>152.51392000000001</v>
      </c>
      <c r="S44" s="8">
        <v>2.4880149999999999</v>
      </c>
      <c r="T44" s="8">
        <f t="shared" si="6"/>
        <v>1.344500746146079</v>
      </c>
      <c r="U44" s="8">
        <v>201.64805999999999</v>
      </c>
      <c r="V44" s="8">
        <v>2.8954780000000002</v>
      </c>
      <c r="W44" s="8">
        <f t="shared" si="7"/>
        <v>1.5646900567116988</v>
      </c>
      <c r="Y44" s="8">
        <v>0.98750000000000004</v>
      </c>
      <c r="Z44" s="8">
        <f t="shared" si="8"/>
        <v>0.24385492338915668</v>
      </c>
      <c r="AA44" s="8">
        <v>220.88697999999999</v>
      </c>
      <c r="AB44" s="8">
        <v>3.2420740000000001</v>
      </c>
      <c r="AC44" s="8">
        <f t="shared" si="9"/>
        <v>1.611091236705251</v>
      </c>
      <c r="AD44" s="8">
        <v>172.95704000000001</v>
      </c>
      <c r="AE44" s="8">
        <v>2.7720120000000001</v>
      </c>
      <c r="AF44" s="8">
        <f t="shared" si="10"/>
        <v>1.377502253570337</v>
      </c>
      <c r="AG44" s="8">
        <v>228.21809999999999</v>
      </c>
      <c r="AH44" s="8">
        <v>3.2501530000000001</v>
      </c>
      <c r="AI44" s="8">
        <f t="shared" si="11"/>
        <v>1.6151059526251657</v>
      </c>
    </row>
    <row r="45" spans="1:35">
      <c r="A45" s="2">
        <v>0.72899999999999998</v>
      </c>
      <c r="B45" s="8">
        <f t="shared" si="12"/>
        <v>0.25083176347800212</v>
      </c>
      <c r="C45" s="8">
        <v>208.62236999999999</v>
      </c>
      <c r="D45" s="8">
        <v>2.8331439999999999</v>
      </c>
      <c r="E45" s="8">
        <f t="shared" si="1"/>
        <v>1.6618665655644171</v>
      </c>
      <c r="F45" s="8">
        <v>129.98390000000001</v>
      </c>
      <c r="G45" s="8">
        <v>2.1315490000000001</v>
      </c>
      <c r="H45" s="9">
        <f t="shared" si="2"/>
        <v>1.2503247332159142</v>
      </c>
      <c r="I45" s="8">
        <v>175.88570000000001</v>
      </c>
      <c r="J45" s="8">
        <v>2.5289990000000002</v>
      </c>
      <c r="K45" s="9">
        <f t="shared" si="3"/>
        <v>1.4834610886159847</v>
      </c>
      <c r="M45" s="2">
        <v>0.85050000000000003</v>
      </c>
      <c r="N45" s="8">
        <f t="shared" si="4"/>
        <v>0.24836501720100315</v>
      </c>
      <c r="O45" s="8">
        <v>191.02909</v>
      </c>
      <c r="P45" s="8">
        <v>2.821895</v>
      </c>
      <c r="Q45" s="8">
        <f t="shared" si="5"/>
        <v>1.5249264707189827</v>
      </c>
      <c r="R45" s="8">
        <v>144.51695000000001</v>
      </c>
      <c r="S45" s="8">
        <v>2.4639150000000001</v>
      </c>
      <c r="T45" s="8">
        <f t="shared" si="6"/>
        <v>1.3314773246706779</v>
      </c>
      <c r="U45" s="8">
        <v>195.37522000000001</v>
      </c>
      <c r="V45" s="8">
        <v>2.8774099999999998</v>
      </c>
      <c r="W45" s="8">
        <f t="shared" si="7"/>
        <v>1.5549262733416755</v>
      </c>
      <c r="Y45" s="8">
        <v>1.0125</v>
      </c>
      <c r="Z45" s="8">
        <f t="shared" si="8"/>
        <v>0.25002846575343912</v>
      </c>
      <c r="AA45" s="8">
        <v>212.50335999999999</v>
      </c>
      <c r="AB45" s="8">
        <v>3.1965319999999999</v>
      </c>
      <c r="AC45" s="8">
        <f t="shared" si="9"/>
        <v>1.5884599466415354</v>
      </c>
      <c r="AD45" s="8">
        <v>163.50728000000001</v>
      </c>
      <c r="AE45" s="8">
        <v>2.7530809999999999</v>
      </c>
      <c r="AF45" s="8">
        <f t="shared" si="10"/>
        <v>1.3680948285078407</v>
      </c>
      <c r="AG45" s="8">
        <v>215.29452000000001</v>
      </c>
      <c r="AH45" s="8">
        <v>3.207846</v>
      </c>
      <c r="AI45" s="8">
        <f t="shared" si="11"/>
        <v>1.5940822384991806</v>
      </c>
    </row>
    <row r="46" spans="1:35">
      <c r="A46" s="2">
        <v>0.747</v>
      </c>
      <c r="B46" s="8">
        <f t="shared" si="12"/>
        <v>0.25702514035400215</v>
      </c>
      <c r="C46" s="8">
        <v>201.42508000000001</v>
      </c>
      <c r="D46" s="8">
        <v>2.807067</v>
      </c>
      <c r="E46" s="8">
        <f t="shared" si="1"/>
        <v>1.6465703100863252</v>
      </c>
      <c r="F46" s="8">
        <v>129.98390000000001</v>
      </c>
      <c r="G46" s="8">
        <v>2.1315490000000001</v>
      </c>
      <c r="H46" s="9">
        <f t="shared" si="2"/>
        <v>1.2503247332159142</v>
      </c>
      <c r="I46" s="8">
        <v>170.51490000000001</v>
      </c>
      <c r="J46" s="8">
        <v>2.5065810000000002</v>
      </c>
      <c r="K46" s="9">
        <f t="shared" si="3"/>
        <v>1.4703111305952052</v>
      </c>
      <c r="M46" s="2">
        <v>0.87150000000000005</v>
      </c>
      <c r="N46" s="8">
        <f t="shared" si="4"/>
        <v>0.25449748676152179</v>
      </c>
      <c r="O46" s="8">
        <v>184.40280000000001</v>
      </c>
      <c r="P46" s="8">
        <v>2.8026260000000001</v>
      </c>
      <c r="Q46" s="8">
        <f t="shared" si="5"/>
        <v>1.5145136778389203</v>
      </c>
      <c r="R46" s="8">
        <v>144.51695000000001</v>
      </c>
      <c r="S46" s="8">
        <v>2.4639150000000001</v>
      </c>
      <c r="T46" s="8">
        <f t="shared" si="6"/>
        <v>1.3314773246706779</v>
      </c>
      <c r="U46" s="8">
        <v>190.35302999999999</v>
      </c>
      <c r="V46" s="8">
        <v>2.8735889999999999</v>
      </c>
      <c r="W46" s="8">
        <f t="shared" si="7"/>
        <v>1.5528614395882521</v>
      </c>
      <c r="Y46" s="8">
        <v>1.0375000000000001</v>
      </c>
      <c r="Z46" s="8">
        <f t="shared" si="8"/>
        <v>0.25620200811772159</v>
      </c>
      <c r="AA46" s="8">
        <v>205.06201999999999</v>
      </c>
      <c r="AB46" s="8">
        <v>3.1619290000000002</v>
      </c>
      <c r="AC46" s="8">
        <f t="shared" si="9"/>
        <v>1.5712645988290821</v>
      </c>
      <c r="AD46" s="8">
        <v>163.50728000000001</v>
      </c>
      <c r="AE46" s="8">
        <v>2.7530809999999999</v>
      </c>
      <c r="AF46" s="8">
        <f t="shared" si="10"/>
        <v>1.3680948285078407</v>
      </c>
      <c r="AG46" s="8">
        <v>206.97631999999999</v>
      </c>
      <c r="AH46" s="8">
        <v>3.1782650000000001</v>
      </c>
      <c r="AI46" s="8">
        <f t="shared" si="11"/>
        <v>1.5793824846154081</v>
      </c>
    </row>
    <row r="47" spans="1:35">
      <c r="A47" s="2">
        <v>0.76500000000000001</v>
      </c>
      <c r="B47" s="8">
        <f t="shared" si="12"/>
        <v>0.26321851723000222</v>
      </c>
      <c r="C47" s="8">
        <v>194.21198999999999</v>
      </c>
      <c r="D47" s="8">
        <v>2.774797</v>
      </c>
      <c r="E47" s="8">
        <f t="shared" si="1"/>
        <v>1.6276413625740336</v>
      </c>
      <c r="F47" s="8">
        <v>124.74500999999999</v>
      </c>
      <c r="G47" s="8">
        <v>2.1293959999999998</v>
      </c>
      <c r="H47" s="9">
        <f t="shared" si="2"/>
        <v>1.2490618257478643</v>
      </c>
      <c r="I47" s="8">
        <v>163.32792000000001</v>
      </c>
      <c r="J47" s="8">
        <v>2.484893</v>
      </c>
      <c r="K47" s="9">
        <f t="shared" si="3"/>
        <v>1.4575893762212797</v>
      </c>
      <c r="M47" s="2">
        <v>0.89249999999999996</v>
      </c>
      <c r="N47" s="8">
        <f t="shared" si="4"/>
        <v>0.26062995632204033</v>
      </c>
      <c r="O47" s="8">
        <v>178.26604</v>
      </c>
      <c r="P47" s="8">
        <v>2.769657</v>
      </c>
      <c r="Q47" s="8">
        <f t="shared" si="5"/>
        <v>1.4966975291823847</v>
      </c>
      <c r="R47" s="8">
        <v>137.30170000000001</v>
      </c>
      <c r="S47" s="8">
        <v>2.4304999999999999</v>
      </c>
      <c r="T47" s="8">
        <f t="shared" si="6"/>
        <v>1.3134201616582075</v>
      </c>
      <c r="U47" s="8">
        <v>185.55437000000001</v>
      </c>
      <c r="V47" s="8">
        <v>2.8709229999999999</v>
      </c>
      <c r="W47" s="8">
        <f t="shared" si="7"/>
        <v>1.5514207573619692</v>
      </c>
      <c r="Y47" s="8">
        <v>1.0625</v>
      </c>
      <c r="Z47" s="8">
        <f t="shared" si="8"/>
        <v>0.26237555048200401</v>
      </c>
      <c r="AA47" s="8">
        <v>198.82464999999999</v>
      </c>
      <c r="AB47" s="8">
        <v>3.1379600000000001</v>
      </c>
      <c r="AC47" s="8">
        <f t="shared" si="9"/>
        <v>1.5593536289213663</v>
      </c>
      <c r="AD47" s="8">
        <v>155.36573000000001</v>
      </c>
      <c r="AE47" s="8">
        <v>2.727875</v>
      </c>
      <c r="AF47" s="8">
        <f t="shared" si="10"/>
        <v>1.3555691533652028</v>
      </c>
      <c r="AG47" s="8">
        <v>195.26282</v>
      </c>
      <c r="AH47" s="8">
        <v>3.1223489999999998</v>
      </c>
      <c r="AI47" s="8">
        <f t="shared" si="11"/>
        <v>1.5515960190407139</v>
      </c>
    </row>
    <row r="48" spans="1:35">
      <c r="A48" s="2">
        <v>0.78300000000000003</v>
      </c>
      <c r="B48" s="8">
        <f t="shared" si="12"/>
        <v>0.2694118941060023</v>
      </c>
      <c r="C48" s="8">
        <v>187.48578000000001</v>
      </c>
      <c r="D48" s="8">
        <v>2.7387640000000002</v>
      </c>
      <c r="E48" s="8">
        <f t="shared" si="1"/>
        <v>1.6065051132492614</v>
      </c>
      <c r="F48" s="8">
        <v>124.74500999999999</v>
      </c>
      <c r="G48" s="8">
        <v>2.1293959999999998</v>
      </c>
      <c r="H48" s="9">
        <f t="shared" si="2"/>
        <v>1.2490618257478643</v>
      </c>
      <c r="I48" s="8">
        <v>158.87485000000001</v>
      </c>
      <c r="J48" s="8">
        <v>2.4850210000000001</v>
      </c>
      <c r="K48" s="9">
        <f t="shared" si="3"/>
        <v>1.4576644585045637</v>
      </c>
      <c r="M48" s="2">
        <v>0.91349999999999998</v>
      </c>
      <c r="N48" s="8">
        <f t="shared" si="4"/>
        <v>0.26676242588255894</v>
      </c>
      <c r="O48" s="8">
        <v>172.00022000000001</v>
      </c>
      <c r="P48" s="8">
        <v>2.7405870000000001</v>
      </c>
      <c r="Q48" s="8">
        <f t="shared" si="5"/>
        <v>1.4809883647720148</v>
      </c>
      <c r="R48" s="8">
        <v>137.30170000000001</v>
      </c>
      <c r="S48" s="8">
        <v>2.4304999999999999</v>
      </c>
      <c r="T48" s="8">
        <f t="shared" si="6"/>
        <v>1.3134201616582075</v>
      </c>
      <c r="U48" s="8">
        <v>180.34495000000001</v>
      </c>
      <c r="V48" s="8">
        <v>2.853351</v>
      </c>
      <c r="W48" s="8">
        <f t="shared" si="7"/>
        <v>1.5419250078945106</v>
      </c>
      <c r="Y48" s="8">
        <v>1.0874999999999999</v>
      </c>
      <c r="Z48" s="8">
        <f t="shared" si="8"/>
        <v>0.26854909284628642</v>
      </c>
      <c r="AA48" s="8">
        <v>193.33213000000001</v>
      </c>
      <c r="AB48" s="8">
        <v>3.125006</v>
      </c>
      <c r="AC48" s="8">
        <f t="shared" si="9"/>
        <v>1.5529163681184728</v>
      </c>
      <c r="AD48" s="8">
        <v>155.36573000000001</v>
      </c>
      <c r="AE48" s="8">
        <v>2.727875</v>
      </c>
      <c r="AF48" s="8">
        <f t="shared" si="10"/>
        <v>1.3555691533652028</v>
      </c>
      <c r="AG48" s="8">
        <v>191.67462</v>
      </c>
      <c r="AH48" s="8">
        <v>3.0983999999999998</v>
      </c>
      <c r="AI48" s="8">
        <f t="shared" si="11"/>
        <v>1.5396949877786716</v>
      </c>
    </row>
    <row r="49" spans="1:35">
      <c r="A49" s="2">
        <v>0.80100000000000005</v>
      </c>
      <c r="B49" s="8">
        <f t="shared" si="12"/>
        <v>0.27560527098200233</v>
      </c>
      <c r="C49" s="8">
        <v>181.07168999999999</v>
      </c>
      <c r="D49" s="8">
        <v>2.7038380000000002</v>
      </c>
      <c r="E49" s="8">
        <f t="shared" si="1"/>
        <v>1.5860182083588277</v>
      </c>
      <c r="F49" s="8">
        <v>120.4362</v>
      </c>
      <c r="G49" s="8">
        <v>2.1263019999999999</v>
      </c>
      <c r="H49" s="9">
        <f t="shared" si="2"/>
        <v>1.24724694618161</v>
      </c>
      <c r="I49" s="8">
        <v>155.04506000000001</v>
      </c>
      <c r="J49" s="8">
        <v>2.487368</v>
      </c>
      <c r="K49" s="9">
        <f t="shared" si="3"/>
        <v>1.4590411625582156</v>
      </c>
      <c r="M49" s="2">
        <v>0.9345</v>
      </c>
      <c r="N49" s="8">
        <f t="shared" si="4"/>
        <v>0.27289489544307755</v>
      </c>
      <c r="O49" s="8">
        <v>166.40249</v>
      </c>
      <c r="P49" s="8">
        <v>2.7226360000000001</v>
      </c>
      <c r="Q49" s="8">
        <f t="shared" si="5"/>
        <v>1.4712878071411049</v>
      </c>
      <c r="R49" s="8">
        <v>130.88967</v>
      </c>
      <c r="S49" s="8">
        <v>2.4005290000000001</v>
      </c>
      <c r="T49" s="8">
        <f t="shared" si="6"/>
        <v>1.2972241050175748</v>
      </c>
      <c r="U49" s="8">
        <v>175.05780999999999</v>
      </c>
      <c r="V49" s="8">
        <v>2.8249840000000002</v>
      </c>
      <c r="W49" s="8">
        <f t="shared" si="7"/>
        <v>1.526595738309751</v>
      </c>
      <c r="Y49" s="8">
        <v>1.1125</v>
      </c>
      <c r="Z49" s="8">
        <f t="shared" si="8"/>
        <v>0.27472263521056894</v>
      </c>
      <c r="AA49" s="8">
        <v>188.31255999999999</v>
      </c>
      <c r="AB49" s="8">
        <v>3.1159620000000001</v>
      </c>
      <c r="AC49" s="8">
        <f t="shared" si="9"/>
        <v>1.5484221125447992</v>
      </c>
      <c r="AD49" s="8">
        <v>148.09447</v>
      </c>
      <c r="AE49" s="8">
        <v>2.6994799999999999</v>
      </c>
      <c r="AF49" s="8">
        <f t="shared" si="10"/>
        <v>1.3414587611698841</v>
      </c>
      <c r="AG49" s="8">
        <v>185.40270000000001</v>
      </c>
      <c r="AH49" s="8">
        <v>3.0569380000000002</v>
      </c>
      <c r="AI49" s="8">
        <f t="shared" si="11"/>
        <v>1.5190911814324031</v>
      </c>
    </row>
    <row r="50" spans="1:35">
      <c r="A50" s="2">
        <v>0.81899999999999995</v>
      </c>
      <c r="B50" s="8">
        <f t="shared" si="12"/>
        <v>0.28179864785800235</v>
      </c>
      <c r="C50" s="8">
        <v>175.19442000000001</v>
      </c>
      <c r="D50" s="8">
        <v>2.676266</v>
      </c>
      <c r="E50" s="8">
        <f t="shared" si="1"/>
        <v>1.5698450152751926</v>
      </c>
      <c r="F50" s="8">
        <v>120.4362</v>
      </c>
      <c r="G50" s="8">
        <v>2.1263019999999999</v>
      </c>
      <c r="H50" s="9">
        <f t="shared" si="2"/>
        <v>1.24724694618161</v>
      </c>
      <c r="I50" s="8">
        <v>153.36788000000001</v>
      </c>
      <c r="J50" s="8">
        <v>2.4878879999999999</v>
      </c>
      <c r="K50" s="9">
        <f t="shared" si="3"/>
        <v>1.4593461843340565</v>
      </c>
      <c r="M50" s="2">
        <v>0.95550000000000002</v>
      </c>
      <c r="N50" s="8">
        <f t="shared" si="4"/>
        <v>0.27902736500359615</v>
      </c>
      <c r="O50" s="8">
        <v>161.25164000000001</v>
      </c>
      <c r="P50" s="8">
        <v>2.7089699999999999</v>
      </c>
      <c r="Q50" s="8">
        <f t="shared" si="5"/>
        <v>1.4639028246563399</v>
      </c>
      <c r="R50" s="8">
        <v>130.88967</v>
      </c>
      <c r="S50" s="8">
        <v>2.4005290000000001</v>
      </c>
      <c r="T50" s="8">
        <f t="shared" si="6"/>
        <v>1.2972241050175748</v>
      </c>
      <c r="U50" s="8">
        <v>169.94694999999999</v>
      </c>
      <c r="V50" s="8">
        <v>2.8029820000000001</v>
      </c>
      <c r="W50" s="8">
        <f t="shared" si="7"/>
        <v>1.5147060570109221</v>
      </c>
      <c r="Y50" s="8">
        <v>1.1375</v>
      </c>
      <c r="Z50" s="8">
        <f t="shared" si="8"/>
        <v>0.28089617757485136</v>
      </c>
      <c r="AA50" s="8">
        <v>182.91954999999999</v>
      </c>
      <c r="AB50" s="8">
        <v>3.1042960000000002</v>
      </c>
      <c r="AC50" s="8">
        <f t="shared" si="9"/>
        <v>1.5426249005232959</v>
      </c>
      <c r="AD50" s="8">
        <v>148.09447</v>
      </c>
      <c r="AE50" s="8">
        <v>2.6994799999999999</v>
      </c>
      <c r="AF50" s="8">
        <f t="shared" si="10"/>
        <v>1.3414587611698841</v>
      </c>
      <c r="AG50" s="8">
        <v>179.52391</v>
      </c>
      <c r="AH50" s="8">
        <v>3.0285660000000001</v>
      </c>
      <c r="AI50" s="8">
        <f t="shared" si="11"/>
        <v>1.5049922186796092</v>
      </c>
    </row>
    <row r="51" spans="1:35">
      <c r="A51" s="2">
        <v>0.83699999999999997</v>
      </c>
      <c r="B51" s="8">
        <f t="shared" si="12"/>
        <v>0.28799202473400243</v>
      </c>
      <c r="C51" s="8">
        <v>169.70598000000001</v>
      </c>
      <c r="D51" s="8">
        <v>2.656174</v>
      </c>
      <c r="E51" s="8">
        <f t="shared" si="1"/>
        <v>1.5580594431209638</v>
      </c>
      <c r="F51" s="8">
        <v>116.37352</v>
      </c>
      <c r="G51" s="8">
        <v>2.1208429999999998</v>
      </c>
      <c r="H51" s="9">
        <f t="shared" si="2"/>
        <v>1.2440448041156167</v>
      </c>
      <c r="I51" s="8">
        <v>148.31196</v>
      </c>
      <c r="J51" s="8">
        <v>2.4793150000000002</v>
      </c>
      <c r="K51" s="9">
        <f t="shared" si="3"/>
        <v>1.454317431095046</v>
      </c>
      <c r="M51" s="2">
        <v>0.97650000000000003</v>
      </c>
      <c r="N51" s="8">
        <f t="shared" si="4"/>
        <v>0.28515983456411476</v>
      </c>
      <c r="O51" s="8">
        <v>156.66108</v>
      </c>
      <c r="P51" s="8">
        <v>2.6956020000000001</v>
      </c>
      <c r="Q51" s="8">
        <f t="shared" si="5"/>
        <v>1.4566788786694869</v>
      </c>
      <c r="R51" s="8">
        <v>125.10504</v>
      </c>
      <c r="S51" s="8">
        <v>2.3737409999999999</v>
      </c>
      <c r="T51" s="8">
        <f t="shared" si="6"/>
        <v>1.2827481127153735</v>
      </c>
      <c r="U51" s="8">
        <v>165.36368999999999</v>
      </c>
      <c r="V51" s="8">
        <v>2.787947</v>
      </c>
      <c r="W51" s="8">
        <f t="shared" si="7"/>
        <v>1.5065812793394424</v>
      </c>
      <c r="Y51" s="8">
        <v>1.1625000000000001</v>
      </c>
      <c r="Z51" s="8">
        <f t="shared" si="8"/>
        <v>0.28706971993913383</v>
      </c>
      <c r="AA51" s="8">
        <v>177.15062</v>
      </c>
      <c r="AB51" s="8">
        <v>3.0848800000000001</v>
      </c>
      <c r="AC51" s="8">
        <f t="shared" si="9"/>
        <v>1.532976463303211</v>
      </c>
      <c r="AD51" s="8">
        <v>141.08376000000001</v>
      </c>
      <c r="AE51" s="8">
        <v>2.6746949999999998</v>
      </c>
      <c r="AF51" s="8">
        <f t="shared" si="10"/>
        <v>1.3291422945186788</v>
      </c>
      <c r="AG51" s="8">
        <v>173.52072999999999</v>
      </c>
      <c r="AH51" s="8">
        <v>3.013944</v>
      </c>
      <c r="AI51" s="8">
        <f t="shared" si="11"/>
        <v>1.4977260748275243</v>
      </c>
    </row>
    <row r="52" spans="1:35">
      <c r="A52" s="2">
        <v>0.85499999999999998</v>
      </c>
      <c r="B52" s="8">
        <f t="shared" si="12"/>
        <v>0.29418540161000245</v>
      </c>
      <c r="C52" s="8">
        <v>164.74843999999999</v>
      </c>
      <c r="D52" s="8">
        <v>2.6415959999999998</v>
      </c>
      <c r="E52" s="8">
        <f t="shared" si="1"/>
        <v>1.5495082749513267</v>
      </c>
      <c r="F52" s="8">
        <v>116.37352</v>
      </c>
      <c r="G52" s="8">
        <v>2.1208429999999998</v>
      </c>
      <c r="H52" s="9">
        <f t="shared" si="2"/>
        <v>1.2440448041156167</v>
      </c>
      <c r="I52" s="8">
        <v>146.53718000000001</v>
      </c>
      <c r="J52" s="8">
        <v>2.4736899999999999</v>
      </c>
      <c r="K52" s="9">
        <f t="shared" si="3"/>
        <v>1.4510179166929189</v>
      </c>
      <c r="M52" s="2">
        <v>0.99750000000000005</v>
      </c>
      <c r="N52" s="8">
        <f t="shared" si="4"/>
        <v>0.29129230412463336</v>
      </c>
      <c r="O52" s="8">
        <v>152.21656999999999</v>
      </c>
      <c r="P52" s="8">
        <v>2.6805669999999999</v>
      </c>
      <c r="Q52" s="8">
        <f t="shared" si="5"/>
        <v>1.4485541009980072</v>
      </c>
      <c r="R52" s="8">
        <v>125.10504</v>
      </c>
      <c r="S52" s="8">
        <v>2.3737409999999999</v>
      </c>
      <c r="T52" s="8">
        <f t="shared" si="6"/>
        <v>1.2827481127153735</v>
      </c>
      <c r="U52" s="8">
        <v>161.14577</v>
      </c>
      <c r="V52" s="8">
        <v>2.778464</v>
      </c>
      <c r="W52" s="8">
        <f t="shared" si="7"/>
        <v>1.5014567521256985</v>
      </c>
      <c r="Y52" s="8">
        <v>1.1875</v>
      </c>
      <c r="Z52" s="8">
        <f t="shared" si="8"/>
        <v>0.29324326230341624</v>
      </c>
      <c r="AA52" s="8">
        <v>171.25679</v>
      </c>
      <c r="AB52" s="8">
        <v>3.0586760000000002</v>
      </c>
      <c r="AC52" s="8">
        <f t="shared" si="9"/>
        <v>1.5199548497414526</v>
      </c>
      <c r="AD52" s="8">
        <v>141.08376000000001</v>
      </c>
      <c r="AE52" s="8">
        <v>2.6746949999999998</v>
      </c>
      <c r="AF52" s="8">
        <f t="shared" si="10"/>
        <v>1.3291422945186788</v>
      </c>
      <c r="AG52" s="8">
        <v>165.51132000000001</v>
      </c>
      <c r="AH52" s="8">
        <v>2.9803380000000002</v>
      </c>
      <c r="AI52" s="8">
        <f t="shared" si="11"/>
        <v>1.4810261685019079</v>
      </c>
    </row>
    <row r="53" spans="1:35">
      <c r="A53" s="2">
        <v>0.873</v>
      </c>
      <c r="B53" s="8">
        <f t="shared" si="12"/>
        <v>0.30037877848600253</v>
      </c>
      <c r="C53" s="8">
        <v>159.84737000000001</v>
      </c>
      <c r="D53" s="8">
        <v>2.6300690000000002</v>
      </c>
      <c r="E53" s="8">
        <f t="shared" si="1"/>
        <v>1.5427467633934038</v>
      </c>
      <c r="F53" s="8">
        <v>112.5213</v>
      </c>
      <c r="G53" s="8">
        <v>2.112825</v>
      </c>
      <c r="H53" s="9">
        <f t="shared" si="2"/>
        <v>1.2393416029642825</v>
      </c>
      <c r="I53" s="8">
        <v>142.99253999999999</v>
      </c>
      <c r="J53" s="8">
        <v>2.4566400000000002</v>
      </c>
      <c r="K53" s="9">
        <f t="shared" si="3"/>
        <v>1.4410167219273604</v>
      </c>
      <c r="M53" s="2">
        <v>1.0185</v>
      </c>
      <c r="N53" s="8">
        <f t="shared" si="4"/>
        <v>0.29742477368515191</v>
      </c>
      <c r="O53" s="8">
        <v>148.26255</v>
      </c>
      <c r="P53" s="8">
        <v>2.6646800000000002</v>
      </c>
      <c r="Q53" s="8">
        <f t="shared" si="5"/>
        <v>1.4399689102519615</v>
      </c>
      <c r="R53" s="8">
        <v>120.03209</v>
      </c>
      <c r="S53" s="8">
        <v>2.3508399999999998</v>
      </c>
      <c r="T53" s="8">
        <f t="shared" si="6"/>
        <v>1.2703726199681467</v>
      </c>
      <c r="U53" s="8">
        <v>157.19216</v>
      </c>
      <c r="V53" s="8">
        <v>2.7663760000000002</v>
      </c>
      <c r="W53" s="8">
        <f t="shared" si="7"/>
        <v>1.4949245065325594</v>
      </c>
      <c r="Y53" s="8">
        <v>1.2124999999999999</v>
      </c>
      <c r="Z53" s="8">
        <f t="shared" si="8"/>
        <v>0.29941680466769871</v>
      </c>
      <c r="AA53" s="8">
        <v>165.62689</v>
      </c>
      <c r="AB53" s="8">
        <v>3.0303870000000002</v>
      </c>
      <c r="AC53" s="8">
        <f t="shared" si="9"/>
        <v>1.5058971323682049</v>
      </c>
      <c r="AD53" s="8">
        <v>134.45122000000001</v>
      </c>
      <c r="AE53" s="8">
        <v>2.6513960000000001</v>
      </c>
      <c r="AF53" s="8">
        <f t="shared" si="10"/>
        <v>1.3175642692410339</v>
      </c>
      <c r="AG53" s="8">
        <v>163.2912</v>
      </c>
      <c r="AH53" s="8">
        <v>2.970599</v>
      </c>
      <c r="AI53" s="8">
        <f t="shared" si="11"/>
        <v>1.4761865449910712</v>
      </c>
    </row>
    <row r="54" spans="1:35">
      <c r="A54" s="2">
        <v>0.89100000000000001</v>
      </c>
      <c r="B54" s="8">
        <f t="shared" si="12"/>
        <v>0.30657215536200261</v>
      </c>
      <c r="C54" s="8">
        <v>155.08774</v>
      </c>
      <c r="D54" s="8">
        <v>2.6154670000000002</v>
      </c>
      <c r="E54" s="8">
        <f t="shared" si="1"/>
        <v>1.534181517295651</v>
      </c>
      <c r="F54" s="8">
        <v>112.5213</v>
      </c>
      <c r="G54" s="8">
        <v>2.112825</v>
      </c>
      <c r="H54" s="9">
        <f t="shared" si="2"/>
        <v>1.2393416029642825</v>
      </c>
      <c r="I54" s="8">
        <v>137.26743999999999</v>
      </c>
      <c r="J54" s="8">
        <v>2.4208050000000001</v>
      </c>
      <c r="K54" s="9">
        <f t="shared" si="3"/>
        <v>1.4199966155095431</v>
      </c>
      <c r="M54" s="2">
        <v>1.0395000000000001</v>
      </c>
      <c r="N54" s="8">
        <f t="shared" si="4"/>
        <v>0.30355724324567057</v>
      </c>
      <c r="O54" s="8">
        <v>144.62404000000001</v>
      </c>
      <c r="P54" s="8">
        <v>2.6508720000000001</v>
      </c>
      <c r="Q54" s="8">
        <f t="shared" si="5"/>
        <v>1.432507192254769</v>
      </c>
      <c r="R54" s="8">
        <v>120.03209</v>
      </c>
      <c r="S54" s="8">
        <v>2.3508399999999998</v>
      </c>
      <c r="T54" s="8">
        <f t="shared" si="6"/>
        <v>1.2703726199681467</v>
      </c>
      <c r="U54" s="8">
        <v>153.70746</v>
      </c>
      <c r="V54" s="8">
        <v>2.7530709999999998</v>
      </c>
      <c r="W54" s="8">
        <f t="shared" si="7"/>
        <v>1.4877346051744591</v>
      </c>
      <c r="Y54" s="8">
        <v>1.2375</v>
      </c>
      <c r="Z54" s="8">
        <f t="shared" si="8"/>
        <v>0.30559034703198118</v>
      </c>
      <c r="AA54" s="8">
        <v>159.92993000000001</v>
      </c>
      <c r="AB54" s="8">
        <v>3.0015619999999998</v>
      </c>
      <c r="AC54" s="8">
        <f t="shared" si="9"/>
        <v>1.4915730592909002</v>
      </c>
      <c r="AD54" s="8">
        <v>134.45122000000001</v>
      </c>
      <c r="AE54" s="8">
        <v>2.6513960000000001</v>
      </c>
      <c r="AF54" s="8">
        <f t="shared" si="10"/>
        <v>1.3175642692410339</v>
      </c>
      <c r="AG54" s="8">
        <v>159.39787999999999</v>
      </c>
      <c r="AH54" s="8">
        <v>2.9547699999999999</v>
      </c>
      <c r="AI54" s="8">
        <f t="shared" si="11"/>
        <v>1.4683206038725749</v>
      </c>
    </row>
    <row r="55" spans="1:35">
      <c r="A55" s="2">
        <v>0.90900000000000003</v>
      </c>
      <c r="B55" s="8">
        <f t="shared" si="12"/>
        <v>0.31276553223800263</v>
      </c>
      <c r="C55" s="8">
        <v>150.33704</v>
      </c>
      <c r="D55" s="8">
        <v>2.5959889999999999</v>
      </c>
      <c r="E55" s="8">
        <f t="shared" si="1"/>
        <v>1.5227561054690497</v>
      </c>
      <c r="F55" s="8">
        <v>108.4726</v>
      </c>
      <c r="G55" s="8">
        <v>2.1025740000000002</v>
      </c>
      <c r="H55" s="9">
        <f t="shared" si="2"/>
        <v>1.2333285679178463</v>
      </c>
      <c r="I55" s="8">
        <v>135.17383000000001</v>
      </c>
      <c r="J55" s="8">
        <v>2.4083809999999999</v>
      </c>
      <c r="K55" s="9">
        <f t="shared" si="3"/>
        <v>1.4127089413882938</v>
      </c>
      <c r="M55" s="2">
        <v>1.0605</v>
      </c>
      <c r="N55" s="8">
        <f t="shared" si="4"/>
        <v>0.30968971280618912</v>
      </c>
      <c r="O55" s="8">
        <v>141.66271</v>
      </c>
      <c r="P55" s="8">
        <v>2.6413530000000001</v>
      </c>
      <c r="Q55" s="8">
        <f t="shared" si="5"/>
        <v>1.4273632109674517</v>
      </c>
      <c r="R55" s="8">
        <v>115.12533000000001</v>
      </c>
      <c r="S55" s="8">
        <v>2.3322080000000001</v>
      </c>
      <c r="T55" s="8">
        <f t="shared" si="6"/>
        <v>1.2603040561121435</v>
      </c>
      <c r="U55" s="8">
        <v>150.80707000000001</v>
      </c>
      <c r="V55" s="8">
        <v>2.7449530000000002</v>
      </c>
      <c r="W55" s="8">
        <f t="shared" si="7"/>
        <v>1.4833477115836997</v>
      </c>
      <c r="Y55" s="8">
        <v>1.2625</v>
      </c>
      <c r="Z55" s="8">
        <f t="shared" si="8"/>
        <v>0.31176388939626359</v>
      </c>
      <c r="AA55" s="8">
        <v>154.85388</v>
      </c>
      <c r="AB55" s="8">
        <v>2.976423</v>
      </c>
      <c r="AC55" s="8">
        <f t="shared" si="9"/>
        <v>1.4790806786112696</v>
      </c>
      <c r="AD55" s="8">
        <v>128.40485000000001</v>
      </c>
      <c r="AE55" s="8">
        <v>2.6356250000000001</v>
      </c>
      <c r="AF55" s="8">
        <f t="shared" si="10"/>
        <v>1.3097271501949916</v>
      </c>
      <c r="AG55" s="8">
        <v>155.58192</v>
      </c>
      <c r="AH55" s="8">
        <v>2.9446460000000001</v>
      </c>
      <c r="AI55" s="8">
        <f t="shared" si="11"/>
        <v>1.4632896614325184</v>
      </c>
    </row>
    <row r="56" spans="1:35">
      <c r="A56" s="2">
        <v>0.92700000000000005</v>
      </c>
      <c r="B56" s="8">
        <f t="shared" si="12"/>
        <v>0.31895890911400271</v>
      </c>
      <c r="C56" s="8">
        <v>145.84951000000001</v>
      </c>
      <c r="D56" s="8">
        <v>2.5737209999999999</v>
      </c>
      <c r="E56" s="8">
        <f t="shared" si="1"/>
        <v>1.5096941344989938</v>
      </c>
      <c r="F56" s="8">
        <v>108.4726</v>
      </c>
      <c r="G56" s="8">
        <v>2.1025740000000002</v>
      </c>
      <c r="H56" s="9">
        <f t="shared" si="2"/>
        <v>1.2333285679178463</v>
      </c>
      <c r="I56" s="8">
        <v>129.31281999999999</v>
      </c>
      <c r="J56" s="8">
        <v>2.382965</v>
      </c>
      <c r="K56" s="9">
        <f t="shared" si="3"/>
        <v>1.3978004155137229</v>
      </c>
      <c r="M56" s="2">
        <v>1.0814999999999999</v>
      </c>
      <c r="N56" s="8">
        <f t="shared" si="4"/>
        <v>0.31582218236670767</v>
      </c>
      <c r="O56" s="8">
        <v>138.64546999999999</v>
      </c>
      <c r="P56" s="8">
        <v>2.6351249999999999</v>
      </c>
      <c r="Q56" s="8">
        <f t="shared" si="5"/>
        <v>1.4239976562392858</v>
      </c>
      <c r="R56" s="8">
        <v>115.12533000000001</v>
      </c>
      <c r="S56" s="8">
        <v>2.3322080000000001</v>
      </c>
      <c r="T56" s="8">
        <f t="shared" si="6"/>
        <v>1.2603040561121435</v>
      </c>
      <c r="U56" s="8">
        <v>146.43293</v>
      </c>
      <c r="V56" s="8">
        <v>2.7373080000000001</v>
      </c>
      <c r="W56" s="8">
        <f t="shared" si="7"/>
        <v>1.4792164229040548</v>
      </c>
      <c r="Y56" s="8">
        <v>1.2875000000000001</v>
      </c>
      <c r="Z56" s="8">
        <f t="shared" si="8"/>
        <v>0.31793743176054606</v>
      </c>
      <c r="AA56" s="8">
        <v>150.40029999999999</v>
      </c>
      <c r="AB56" s="8">
        <v>2.9561989999999998</v>
      </c>
      <c r="AC56" s="8">
        <f t="shared" si="9"/>
        <v>1.4690307201059649</v>
      </c>
      <c r="AD56" s="8">
        <v>128.40485000000001</v>
      </c>
      <c r="AE56" s="8">
        <v>2.6356250000000001</v>
      </c>
      <c r="AF56" s="8">
        <f t="shared" si="10"/>
        <v>1.3097271501949916</v>
      </c>
      <c r="AG56" s="8">
        <v>151.84121999999999</v>
      </c>
      <c r="AH56" s="8">
        <v>2.9297010000000001</v>
      </c>
      <c r="AI56" s="8">
        <f t="shared" si="11"/>
        <v>1.4558630084528024</v>
      </c>
    </row>
    <row r="57" spans="1:35">
      <c r="A57" s="2">
        <v>0.94499999999999995</v>
      </c>
      <c r="B57" s="8">
        <f t="shared" si="12"/>
        <v>0.32515228599000273</v>
      </c>
      <c r="C57" s="8">
        <v>141.5866</v>
      </c>
      <c r="D57" s="8">
        <v>2.5490309999999998</v>
      </c>
      <c r="E57" s="8">
        <f t="shared" si="1"/>
        <v>1.495211465949924</v>
      </c>
      <c r="F57" s="8">
        <v>104.82040000000001</v>
      </c>
      <c r="G57" s="8">
        <v>2.089375</v>
      </c>
      <c r="H57" s="9">
        <f t="shared" si="2"/>
        <v>1.2255862940345263</v>
      </c>
      <c r="I57" s="8">
        <v>127.61565</v>
      </c>
      <c r="J57" s="8">
        <v>2.3801060000000001</v>
      </c>
      <c r="K57" s="9">
        <f t="shared" si="3"/>
        <v>1.3961233823269352</v>
      </c>
      <c r="M57" s="2">
        <v>1.1025</v>
      </c>
      <c r="N57" s="8">
        <f t="shared" si="4"/>
        <v>0.32195465192722633</v>
      </c>
      <c r="O57" s="8">
        <v>136.15788000000001</v>
      </c>
      <c r="P57" s="8">
        <v>2.6302400000000001</v>
      </c>
      <c r="Q57" s="8">
        <f t="shared" si="5"/>
        <v>1.4213578465335872</v>
      </c>
      <c r="R57" s="8">
        <v>110.92774</v>
      </c>
      <c r="S57" s="8">
        <v>2.316017</v>
      </c>
      <c r="T57" s="8">
        <f t="shared" si="6"/>
        <v>1.2515545865225908</v>
      </c>
      <c r="U57" s="8">
        <v>144.77946</v>
      </c>
      <c r="V57" s="8">
        <v>2.7329370000000002</v>
      </c>
      <c r="W57" s="8">
        <f t="shared" si="7"/>
        <v>1.4768543741377069</v>
      </c>
      <c r="Y57" s="8">
        <v>1.3125</v>
      </c>
      <c r="Z57" s="8">
        <f t="shared" si="8"/>
        <v>0.32411097412482848</v>
      </c>
      <c r="AA57" s="8">
        <v>146.7544</v>
      </c>
      <c r="AB57" s="8">
        <v>2.94381</v>
      </c>
      <c r="AC57" s="8">
        <f t="shared" si="9"/>
        <v>1.4628742260433552</v>
      </c>
      <c r="AD57" s="8">
        <v>123.01251000000001</v>
      </c>
      <c r="AE57" s="8">
        <v>2.6293850000000001</v>
      </c>
      <c r="AF57" s="8">
        <f t="shared" si="10"/>
        <v>1.3066262927447789</v>
      </c>
      <c r="AG57" s="8">
        <v>146.13175000000001</v>
      </c>
      <c r="AH57" s="8">
        <v>2.8906499999999999</v>
      </c>
      <c r="AI57" s="8">
        <f t="shared" si="11"/>
        <v>1.436457305842505</v>
      </c>
    </row>
    <row r="58" spans="1:35">
      <c r="A58" s="2">
        <v>0.96299999999999997</v>
      </c>
      <c r="B58" s="8">
        <f t="shared" si="12"/>
        <v>0.33134566286600275</v>
      </c>
      <c r="C58" s="8">
        <v>137.56793999999999</v>
      </c>
      <c r="D58" s="8">
        <v>2.5237270000000001</v>
      </c>
      <c r="E58" s="8">
        <f t="shared" si="1"/>
        <v>1.4803686370732267</v>
      </c>
      <c r="F58" s="8">
        <v>104.82040000000001</v>
      </c>
      <c r="G58" s="8">
        <v>2.089375</v>
      </c>
      <c r="H58" s="9">
        <f t="shared" si="2"/>
        <v>1.2255862940345263</v>
      </c>
      <c r="I58" s="8">
        <v>123.09627999999999</v>
      </c>
      <c r="J58" s="8">
        <v>2.3675760000000001</v>
      </c>
      <c r="K58" s="9">
        <f t="shared" si="3"/>
        <v>1.3887735306898417</v>
      </c>
      <c r="M58" s="2">
        <v>1.1234999999999999</v>
      </c>
      <c r="N58" s="8">
        <f t="shared" si="4"/>
        <v>0.32808712148774488</v>
      </c>
      <c r="O58" s="8">
        <v>133.3185</v>
      </c>
      <c r="P58" s="8">
        <v>2.6245729999999998</v>
      </c>
      <c r="Q58" s="8">
        <f t="shared" si="5"/>
        <v>1.4182954511186037</v>
      </c>
      <c r="R58" s="8">
        <v>110.92774</v>
      </c>
      <c r="S58" s="8">
        <v>2.316017</v>
      </c>
      <c r="T58" s="8">
        <f t="shared" si="6"/>
        <v>1.2515545865225908</v>
      </c>
      <c r="U58" s="8">
        <v>141.54568</v>
      </c>
      <c r="V58" s="8">
        <v>2.723306</v>
      </c>
      <c r="W58" s="8">
        <f t="shared" si="7"/>
        <v>1.4716498690659396</v>
      </c>
      <c r="Y58" s="8">
        <v>1.3374999999999999</v>
      </c>
      <c r="Z58" s="8">
        <f t="shared" si="8"/>
        <v>0.33028451648911095</v>
      </c>
      <c r="AA58" s="8">
        <v>143.30772999999999</v>
      </c>
      <c r="AB58" s="8">
        <v>2.9368789999999998</v>
      </c>
      <c r="AC58" s="8">
        <f t="shared" si="9"/>
        <v>1.4594299883851141</v>
      </c>
      <c r="AD58" s="8">
        <v>123.01251000000001</v>
      </c>
      <c r="AE58" s="8">
        <v>2.6293850000000001</v>
      </c>
      <c r="AF58" s="8">
        <f t="shared" si="10"/>
        <v>1.3066262927447789</v>
      </c>
      <c r="AG58" s="8">
        <v>144.40559999999999</v>
      </c>
      <c r="AH58" s="8">
        <v>2.8764479999999999</v>
      </c>
      <c r="AI58" s="8">
        <f t="shared" si="11"/>
        <v>1.429399873549569</v>
      </c>
    </row>
    <row r="59" spans="1:35">
      <c r="A59" s="2">
        <v>0.98099999999999998</v>
      </c>
      <c r="B59" s="8">
        <f t="shared" si="12"/>
        <v>0.33753903974200283</v>
      </c>
      <c r="C59" s="8">
        <v>133.87146999999999</v>
      </c>
      <c r="D59" s="8">
        <v>2.501017</v>
      </c>
      <c r="E59" s="8">
        <f t="shared" si="1"/>
        <v>1.4670473975937057</v>
      </c>
      <c r="F59" s="8">
        <v>101.16773999999999</v>
      </c>
      <c r="G59" s="8">
        <v>2.0720350000000001</v>
      </c>
      <c r="H59" s="9">
        <f t="shared" si="2"/>
        <v>1.2154149909709027</v>
      </c>
      <c r="I59" s="8">
        <v>121.67726999999999</v>
      </c>
      <c r="J59" s="8">
        <v>2.3585410000000002</v>
      </c>
      <c r="K59" s="9">
        <f t="shared" si="3"/>
        <v>1.3834737773346029</v>
      </c>
      <c r="M59" s="2">
        <v>1.1445000000000001</v>
      </c>
      <c r="N59" s="8">
        <f t="shared" si="4"/>
        <v>0.33421959104826354</v>
      </c>
      <c r="O59" s="8">
        <v>130.68841</v>
      </c>
      <c r="P59" s="8">
        <v>2.6168450000000001</v>
      </c>
      <c r="Q59" s="8">
        <f t="shared" si="5"/>
        <v>1.4141193099915541</v>
      </c>
      <c r="R59" s="8">
        <v>106.86485</v>
      </c>
      <c r="S59" s="8">
        <v>2.2985730000000002</v>
      </c>
      <c r="T59" s="8">
        <f t="shared" si="6"/>
        <v>1.2421280070945038</v>
      </c>
      <c r="U59" s="8">
        <v>138.42055999999999</v>
      </c>
      <c r="V59" s="8">
        <v>2.7146520000000001</v>
      </c>
      <c r="W59" s="8">
        <f t="shared" si="7"/>
        <v>1.4669733259353122</v>
      </c>
      <c r="Y59" s="8">
        <v>1.3625</v>
      </c>
      <c r="Z59" s="8">
        <f t="shared" si="8"/>
        <v>0.33645805885339342</v>
      </c>
      <c r="AA59" s="8">
        <v>140.14402999999999</v>
      </c>
      <c r="AB59" s="8">
        <v>2.9304999999999999</v>
      </c>
      <c r="AC59" s="8">
        <f t="shared" si="9"/>
        <v>1.4562600573474689</v>
      </c>
      <c r="AD59" s="8">
        <v>118.12824000000001</v>
      </c>
      <c r="AE59" s="8">
        <v>2.6240860000000001</v>
      </c>
      <c r="AF59" s="8">
        <f t="shared" si="10"/>
        <v>1.3039930485735167</v>
      </c>
      <c r="AG59" s="8">
        <v>141.12096</v>
      </c>
      <c r="AH59" s="8">
        <v>2.849259</v>
      </c>
      <c r="AI59" s="8">
        <f t="shared" si="11"/>
        <v>1.4158887816883781</v>
      </c>
    </row>
    <row r="60" spans="1:35">
      <c r="A60" s="2">
        <v>0.999</v>
      </c>
      <c r="B60" s="8">
        <f t="shared" si="12"/>
        <v>0.34373241661800291</v>
      </c>
      <c r="C60" s="8">
        <v>130.57416000000001</v>
      </c>
      <c r="D60" s="8">
        <v>2.4831979999999998</v>
      </c>
      <c r="E60" s="8">
        <f t="shared" si="1"/>
        <v>1.4565951225481053</v>
      </c>
      <c r="F60" s="8">
        <v>101.16773999999999</v>
      </c>
      <c r="G60" s="8">
        <v>2.0720350000000001</v>
      </c>
      <c r="H60" s="9">
        <f t="shared" si="2"/>
        <v>1.2154149909709027</v>
      </c>
      <c r="I60" s="8">
        <v>118.95287999999999</v>
      </c>
      <c r="J60" s="8">
        <v>2.3386309999999999</v>
      </c>
      <c r="K60" s="9">
        <f t="shared" si="3"/>
        <v>1.3717949628019184</v>
      </c>
      <c r="M60" s="2">
        <v>1.1655</v>
      </c>
      <c r="N60" s="8">
        <f t="shared" si="4"/>
        <v>0.34035206060878209</v>
      </c>
      <c r="O60" s="8">
        <v>127.72217999999999</v>
      </c>
      <c r="P60" s="8">
        <v>2.606417</v>
      </c>
      <c r="Q60" s="8">
        <f t="shared" si="5"/>
        <v>1.4084841133465131</v>
      </c>
      <c r="R60" s="8">
        <v>106.86485</v>
      </c>
      <c r="S60" s="8">
        <v>2.2985730000000002</v>
      </c>
      <c r="T60" s="8">
        <f t="shared" si="6"/>
        <v>1.2421280070945038</v>
      </c>
      <c r="U60" s="8">
        <v>135.42715999999999</v>
      </c>
      <c r="V60" s="8">
        <v>2.7056900000000002</v>
      </c>
      <c r="W60" s="8">
        <f t="shared" si="7"/>
        <v>1.4621303423974472</v>
      </c>
      <c r="Y60" s="8">
        <v>1.3875</v>
      </c>
      <c r="Z60" s="8">
        <f t="shared" si="8"/>
        <v>0.34263160121767583</v>
      </c>
      <c r="AA60" s="8">
        <v>136.81813</v>
      </c>
      <c r="AB60" s="8">
        <v>2.9204620000000001</v>
      </c>
      <c r="AC60" s="8">
        <f t="shared" si="9"/>
        <v>1.4512718510838096</v>
      </c>
      <c r="AD60" s="8">
        <v>118.12824000000001</v>
      </c>
      <c r="AE60" s="8">
        <v>2.6240860000000001</v>
      </c>
      <c r="AF60" s="8">
        <f t="shared" si="10"/>
        <v>1.3039930485735167</v>
      </c>
      <c r="AG60" s="8">
        <v>137.80283</v>
      </c>
      <c r="AH60" s="8">
        <v>2.8278530000000002</v>
      </c>
      <c r="AI60" s="8">
        <f t="shared" si="11"/>
        <v>1.4052514492237544</v>
      </c>
    </row>
    <row r="61" spans="1:35">
      <c r="A61" s="2">
        <v>1.0169999999999999</v>
      </c>
      <c r="B61" s="8">
        <f t="shared" si="12"/>
        <v>0.34992579349400293</v>
      </c>
      <c r="C61" s="8">
        <v>127.58599</v>
      </c>
      <c r="D61" s="8">
        <v>2.4697140000000002</v>
      </c>
      <c r="E61" s="8">
        <f t="shared" si="1"/>
        <v>1.448685673268411</v>
      </c>
      <c r="F61" s="8">
        <v>97.612188000000003</v>
      </c>
      <c r="G61" s="8">
        <v>2.0540349999999998</v>
      </c>
      <c r="H61" s="9">
        <f t="shared" si="2"/>
        <v>1.204856544884096</v>
      </c>
      <c r="I61" s="8">
        <v>116.62188</v>
      </c>
      <c r="J61" s="8">
        <v>2.3227359999999999</v>
      </c>
      <c r="K61" s="9">
        <f t="shared" si="3"/>
        <v>1.36247126832693</v>
      </c>
      <c r="M61" s="2">
        <v>1.1865000000000001</v>
      </c>
      <c r="N61" s="8">
        <f t="shared" si="4"/>
        <v>0.34648453016930075</v>
      </c>
      <c r="O61" s="8">
        <v>124.7813</v>
      </c>
      <c r="P61" s="8">
        <v>2.5928179999999998</v>
      </c>
      <c r="Q61" s="8">
        <f t="shared" si="5"/>
        <v>1.4011353370542317</v>
      </c>
      <c r="R61" s="8">
        <v>103.12022</v>
      </c>
      <c r="S61" s="8">
        <v>2.2876089999999998</v>
      </c>
      <c r="T61" s="8">
        <f t="shared" si="6"/>
        <v>1.2362031609095947</v>
      </c>
      <c r="U61" s="8">
        <v>132.49822</v>
      </c>
      <c r="V61" s="8">
        <v>2.6903169999999998</v>
      </c>
      <c r="W61" s="8">
        <f t="shared" si="7"/>
        <v>1.4538229125907525</v>
      </c>
      <c r="Y61" s="8">
        <v>1.4125000000000001</v>
      </c>
      <c r="Z61" s="8">
        <f t="shared" si="8"/>
        <v>0.3488051435819583</v>
      </c>
      <c r="AA61" s="8">
        <v>133.49440999999999</v>
      </c>
      <c r="AB61" s="8">
        <v>2.9071340000000001</v>
      </c>
      <c r="AC61" s="8">
        <f t="shared" si="9"/>
        <v>1.4446487376068169</v>
      </c>
      <c r="AD61" s="8">
        <v>113.81923999999999</v>
      </c>
      <c r="AE61" s="8">
        <v>2.6135419999999998</v>
      </c>
      <c r="AF61" s="8">
        <f t="shared" si="10"/>
        <v>1.298753394574311</v>
      </c>
      <c r="AG61" s="8">
        <v>134.58410000000001</v>
      </c>
      <c r="AH61" s="8">
        <v>2.8154240000000001</v>
      </c>
      <c r="AI61" s="8">
        <f t="shared" si="11"/>
        <v>1.3990750778697971</v>
      </c>
    </row>
    <row r="62" spans="1:35">
      <c r="A62" s="2">
        <v>1.0349999999999999</v>
      </c>
      <c r="B62" s="8">
        <f t="shared" si="12"/>
        <v>0.35611917037000296</v>
      </c>
      <c r="C62" s="8">
        <v>124.63874</v>
      </c>
      <c r="D62" s="8">
        <v>2.4572660000000002</v>
      </c>
      <c r="E62" s="8">
        <f t="shared" si="1"/>
        <v>1.4413839212190462</v>
      </c>
      <c r="F62" s="8">
        <v>97.612188000000003</v>
      </c>
      <c r="G62" s="8">
        <v>2.0540349999999998</v>
      </c>
      <c r="H62" s="9">
        <f t="shared" si="2"/>
        <v>1.204856544884096</v>
      </c>
      <c r="I62" s="8">
        <v>114.39677</v>
      </c>
      <c r="J62" s="8">
        <v>2.3162699999999998</v>
      </c>
      <c r="K62" s="9">
        <f t="shared" si="3"/>
        <v>1.3586784398604137</v>
      </c>
      <c r="M62" s="2">
        <v>1.2075</v>
      </c>
      <c r="N62" s="8">
        <f t="shared" si="4"/>
        <v>0.3526169997298193</v>
      </c>
      <c r="O62" s="8">
        <v>121.88442999999999</v>
      </c>
      <c r="P62" s="8">
        <v>2.5757029999999999</v>
      </c>
      <c r="Q62" s="8">
        <f t="shared" si="5"/>
        <v>1.3918865462429664</v>
      </c>
      <c r="R62" s="8">
        <v>103.12022</v>
      </c>
      <c r="S62" s="8">
        <v>2.2876089999999998</v>
      </c>
      <c r="T62" s="8">
        <f t="shared" si="6"/>
        <v>1.2362031609095947</v>
      </c>
      <c r="U62" s="8">
        <v>129.58940999999999</v>
      </c>
      <c r="V62" s="8">
        <v>2.6745130000000001</v>
      </c>
      <c r="W62" s="8">
        <f t="shared" si="7"/>
        <v>1.4452825742921118</v>
      </c>
      <c r="Y62" s="8">
        <v>1.4375</v>
      </c>
      <c r="Z62" s="8">
        <f t="shared" si="8"/>
        <v>0.35497868594624071</v>
      </c>
      <c r="AA62" s="8">
        <v>130.07632000000001</v>
      </c>
      <c r="AB62" s="8">
        <v>2.8873120000000001</v>
      </c>
      <c r="AC62" s="8">
        <f t="shared" si="9"/>
        <v>1.4347985458795547</v>
      </c>
      <c r="AD62" s="8">
        <v>113.81923999999999</v>
      </c>
      <c r="AE62" s="8">
        <v>2.6135419999999998</v>
      </c>
      <c r="AF62" s="8">
        <f t="shared" si="10"/>
        <v>1.298753394574311</v>
      </c>
      <c r="AG62" s="8">
        <v>130.43705</v>
      </c>
      <c r="AH62" s="8">
        <v>2.8112900000000001</v>
      </c>
      <c r="AI62" s="8">
        <f t="shared" si="11"/>
        <v>1.3970207598090312</v>
      </c>
    </row>
    <row r="63" spans="1:35">
      <c r="A63" s="2">
        <v>1.0529999999999999</v>
      </c>
      <c r="B63" s="8">
        <f t="shared" si="12"/>
        <v>0.36231254724600304</v>
      </c>
      <c r="C63" s="8">
        <v>121.81784</v>
      </c>
      <c r="D63" s="8">
        <v>2.4411740000000002</v>
      </c>
      <c r="E63" s="8">
        <f t="shared" si="1"/>
        <v>1.431944670417441</v>
      </c>
      <c r="F63" s="8">
        <v>94.248416000000006</v>
      </c>
      <c r="G63" s="8">
        <v>2.0381710000000002</v>
      </c>
      <c r="H63" s="9">
        <f t="shared" si="2"/>
        <v>1.1955510343995908</v>
      </c>
      <c r="I63" s="8">
        <v>112.19586</v>
      </c>
      <c r="J63" s="8">
        <v>2.3095430000000001</v>
      </c>
      <c r="K63" s="9">
        <f t="shared" si="3"/>
        <v>1.354732513925639</v>
      </c>
      <c r="M63" s="2">
        <v>1.2284999999999999</v>
      </c>
      <c r="N63" s="8">
        <f t="shared" si="4"/>
        <v>0.35874946929033785</v>
      </c>
      <c r="O63" s="8">
        <v>119.30643999999999</v>
      </c>
      <c r="P63" s="8">
        <v>2.5574919999999999</v>
      </c>
      <c r="Q63" s="8">
        <f t="shared" si="5"/>
        <v>1.3820454869695833</v>
      </c>
      <c r="R63" s="8">
        <v>99.636853000000002</v>
      </c>
      <c r="S63" s="8">
        <v>2.2846609999999998</v>
      </c>
      <c r="T63" s="8">
        <f t="shared" si="6"/>
        <v>1.2346100884403217</v>
      </c>
      <c r="U63" s="8">
        <v>126.67767000000001</v>
      </c>
      <c r="V63" s="8">
        <v>2.6721780000000002</v>
      </c>
      <c r="W63" s="8">
        <f t="shared" si="7"/>
        <v>1.444020761464516</v>
      </c>
      <c r="Y63" s="8">
        <v>1.4624999999999999</v>
      </c>
      <c r="Z63" s="8">
        <f t="shared" si="8"/>
        <v>0.36115222831052318</v>
      </c>
      <c r="AA63" s="8">
        <v>126.74637</v>
      </c>
      <c r="AB63" s="8">
        <v>2.8627039999999999</v>
      </c>
      <c r="AC63" s="8">
        <f t="shared" si="9"/>
        <v>1.4225700362425622</v>
      </c>
      <c r="AD63" s="8">
        <v>109.80802</v>
      </c>
      <c r="AE63" s="8">
        <v>2.5979380000000001</v>
      </c>
      <c r="AF63" s="8">
        <f t="shared" si="10"/>
        <v>1.2909992632196448</v>
      </c>
      <c r="AG63" s="8">
        <v>129.16107</v>
      </c>
      <c r="AH63" s="8">
        <v>2.8057439999999998</v>
      </c>
      <c r="AI63" s="8">
        <f t="shared" si="11"/>
        <v>1.3942647733636979</v>
      </c>
    </row>
    <row r="64" spans="1:35">
      <c r="A64" s="2">
        <v>1.071</v>
      </c>
      <c r="B64" s="8">
        <f t="shared" si="12"/>
        <v>0.36850592412200311</v>
      </c>
      <c r="C64" s="8">
        <v>118.84741</v>
      </c>
      <c r="D64" s="8">
        <v>2.421217</v>
      </c>
      <c r="E64" s="8">
        <f t="shared" si="1"/>
        <v>1.4202382866088632</v>
      </c>
      <c r="F64" s="8">
        <v>94.248416000000006</v>
      </c>
      <c r="G64" s="8">
        <v>2.0381710000000002</v>
      </c>
      <c r="H64" s="9">
        <f t="shared" si="2"/>
        <v>1.1955510343995908</v>
      </c>
      <c r="I64" s="8">
        <v>110.13424000000001</v>
      </c>
      <c r="J64" s="8">
        <v>2.2988529999999998</v>
      </c>
      <c r="K64" s="9">
        <f t="shared" si="3"/>
        <v>1.3484619701107521</v>
      </c>
      <c r="M64" s="2">
        <v>1.2495000000000001</v>
      </c>
      <c r="N64" s="8">
        <f t="shared" si="4"/>
        <v>0.36488193885085651</v>
      </c>
      <c r="O64" s="8">
        <v>116.88252</v>
      </c>
      <c r="P64" s="8">
        <v>2.5399310000000002</v>
      </c>
      <c r="Q64" s="8">
        <f t="shared" si="5"/>
        <v>1.3725556818023834</v>
      </c>
      <c r="R64" s="8">
        <v>99.636853000000002</v>
      </c>
      <c r="S64" s="8">
        <v>2.2846609999999998</v>
      </c>
      <c r="T64" s="8">
        <f t="shared" si="6"/>
        <v>1.2346100884403217</v>
      </c>
      <c r="U64" s="8">
        <v>123.79319</v>
      </c>
      <c r="V64" s="8">
        <v>2.6704059999999998</v>
      </c>
      <c r="W64" s="8">
        <f t="shared" si="7"/>
        <v>1.4430631887319676</v>
      </c>
      <c r="Y64" s="8">
        <v>1.4875</v>
      </c>
      <c r="Z64" s="8">
        <f t="shared" si="8"/>
        <v>0.36732577067480565</v>
      </c>
      <c r="AA64" s="8">
        <v>123.35308000000001</v>
      </c>
      <c r="AB64" s="8">
        <v>2.8362790000000002</v>
      </c>
      <c r="AC64" s="8">
        <f t="shared" si="9"/>
        <v>1.4094386006461088</v>
      </c>
      <c r="AD64" s="8">
        <v>109.80802</v>
      </c>
      <c r="AE64" s="8">
        <v>2.5979380000000001</v>
      </c>
      <c r="AF64" s="8">
        <f t="shared" si="10"/>
        <v>1.2909992632196448</v>
      </c>
      <c r="AG64" s="8">
        <v>126.6294</v>
      </c>
      <c r="AH64" s="8">
        <v>2.7866</v>
      </c>
      <c r="AI64" s="8">
        <f t="shared" si="11"/>
        <v>1.3847515017247762</v>
      </c>
    </row>
    <row r="65" spans="1:35">
      <c r="A65" s="2">
        <v>1.089</v>
      </c>
      <c r="B65" s="8">
        <f t="shared" si="12"/>
        <v>0.37469930099800314</v>
      </c>
      <c r="C65" s="8">
        <v>115.84479</v>
      </c>
      <c r="D65" s="8">
        <v>2.3992529999999999</v>
      </c>
      <c r="E65" s="8">
        <f t="shared" si="1"/>
        <v>1.4073546360616065</v>
      </c>
      <c r="F65" s="8">
        <v>91.114377000000005</v>
      </c>
      <c r="G65" s="8">
        <v>2.0287839999999999</v>
      </c>
      <c r="H65" s="9">
        <f t="shared" si="2"/>
        <v>1.1900448047653209</v>
      </c>
      <c r="I65" s="8">
        <v>108.24224</v>
      </c>
      <c r="J65" s="8">
        <v>2.2849050000000002</v>
      </c>
      <c r="K65" s="9">
        <f t="shared" si="3"/>
        <v>1.3402803475541536</v>
      </c>
      <c r="M65" s="2">
        <v>1.2705</v>
      </c>
      <c r="N65" s="8">
        <f t="shared" si="4"/>
        <v>0.37101440841137506</v>
      </c>
      <c r="O65" s="8">
        <v>114.73036</v>
      </c>
      <c r="P65" s="8">
        <v>2.5250889999999999</v>
      </c>
      <c r="Q65" s="8">
        <f t="shared" si="5"/>
        <v>1.3645351995808934</v>
      </c>
      <c r="R65" s="8">
        <v>96.296661999999998</v>
      </c>
      <c r="S65" s="8">
        <v>2.2830110000000001</v>
      </c>
      <c r="T65" s="8">
        <f t="shared" si="6"/>
        <v>1.2337184434015496</v>
      </c>
      <c r="U65" s="8">
        <v>120.88428999999999</v>
      </c>
      <c r="V65" s="8">
        <v>2.6576529999999998</v>
      </c>
      <c r="W65" s="8">
        <f t="shared" si="7"/>
        <v>1.4361715831686566</v>
      </c>
      <c r="Y65" s="8">
        <v>1.5125</v>
      </c>
      <c r="Z65" s="8">
        <f t="shared" si="8"/>
        <v>0.37349931303908807</v>
      </c>
      <c r="AA65" s="8">
        <v>120.148</v>
      </c>
      <c r="AB65" s="8">
        <v>2.8100139999999998</v>
      </c>
      <c r="AC65" s="8">
        <f t="shared" si="9"/>
        <v>1.3963866742150453</v>
      </c>
      <c r="AD65" s="8">
        <v>105.99294</v>
      </c>
      <c r="AE65" s="8">
        <v>2.5762550000000002</v>
      </c>
      <c r="AF65" s="8">
        <f t="shared" si="10"/>
        <v>1.2802242805124395</v>
      </c>
      <c r="AG65" s="8">
        <v>122.61806</v>
      </c>
      <c r="AH65" s="8">
        <v>2.7549410000000001</v>
      </c>
      <c r="AI65" s="8">
        <f t="shared" si="11"/>
        <v>1.3690191225555002</v>
      </c>
    </row>
    <row r="66" spans="1:35">
      <c r="A66" s="2">
        <v>1.107</v>
      </c>
      <c r="B66" s="8">
        <f t="shared" si="12"/>
        <v>0.38089267787400322</v>
      </c>
      <c r="C66" s="8">
        <v>112.91965</v>
      </c>
      <c r="D66" s="8">
        <v>2.3779409999999999</v>
      </c>
      <c r="E66" s="8">
        <f t="shared" si="1"/>
        <v>1.3948534358948275</v>
      </c>
      <c r="F66" s="8">
        <v>91.114377000000005</v>
      </c>
      <c r="G66" s="8">
        <v>2.0287839999999999</v>
      </c>
      <c r="H66" s="9">
        <f t="shared" si="2"/>
        <v>1.1900448047653209</v>
      </c>
      <c r="I66" s="8">
        <v>106.54078</v>
      </c>
      <c r="J66" s="8">
        <v>2.2693989999999999</v>
      </c>
      <c r="K66" s="9">
        <f t="shared" si="3"/>
        <v>1.3311848328307077</v>
      </c>
      <c r="M66" s="2">
        <v>1.2915000000000001</v>
      </c>
      <c r="N66" s="8">
        <f t="shared" si="4"/>
        <v>0.37714687797189372</v>
      </c>
      <c r="O66" s="8">
        <v>112.72627</v>
      </c>
      <c r="P66" s="8">
        <v>2.5144419999999998</v>
      </c>
      <c r="Q66" s="8">
        <f t="shared" si="5"/>
        <v>1.3587816573216154</v>
      </c>
      <c r="R66" s="8">
        <v>96.296661999999998</v>
      </c>
      <c r="S66" s="8">
        <v>2.2830110000000001</v>
      </c>
      <c r="T66" s="8">
        <f t="shared" si="6"/>
        <v>1.2337184434015496</v>
      </c>
      <c r="U66" s="8">
        <v>117.98796</v>
      </c>
      <c r="V66" s="8">
        <v>2.6431209999999998</v>
      </c>
      <c r="W66" s="8">
        <f t="shared" si="7"/>
        <v>1.4283186221362694</v>
      </c>
      <c r="Y66" s="8">
        <v>1.5375000000000001</v>
      </c>
      <c r="Z66" s="8">
        <f t="shared" si="8"/>
        <v>0.37967285540337053</v>
      </c>
      <c r="AA66" s="8">
        <v>117.14309</v>
      </c>
      <c r="AB66" s="8">
        <v>2.7816519999999998</v>
      </c>
      <c r="AC66" s="8">
        <f t="shared" si="9"/>
        <v>1.3822926807850884</v>
      </c>
      <c r="AD66" s="8">
        <v>105.99294</v>
      </c>
      <c r="AE66" s="8">
        <v>2.5762550000000002</v>
      </c>
      <c r="AF66" s="8">
        <f t="shared" si="10"/>
        <v>1.2802242805124395</v>
      </c>
      <c r="AG66" s="8">
        <v>121.13822</v>
      </c>
      <c r="AH66" s="8">
        <v>2.745463</v>
      </c>
      <c r="AI66" s="8">
        <f t="shared" si="11"/>
        <v>1.3643091983707061</v>
      </c>
    </row>
    <row r="67" spans="1:35">
      <c r="A67" s="2">
        <v>1.125</v>
      </c>
      <c r="B67" s="8">
        <f t="shared" si="12"/>
        <v>0.38708605475000324</v>
      </c>
      <c r="C67" s="8">
        <v>110.22083000000001</v>
      </c>
      <c r="D67" s="8">
        <v>2.35859</v>
      </c>
      <c r="E67" s="8">
        <f t="shared" si="1"/>
        <v>1.3835025197711723</v>
      </c>
      <c r="F67" s="8">
        <v>88.331524000000002</v>
      </c>
      <c r="G67" s="8">
        <v>2.022176</v>
      </c>
      <c r="H67" s="9">
        <f t="shared" si="2"/>
        <v>1.1861686818907866</v>
      </c>
      <c r="I67" s="8">
        <v>104.96128</v>
      </c>
      <c r="J67" s="8">
        <v>2.2553890000000001</v>
      </c>
      <c r="K67" s="9">
        <f t="shared" si="3"/>
        <v>1.3229668422931433</v>
      </c>
      <c r="M67" s="2">
        <v>1.3125</v>
      </c>
      <c r="N67" s="8">
        <f t="shared" si="4"/>
        <v>0.38327934753241227</v>
      </c>
      <c r="O67" s="8">
        <v>110.84524</v>
      </c>
      <c r="P67" s="8">
        <v>2.508861</v>
      </c>
      <c r="Q67" s="8">
        <f t="shared" si="5"/>
        <v>1.3557657355268349</v>
      </c>
      <c r="R67" s="8">
        <v>92.944687000000002</v>
      </c>
      <c r="S67" s="8">
        <v>2.2773720000000002</v>
      </c>
      <c r="T67" s="8">
        <f t="shared" si="6"/>
        <v>1.2306711789326787</v>
      </c>
      <c r="U67" s="8">
        <v>115.0029</v>
      </c>
      <c r="V67" s="8">
        <v>2.626312</v>
      </c>
      <c r="W67" s="8">
        <f t="shared" si="7"/>
        <v>1.4192351909503766</v>
      </c>
      <c r="Y67" s="8">
        <v>1.5625</v>
      </c>
      <c r="Z67" s="8">
        <f t="shared" si="8"/>
        <v>0.38584639776765295</v>
      </c>
      <c r="AA67" s="8">
        <v>114.28046999999999</v>
      </c>
      <c r="AB67" s="8">
        <v>2.755636</v>
      </c>
      <c r="AC67" s="8">
        <f t="shared" si="9"/>
        <v>1.3693644904926634</v>
      </c>
      <c r="AD67" s="8">
        <v>102.05132999999999</v>
      </c>
      <c r="AE67" s="8">
        <v>2.546386</v>
      </c>
      <c r="AF67" s="8">
        <f t="shared" si="10"/>
        <v>1.2653814101309646</v>
      </c>
      <c r="AG67" s="8">
        <v>116.46510000000001</v>
      </c>
      <c r="AH67" s="8">
        <v>2.7014670000000001</v>
      </c>
      <c r="AI67" s="8">
        <f t="shared" si="11"/>
        <v>1.3424461656175721</v>
      </c>
    </row>
    <row r="68" spans="1:35">
      <c r="A68" s="2">
        <v>1.143</v>
      </c>
      <c r="B68" s="8">
        <f t="shared" si="12"/>
        <v>0.39327943162600332</v>
      </c>
      <c r="C68" s="8">
        <v>107.83512</v>
      </c>
      <c r="D68" s="8">
        <v>2.3412269999999999</v>
      </c>
      <c r="E68" s="8">
        <f t="shared" si="1"/>
        <v>1.3733177253597713</v>
      </c>
      <c r="F68" s="8">
        <v>88.331524000000002</v>
      </c>
      <c r="G68" s="8">
        <v>2.022176</v>
      </c>
      <c r="H68" s="9">
        <f t="shared" si="2"/>
        <v>1.1861686818907866</v>
      </c>
      <c r="I68" s="8">
        <v>103.36014</v>
      </c>
      <c r="J68" s="8">
        <v>2.2468530000000002</v>
      </c>
      <c r="K68" s="9">
        <f t="shared" si="3"/>
        <v>1.3179597925266444</v>
      </c>
      <c r="M68" s="2">
        <v>1.3334999999999999</v>
      </c>
      <c r="N68" s="8">
        <f t="shared" si="4"/>
        <v>0.38941181709293082</v>
      </c>
      <c r="O68" s="8">
        <v>109.00082999999999</v>
      </c>
      <c r="P68" s="8">
        <v>2.5059629999999999</v>
      </c>
      <c r="Q68" s="8">
        <f t="shared" si="5"/>
        <v>1.3541996826041911</v>
      </c>
      <c r="R68" s="8">
        <v>92.944687000000002</v>
      </c>
      <c r="S68" s="8">
        <v>2.2773720000000002</v>
      </c>
      <c r="T68" s="8">
        <f t="shared" si="6"/>
        <v>1.2306711789326787</v>
      </c>
      <c r="U68" s="8">
        <v>112.21504</v>
      </c>
      <c r="V68" s="8">
        <v>2.6068020000000001</v>
      </c>
      <c r="W68" s="8">
        <f t="shared" si="7"/>
        <v>1.4086921638555601</v>
      </c>
      <c r="Y68" s="8">
        <v>1.5874999999999999</v>
      </c>
      <c r="Z68" s="8">
        <f t="shared" si="8"/>
        <v>0.39201994013193542</v>
      </c>
      <c r="AA68" s="8">
        <v>111.56399</v>
      </c>
      <c r="AB68" s="8">
        <v>2.7304780000000002</v>
      </c>
      <c r="AC68" s="8">
        <f t="shared" si="9"/>
        <v>1.3568626680996425</v>
      </c>
      <c r="AD68" s="8">
        <v>102.05132999999999</v>
      </c>
      <c r="AE68" s="8">
        <v>2.546386</v>
      </c>
      <c r="AF68" s="8">
        <f t="shared" si="10"/>
        <v>1.2653814101309646</v>
      </c>
      <c r="AG68" s="8">
        <v>114.92926</v>
      </c>
      <c r="AH68" s="8">
        <v>2.684037</v>
      </c>
      <c r="AI68" s="8">
        <f t="shared" si="11"/>
        <v>1.3337846359128915</v>
      </c>
    </row>
    <row r="69" spans="1:35">
      <c r="A69" s="2">
        <v>1.161</v>
      </c>
      <c r="B69" s="8">
        <f t="shared" ref="B69:B100" si="13">A69/(14.4^0.4)</f>
        <v>0.3994728085020034</v>
      </c>
      <c r="C69" s="8">
        <v>105.50582</v>
      </c>
      <c r="D69" s="8">
        <v>2.3259970000000001</v>
      </c>
      <c r="E69" s="8">
        <f t="shared" si="1"/>
        <v>1.3643841068096565</v>
      </c>
      <c r="F69" s="8">
        <v>85.700271999999998</v>
      </c>
      <c r="G69" s="8">
        <v>2.0160990000000001</v>
      </c>
      <c r="H69" s="9">
        <f t="shared" si="2"/>
        <v>1.1826040331758132</v>
      </c>
      <c r="I69" s="8">
        <v>101.53324000000001</v>
      </c>
      <c r="J69" s="8">
        <v>2.234572</v>
      </c>
      <c r="K69" s="9">
        <f t="shared" si="3"/>
        <v>1.3107559993937514</v>
      </c>
      <c r="M69" s="2">
        <v>1.3545</v>
      </c>
      <c r="N69" s="8">
        <f t="shared" si="4"/>
        <v>0.39554428665344948</v>
      </c>
      <c r="O69" s="8">
        <v>107.25781000000001</v>
      </c>
      <c r="P69" s="8">
        <v>2.5036239999999998</v>
      </c>
      <c r="Q69" s="8">
        <f t="shared" si="5"/>
        <v>1.3529357082128648</v>
      </c>
      <c r="R69" s="8">
        <v>89.624144999999999</v>
      </c>
      <c r="S69" s="8">
        <v>2.2675730000000001</v>
      </c>
      <c r="T69" s="8">
        <f t="shared" si="6"/>
        <v>1.2253758881842365</v>
      </c>
      <c r="U69" s="8">
        <v>110.02159</v>
      </c>
      <c r="V69" s="8">
        <v>2.59388</v>
      </c>
      <c r="W69" s="8">
        <f t="shared" si="7"/>
        <v>1.4017092322246416</v>
      </c>
      <c r="Y69" s="8">
        <v>1.6125</v>
      </c>
      <c r="Z69" s="8">
        <f t="shared" si="8"/>
        <v>0.39819348249621789</v>
      </c>
      <c r="AA69" s="8">
        <v>108.89399</v>
      </c>
      <c r="AB69" s="8">
        <v>2.7135259999999999</v>
      </c>
      <c r="AC69" s="8">
        <f t="shared" si="9"/>
        <v>1.3484386720265646</v>
      </c>
      <c r="AD69" s="8">
        <v>98.276705000000007</v>
      </c>
      <c r="AE69" s="8">
        <v>2.518786</v>
      </c>
      <c r="AF69" s="8">
        <f t="shared" si="10"/>
        <v>1.2516660791011778</v>
      </c>
      <c r="AG69" s="8">
        <v>112.1987</v>
      </c>
      <c r="AH69" s="8">
        <v>2.6549429999999998</v>
      </c>
      <c r="AI69" s="8">
        <f t="shared" si="11"/>
        <v>1.3193268880512747</v>
      </c>
    </row>
    <row r="70" spans="1:35">
      <c r="A70" s="2">
        <v>1.179</v>
      </c>
      <c r="B70" s="8">
        <f t="shared" si="13"/>
        <v>0.40566618537800342</v>
      </c>
      <c r="C70" s="8">
        <v>103.4319</v>
      </c>
      <c r="D70" s="8">
        <v>2.3142269999999998</v>
      </c>
      <c r="E70" s="8">
        <f t="shared" ref="E70:E133" si="14">D70/(14.4^0.2)</f>
        <v>1.3574800562295612</v>
      </c>
      <c r="F70" s="8">
        <v>85.700271999999998</v>
      </c>
      <c r="G70" s="8">
        <v>2.0160990000000001</v>
      </c>
      <c r="H70" s="9">
        <f t="shared" ref="H70:H133" si="15">G70/(14.4^0.2)</f>
        <v>1.1826040331758132</v>
      </c>
      <c r="I70" s="8">
        <v>98.543306999999999</v>
      </c>
      <c r="J70" s="8">
        <v>2.2150650000000001</v>
      </c>
      <c r="K70" s="9">
        <f t="shared" ref="K70:K133" si="16">J70/(14.4^0.2)</f>
        <v>1.299313576737344</v>
      </c>
      <c r="M70" s="2">
        <v>1.3754999999999999</v>
      </c>
      <c r="N70" s="8">
        <f t="shared" ref="N70:N133" si="17">M70/(21.7^0.4)</f>
        <v>0.40167675621396803</v>
      </c>
      <c r="O70" s="8">
        <v>105.40962</v>
      </c>
      <c r="P70" s="8">
        <v>2.4985919999999999</v>
      </c>
      <c r="Q70" s="8">
        <f t="shared" ref="Q70:Q133" si="18">P70/(21.7^0.2)</f>
        <v>1.3502164610400758</v>
      </c>
      <c r="R70" s="8">
        <v>89.624144999999999</v>
      </c>
      <c r="S70" s="8">
        <v>2.2675730000000001</v>
      </c>
      <c r="T70" s="8">
        <f t="shared" ref="T70:T133" si="19">S70/(21.7^0.2)</f>
        <v>1.2253758881842365</v>
      </c>
      <c r="U70" s="8">
        <v>108.44828</v>
      </c>
      <c r="V70" s="8">
        <v>2.584012</v>
      </c>
      <c r="W70" s="8">
        <f t="shared" ref="W70:W133" si="20">V70/(21.7^0.2)</f>
        <v>1.3963766545018508</v>
      </c>
      <c r="Y70" s="8">
        <v>1.6375</v>
      </c>
      <c r="Z70" s="8">
        <f t="shared" ref="Z70:Z133" si="21">Y70/(33^0.4)</f>
        <v>0.4043670248605003</v>
      </c>
      <c r="AA70" s="8">
        <v>106.44219</v>
      </c>
      <c r="AB70" s="8">
        <v>2.6973530000000001</v>
      </c>
      <c r="AC70" s="8">
        <f t="shared" ref="AC70:AC133" si="22">AB70/(33^0.2)</f>
        <v>1.34040178620248</v>
      </c>
      <c r="AD70" s="8">
        <v>98.276705000000007</v>
      </c>
      <c r="AE70" s="8">
        <v>2.518786</v>
      </c>
      <c r="AF70" s="8">
        <f t="shared" ref="AF70:AF133" si="23">AE70/(33^0.2)</f>
        <v>1.2516660791011778</v>
      </c>
      <c r="AG70" s="8">
        <v>108.97436</v>
      </c>
      <c r="AH70" s="8">
        <v>2.6403789999999998</v>
      </c>
      <c r="AI70" s="8">
        <f t="shared" ref="AI70:AI133" si="24">AH70/(33^0.2)</f>
        <v>1.3120895662716439</v>
      </c>
    </row>
    <row r="71" spans="1:35">
      <c r="A71" s="2">
        <v>1.1970000000000001</v>
      </c>
      <c r="B71" s="8">
        <f t="shared" si="13"/>
        <v>0.4118595622540035</v>
      </c>
      <c r="C71" s="8">
        <v>101.37115</v>
      </c>
      <c r="D71" s="8">
        <v>2.3032010000000001</v>
      </c>
      <c r="E71" s="8">
        <f t="shared" si="14"/>
        <v>1.3510124214210542</v>
      </c>
      <c r="F71" s="8">
        <v>83.370945000000006</v>
      </c>
      <c r="G71" s="8">
        <v>2.0110190000000001</v>
      </c>
      <c r="H71" s="9">
        <f t="shared" si="15"/>
        <v>1.179624205057981</v>
      </c>
      <c r="I71" s="8">
        <v>97.460829000000004</v>
      </c>
      <c r="J71" s="8">
        <v>2.2088109999999999</v>
      </c>
      <c r="K71" s="9">
        <f t="shared" si="16"/>
        <v>1.2956451033025167</v>
      </c>
      <c r="M71" s="2">
        <v>1.3965000000000001</v>
      </c>
      <c r="N71" s="8">
        <f t="shared" si="17"/>
        <v>0.40780922577448669</v>
      </c>
      <c r="O71" s="8">
        <v>103.58158</v>
      </c>
      <c r="P71" s="8">
        <v>2.4907189999999999</v>
      </c>
      <c r="Q71" s="8">
        <f t="shared" si="18"/>
        <v>1.3459619632278004</v>
      </c>
      <c r="R71" s="8">
        <v>86.520491000000007</v>
      </c>
      <c r="S71" s="8">
        <v>2.250788</v>
      </c>
      <c r="T71" s="8">
        <f t="shared" si="19"/>
        <v>1.2163054263807256</v>
      </c>
      <c r="U71" s="8">
        <v>107.09725</v>
      </c>
      <c r="V71" s="8">
        <v>2.5772710000000001</v>
      </c>
      <c r="W71" s="8">
        <f t="shared" si="20"/>
        <v>1.3927338792252666</v>
      </c>
      <c r="Y71" s="8">
        <v>1.6625000000000001</v>
      </c>
      <c r="Z71" s="8">
        <f t="shared" si="21"/>
        <v>0.41054056722478277</v>
      </c>
      <c r="AA71" s="8">
        <v>104.16615</v>
      </c>
      <c r="AB71" s="8">
        <v>2.6853820000000002</v>
      </c>
      <c r="AC71" s="8">
        <f t="shared" si="22"/>
        <v>1.3344530098344518</v>
      </c>
      <c r="AD71" s="8">
        <v>94.760778999999999</v>
      </c>
      <c r="AE71" s="8">
        <v>2.5001660000000001</v>
      </c>
      <c r="AF71" s="8">
        <f t="shared" si="23"/>
        <v>1.2424131999789088</v>
      </c>
      <c r="AG71" s="8">
        <v>108.1361</v>
      </c>
      <c r="AH71" s="8">
        <v>2.6375769999999998</v>
      </c>
      <c r="AI71" s="8">
        <f t="shared" si="24"/>
        <v>1.3106971620127503</v>
      </c>
    </row>
    <row r="72" spans="1:35">
      <c r="A72" s="2">
        <v>1.2150000000000001</v>
      </c>
      <c r="B72" s="8">
        <f t="shared" si="13"/>
        <v>0.41805293913000358</v>
      </c>
      <c r="C72" s="8">
        <v>99.275587999999999</v>
      </c>
      <c r="D72" s="8">
        <v>2.2895180000000002</v>
      </c>
      <c r="E72" s="8">
        <f t="shared" si="14"/>
        <v>1.3429862426540669</v>
      </c>
      <c r="F72" s="8">
        <v>83.370945000000006</v>
      </c>
      <c r="G72" s="8">
        <v>2.0110190000000001</v>
      </c>
      <c r="H72" s="9">
        <f t="shared" si="15"/>
        <v>1.179624205057981</v>
      </c>
      <c r="I72" s="8">
        <v>94.316340999999994</v>
      </c>
      <c r="J72" s="8">
        <v>2.1906940000000001</v>
      </c>
      <c r="K72" s="9">
        <f t="shared" si="16"/>
        <v>1.285018027316146</v>
      </c>
      <c r="M72" s="2">
        <v>1.4175</v>
      </c>
      <c r="N72" s="8">
        <f t="shared" si="17"/>
        <v>0.41394169533500524</v>
      </c>
      <c r="O72" s="8">
        <v>101.69261</v>
      </c>
      <c r="P72" s="8">
        <v>2.4783590000000002</v>
      </c>
      <c r="Q72" s="8">
        <f t="shared" si="18"/>
        <v>1.3392827313009972</v>
      </c>
      <c r="R72" s="8">
        <v>86.520491000000007</v>
      </c>
      <c r="S72" s="8">
        <v>2.250788</v>
      </c>
      <c r="T72" s="8">
        <f t="shared" si="19"/>
        <v>1.2163054263807256</v>
      </c>
      <c r="U72" s="8">
        <v>105.53975</v>
      </c>
      <c r="V72" s="8">
        <v>2.5723470000000002</v>
      </c>
      <c r="W72" s="8">
        <f t="shared" si="20"/>
        <v>1.3900729942731971</v>
      </c>
      <c r="Y72" s="8">
        <v>1.6875</v>
      </c>
      <c r="Z72" s="8">
        <f t="shared" si="21"/>
        <v>0.41671410958906518</v>
      </c>
      <c r="AA72" s="8">
        <v>102.14969000000001</v>
      </c>
      <c r="AB72" s="8">
        <v>2.6717569999999999</v>
      </c>
      <c r="AC72" s="8">
        <f t="shared" si="22"/>
        <v>1.3276823074692037</v>
      </c>
      <c r="AD72" s="8">
        <v>94.760778999999999</v>
      </c>
      <c r="AE72" s="8">
        <v>2.5001660000000001</v>
      </c>
      <c r="AF72" s="8">
        <f t="shared" si="23"/>
        <v>1.2424131999789088</v>
      </c>
      <c r="AG72" s="8">
        <v>105.22584000000001</v>
      </c>
      <c r="AH72" s="8">
        <v>2.6399560000000002</v>
      </c>
      <c r="AI72" s="8">
        <f t="shared" si="24"/>
        <v>1.3118793639156441</v>
      </c>
    </row>
    <row r="73" spans="1:35">
      <c r="A73" s="2">
        <v>1.2330000000000001</v>
      </c>
      <c r="B73" s="8">
        <f t="shared" si="13"/>
        <v>0.4242463160060036</v>
      </c>
      <c r="C73" s="8">
        <v>97.125394999999997</v>
      </c>
      <c r="D73" s="8">
        <v>2.2717019999999999</v>
      </c>
      <c r="E73" s="8">
        <f t="shared" si="14"/>
        <v>1.3325357273494807</v>
      </c>
      <c r="F73" s="8">
        <v>80.947951000000003</v>
      </c>
      <c r="G73" s="8">
        <v>2.0041280000000001</v>
      </c>
      <c r="H73" s="9">
        <f t="shared" si="15"/>
        <v>1.1755820799477485</v>
      </c>
      <c r="I73" s="8">
        <v>93.410428999999993</v>
      </c>
      <c r="J73" s="8">
        <v>2.1871079999999998</v>
      </c>
      <c r="K73" s="9">
        <f t="shared" si="16"/>
        <v>1.2829145502235189</v>
      </c>
      <c r="M73" s="2">
        <v>1.4384999999999999</v>
      </c>
      <c r="N73" s="8">
        <f t="shared" si="17"/>
        <v>0.42007416489552379</v>
      </c>
      <c r="O73" s="8">
        <v>99.851577000000006</v>
      </c>
      <c r="P73" s="8">
        <v>2.458834</v>
      </c>
      <c r="Q73" s="8">
        <f t="shared" si="18"/>
        <v>1.3287315983421917</v>
      </c>
      <c r="R73" s="8">
        <v>83.638282000000004</v>
      </c>
      <c r="S73" s="8">
        <v>2.231071</v>
      </c>
      <c r="T73" s="8">
        <f t="shared" si="19"/>
        <v>1.2056505383628631</v>
      </c>
      <c r="U73" s="8">
        <v>103.777</v>
      </c>
      <c r="V73" s="8">
        <v>2.5647259999999998</v>
      </c>
      <c r="W73" s="8">
        <f t="shared" si="20"/>
        <v>1.3859546749759342</v>
      </c>
      <c r="Y73" s="8">
        <v>1.7124999999999999</v>
      </c>
      <c r="Z73" s="8">
        <f t="shared" si="21"/>
        <v>0.42288765195334765</v>
      </c>
      <c r="AA73" s="8">
        <v>100.09828</v>
      </c>
      <c r="AB73" s="8">
        <v>2.6589049999999999</v>
      </c>
      <c r="AC73" s="8">
        <f t="shared" si="22"/>
        <v>1.3212957337592464</v>
      </c>
      <c r="AD73" s="8">
        <v>91.695577</v>
      </c>
      <c r="AE73" s="8">
        <v>2.486688</v>
      </c>
      <c r="AF73" s="8">
        <f t="shared" si="23"/>
        <v>1.2357155466593628</v>
      </c>
      <c r="AG73" s="8">
        <v>104.10680000000001</v>
      </c>
      <c r="AH73" s="8">
        <v>2.6397189999999999</v>
      </c>
      <c r="AI73" s="8">
        <f t="shared" si="24"/>
        <v>1.3117615909644098</v>
      </c>
    </row>
    <row r="74" spans="1:35">
      <c r="A74" s="2">
        <v>1.2509999999999999</v>
      </c>
      <c r="B74" s="8">
        <f t="shared" si="13"/>
        <v>0.43043969288200357</v>
      </c>
      <c r="C74" s="8">
        <v>94.919516999999999</v>
      </c>
      <c r="D74" s="8">
        <v>2.2512940000000001</v>
      </c>
      <c r="E74" s="8">
        <f t="shared" si="14"/>
        <v>1.3205647958083948</v>
      </c>
      <c r="F74" s="8">
        <v>80.947951000000003</v>
      </c>
      <c r="G74" s="8">
        <v>2.0041280000000001</v>
      </c>
      <c r="H74" s="9">
        <f t="shared" si="15"/>
        <v>1.1755820799477485</v>
      </c>
      <c r="I74" s="8">
        <v>91.616372999999996</v>
      </c>
      <c r="J74" s="8">
        <v>2.1801270000000001</v>
      </c>
      <c r="K74" s="9">
        <f t="shared" si="16"/>
        <v>1.2788196328828525</v>
      </c>
      <c r="M74" s="2">
        <v>1.4595</v>
      </c>
      <c r="N74" s="8">
        <f t="shared" si="17"/>
        <v>0.42620663445604245</v>
      </c>
      <c r="O74" s="8">
        <v>97.856457000000006</v>
      </c>
      <c r="P74" s="8">
        <v>2.4348399999999999</v>
      </c>
      <c r="Q74" s="8">
        <f t="shared" si="18"/>
        <v>1.3157654583056448</v>
      </c>
      <c r="R74" s="8">
        <v>83.638282000000004</v>
      </c>
      <c r="S74" s="8">
        <v>2.231071</v>
      </c>
      <c r="T74" s="8">
        <f t="shared" si="19"/>
        <v>1.2056505383628631</v>
      </c>
      <c r="U74" s="8">
        <v>101.89787</v>
      </c>
      <c r="V74" s="8">
        <v>2.5548980000000001</v>
      </c>
      <c r="W74" s="8">
        <f t="shared" si="20"/>
        <v>1.380643712890447</v>
      </c>
      <c r="Y74" s="8">
        <v>1.7375</v>
      </c>
      <c r="Z74" s="8">
        <f t="shared" si="21"/>
        <v>0.42906119431763012</v>
      </c>
      <c r="AA74" s="8">
        <v>98.351375000000004</v>
      </c>
      <c r="AB74" s="8">
        <v>2.6375799999999998</v>
      </c>
      <c r="AC74" s="8">
        <f t="shared" si="22"/>
        <v>1.3106986528096014</v>
      </c>
      <c r="AD74" s="8">
        <v>91.695577</v>
      </c>
      <c r="AE74" s="8">
        <v>2.486688</v>
      </c>
      <c r="AF74" s="8">
        <f t="shared" si="23"/>
        <v>1.2357155466593628</v>
      </c>
      <c r="AG74" s="8">
        <v>101.78348</v>
      </c>
      <c r="AH74" s="8">
        <v>2.6281479999999999</v>
      </c>
      <c r="AI74" s="8">
        <f t="shared" si="24"/>
        <v>1.3060115875098568</v>
      </c>
    </row>
    <row r="75" spans="1:35">
      <c r="A75" s="2">
        <v>1.2689999999999999</v>
      </c>
      <c r="B75" s="8">
        <f t="shared" si="13"/>
        <v>0.43663306975800364</v>
      </c>
      <c r="C75" s="8">
        <v>92.643004000000005</v>
      </c>
      <c r="D75" s="8">
        <v>2.2298779999999998</v>
      </c>
      <c r="E75" s="8">
        <f t="shared" si="14"/>
        <v>1.3080025912864475</v>
      </c>
      <c r="F75" s="8">
        <v>78.661527000000007</v>
      </c>
      <c r="G75" s="8">
        <v>1.994515</v>
      </c>
      <c r="H75" s="9">
        <f t="shared" si="15"/>
        <v>1.1699432831570558</v>
      </c>
      <c r="I75" s="8">
        <v>89.759686000000002</v>
      </c>
      <c r="J75" s="8">
        <v>2.1716850000000001</v>
      </c>
      <c r="K75" s="9">
        <f t="shared" si="16"/>
        <v>1.2738677216681402</v>
      </c>
      <c r="M75" s="2">
        <v>1.4804999999999999</v>
      </c>
      <c r="N75" s="8">
        <f t="shared" si="17"/>
        <v>0.432339104016561</v>
      </c>
      <c r="O75" s="8">
        <v>95.912227000000001</v>
      </c>
      <c r="P75" s="8">
        <v>2.4120080000000002</v>
      </c>
      <c r="Q75" s="8">
        <f t="shared" si="18"/>
        <v>1.303427252532767</v>
      </c>
      <c r="R75" s="8">
        <v>81.066766000000001</v>
      </c>
      <c r="S75" s="8">
        <v>2.2078669999999998</v>
      </c>
      <c r="T75" s="8">
        <f t="shared" si="19"/>
        <v>1.1931113071630617</v>
      </c>
      <c r="U75" s="8">
        <v>100.05131</v>
      </c>
      <c r="V75" s="8">
        <v>2.5439560000000001</v>
      </c>
      <c r="W75" s="8">
        <f t="shared" si="20"/>
        <v>1.3747307553060553</v>
      </c>
      <c r="Y75" s="8">
        <v>1.7625</v>
      </c>
      <c r="Z75" s="8">
        <f t="shared" si="21"/>
        <v>0.43523473668191254</v>
      </c>
      <c r="AA75" s="8">
        <v>96.555036999999999</v>
      </c>
      <c r="AB75" s="8">
        <v>2.6182970000000001</v>
      </c>
      <c r="AC75" s="8">
        <f t="shared" si="22"/>
        <v>1.3011163075832473</v>
      </c>
      <c r="AD75" s="8">
        <v>88.591351000000003</v>
      </c>
      <c r="AE75" s="8">
        <v>2.4694940000000001</v>
      </c>
      <c r="AF75" s="8">
        <f t="shared" si="23"/>
        <v>1.2271712929736327</v>
      </c>
      <c r="AG75" s="8">
        <v>98.913819000000004</v>
      </c>
      <c r="AH75" s="8">
        <v>2.6143719999999999</v>
      </c>
      <c r="AI75" s="8">
        <f t="shared" si="24"/>
        <v>1.2991658483697721</v>
      </c>
    </row>
    <row r="76" spans="1:35">
      <c r="A76" s="2">
        <v>1.2869999999999999</v>
      </c>
      <c r="B76" s="8">
        <f t="shared" si="13"/>
        <v>0.44282644663400372</v>
      </c>
      <c r="C76" s="8">
        <v>90.343115999999995</v>
      </c>
      <c r="D76" s="8">
        <v>2.2071879999999999</v>
      </c>
      <c r="E76" s="8">
        <f t="shared" si="14"/>
        <v>1.2946930834136896</v>
      </c>
      <c r="F76" s="8">
        <v>78.661527000000007</v>
      </c>
      <c r="G76" s="8">
        <v>1.994515</v>
      </c>
      <c r="H76" s="9">
        <f t="shared" si="15"/>
        <v>1.1699432831570558</v>
      </c>
      <c r="I76" s="8">
        <v>88.118418000000005</v>
      </c>
      <c r="J76" s="8">
        <v>2.1596890000000002</v>
      </c>
      <c r="K76" s="9">
        <f t="shared" si="16"/>
        <v>1.2668311039316218</v>
      </c>
      <c r="M76" s="2">
        <v>1.5015000000000001</v>
      </c>
      <c r="N76" s="8">
        <f t="shared" si="17"/>
        <v>0.43847157357707967</v>
      </c>
      <c r="O76" s="8">
        <v>93.925500999999997</v>
      </c>
      <c r="P76" s="8">
        <v>2.394603</v>
      </c>
      <c r="Q76" s="8">
        <f t="shared" si="18"/>
        <v>1.2940217483510508</v>
      </c>
      <c r="R76" s="8">
        <v>81.066766000000001</v>
      </c>
      <c r="S76" s="8">
        <v>2.2078669999999998</v>
      </c>
      <c r="T76" s="8">
        <f t="shared" si="19"/>
        <v>1.1931113071630617</v>
      </c>
      <c r="U76" s="8">
        <v>97.644059999999996</v>
      </c>
      <c r="V76" s="8">
        <v>2.5316869999999998</v>
      </c>
      <c r="W76" s="8">
        <f t="shared" si="20"/>
        <v>1.3681006989541173</v>
      </c>
      <c r="Y76" s="8">
        <v>1.7875000000000001</v>
      </c>
      <c r="Z76" s="8">
        <f t="shared" si="21"/>
        <v>0.44140827904619501</v>
      </c>
      <c r="AA76" s="8">
        <v>95.052375999999995</v>
      </c>
      <c r="AB76" s="8">
        <v>2.6154799999999998</v>
      </c>
      <c r="AC76" s="8">
        <f t="shared" si="22"/>
        <v>1.2997164493400981</v>
      </c>
      <c r="AD76" s="8">
        <v>88.591351000000003</v>
      </c>
      <c r="AE76" s="8">
        <v>2.4694940000000001</v>
      </c>
      <c r="AF76" s="8">
        <f t="shared" si="23"/>
        <v>1.2271712929736327</v>
      </c>
      <c r="AG76" s="8">
        <v>98.162412000000003</v>
      </c>
      <c r="AH76" s="8">
        <v>2.6081780000000001</v>
      </c>
      <c r="AI76" s="8">
        <f t="shared" si="24"/>
        <v>1.2960878498046091</v>
      </c>
    </row>
    <row r="77" spans="1:35">
      <c r="A77" s="2">
        <v>1.3049999999999999</v>
      </c>
      <c r="B77" s="8">
        <f t="shared" si="13"/>
        <v>0.44901982351000375</v>
      </c>
      <c r="C77" s="8">
        <v>88.272640999999993</v>
      </c>
      <c r="D77" s="8">
        <v>2.1872579999999999</v>
      </c>
      <c r="E77" s="8">
        <f t="shared" si="14"/>
        <v>1.2830025372742422</v>
      </c>
      <c r="F77" s="8">
        <v>76.270027999999996</v>
      </c>
      <c r="G77" s="8">
        <v>1.97986</v>
      </c>
      <c r="H77" s="9">
        <f t="shared" si="15"/>
        <v>1.1613469483013807</v>
      </c>
      <c r="I77" s="8">
        <v>86.642272000000006</v>
      </c>
      <c r="J77" s="8">
        <v>2.1460409999999999</v>
      </c>
      <c r="K77" s="9">
        <f t="shared" si="16"/>
        <v>1.2588254554764695</v>
      </c>
      <c r="M77" s="2">
        <v>1.5225</v>
      </c>
      <c r="N77" s="8">
        <f t="shared" si="17"/>
        <v>0.44460404313759821</v>
      </c>
      <c r="O77" s="8">
        <v>92.142703999999995</v>
      </c>
      <c r="P77" s="8">
        <v>2.3829889999999998</v>
      </c>
      <c r="Q77" s="8">
        <f t="shared" si="18"/>
        <v>1.2877456480599589</v>
      </c>
      <c r="R77" s="8">
        <v>78.896101000000002</v>
      </c>
      <c r="S77" s="8">
        <v>2.1802419999999998</v>
      </c>
      <c r="T77" s="8">
        <f t="shared" si="19"/>
        <v>1.1781830076502833</v>
      </c>
      <c r="U77" s="8">
        <v>96.242014999999995</v>
      </c>
      <c r="V77" s="8">
        <v>2.5326620000000002</v>
      </c>
      <c r="W77" s="8">
        <f t="shared" si="20"/>
        <v>1.368627580113392</v>
      </c>
      <c r="Y77" s="8">
        <v>1.8125</v>
      </c>
      <c r="Z77" s="8">
        <f t="shared" si="21"/>
        <v>0.44758182141047742</v>
      </c>
      <c r="AA77" s="8">
        <v>93.596170999999998</v>
      </c>
      <c r="AB77" s="8">
        <v>2.6135950000000001</v>
      </c>
      <c r="AC77" s="8">
        <f t="shared" si="22"/>
        <v>1.2987797319853467</v>
      </c>
      <c r="AD77" s="8">
        <v>85.559948000000006</v>
      </c>
      <c r="AE77" s="8">
        <v>2.4472399999999999</v>
      </c>
      <c r="AF77" s="8">
        <f t="shared" si="23"/>
        <v>1.2161125619324413</v>
      </c>
      <c r="AG77" s="8">
        <v>95.757762999999997</v>
      </c>
      <c r="AH77" s="8">
        <v>2.5731269999999999</v>
      </c>
      <c r="AI77" s="8">
        <f t="shared" si="24"/>
        <v>1.2786698763290636</v>
      </c>
    </row>
    <row r="78" spans="1:35">
      <c r="A78" s="2">
        <v>1.323</v>
      </c>
      <c r="B78" s="8">
        <f t="shared" si="13"/>
        <v>0.45521320038600382</v>
      </c>
      <c r="C78" s="8">
        <v>86.435935000000001</v>
      </c>
      <c r="D78" s="8">
        <v>2.1708289999999999</v>
      </c>
      <c r="E78" s="8">
        <f t="shared" si="14"/>
        <v>1.2733656088986787</v>
      </c>
      <c r="F78" s="8">
        <v>76.270027999999996</v>
      </c>
      <c r="G78" s="8">
        <v>1.97986</v>
      </c>
      <c r="H78" s="9">
        <f t="shared" si="15"/>
        <v>1.1613469483013807</v>
      </c>
      <c r="I78" s="8">
        <v>85.352491999999998</v>
      </c>
      <c r="J78" s="8">
        <v>2.1387130000000001</v>
      </c>
      <c r="K78" s="9">
        <f t="shared" si="16"/>
        <v>1.2545269947584632</v>
      </c>
      <c r="M78" s="2">
        <v>1.5435000000000001</v>
      </c>
      <c r="N78" s="8">
        <f t="shared" si="17"/>
        <v>0.45073651269811688</v>
      </c>
      <c r="O78" s="8">
        <v>90.451661999999999</v>
      </c>
      <c r="P78" s="8">
        <v>2.3748170000000002</v>
      </c>
      <c r="Q78" s="8">
        <f t="shared" si="18"/>
        <v>1.2833295733588397</v>
      </c>
      <c r="R78" s="8">
        <v>78.896101000000002</v>
      </c>
      <c r="S78" s="8">
        <v>2.1802419999999998</v>
      </c>
      <c r="T78" s="8">
        <f t="shared" si="19"/>
        <v>1.1781830076502833</v>
      </c>
      <c r="U78" s="8">
        <v>95.619431000000006</v>
      </c>
      <c r="V78" s="8">
        <v>2.5337329999999998</v>
      </c>
      <c r="W78" s="8">
        <f t="shared" si="20"/>
        <v>1.3692063388021949</v>
      </c>
      <c r="Y78" s="8">
        <v>1.8374999999999999</v>
      </c>
      <c r="Z78" s="8">
        <f t="shared" si="21"/>
        <v>0.45375536377475989</v>
      </c>
      <c r="AA78" s="8">
        <v>92.107303999999999</v>
      </c>
      <c r="AB78" s="8">
        <v>2.6079150000000002</v>
      </c>
      <c r="AC78" s="8">
        <f t="shared" si="22"/>
        <v>1.2959571566139991</v>
      </c>
      <c r="AD78" s="8">
        <v>85.559948000000006</v>
      </c>
      <c r="AE78" s="8">
        <v>2.4472399999999999</v>
      </c>
      <c r="AF78" s="8">
        <f t="shared" si="23"/>
        <v>1.2161125619324413</v>
      </c>
      <c r="AG78" s="8">
        <v>94.911618000000004</v>
      </c>
      <c r="AH78" s="8">
        <v>2.5619540000000001</v>
      </c>
      <c r="AI78" s="8">
        <f t="shared" si="24"/>
        <v>1.2731176519234184</v>
      </c>
    </row>
    <row r="79" spans="1:35">
      <c r="A79" s="2">
        <v>1.341</v>
      </c>
      <c r="B79" s="8">
        <f t="shared" si="13"/>
        <v>0.4614065772620039</v>
      </c>
      <c r="C79" s="8">
        <v>84.859640999999996</v>
      </c>
      <c r="D79" s="8">
        <v>2.157019</v>
      </c>
      <c r="E79" s="8">
        <f t="shared" si="14"/>
        <v>1.2652649344287454</v>
      </c>
      <c r="F79" s="8">
        <v>74.001859999999994</v>
      </c>
      <c r="G79" s="8">
        <v>1.961867</v>
      </c>
      <c r="H79" s="9">
        <f t="shared" si="15"/>
        <v>1.1507926082769413</v>
      </c>
      <c r="I79" s="8">
        <v>84.311616000000001</v>
      </c>
      <c r="J79" s="8">
        <v>2.1301060000000001</v>
      </c>
      <c r="K79" s="9">
        <f t="shared" si="16"/>
        <v>1.2494782977879551</v>
      </c>
      <c r="M79" s="2">
        <v>1.5645</v>
      </c>
      <c r="N79" s="8">
        <f t="shared" si="17"/>
        <v>0.45686898225863543</v>
      </c>
      <c r="O79" s="8">
        <v>88.843461000000005</v>
      </c>
      <c r="P79" s="8">
        <v>2.3673929999999999</v>
      </c>
      <c r="Q79" s="8">
        <f t="shared" si="18"/>
        <v>1.2793177110752967</v>
      </c>
      <c r="R79" s="8">
        <v>76.870187999999999</v>
      </c>
      <c r="S79" s="8">
        <v>2.1541610000000002</v>
      </c>
      <c r="T79" s="8">
        <f t="shared" si="19"/>
        <v>1.1640890717374228</v>
      </c>
      <c r="U79" s="8">
        <v>94.474324999999993</v>
      </c>
      <c r="V79" s="8">
        <v>2.5360830000000001</v>
      </c>
      <c r="W79" s="8">
        <f t="shared" si="20"/>
        <v>1.3704762574937799</v>
      </c>
      <c r="Y79" s="8">
        <v>1.8625</v>
      </c>
      <c r="Z79" s="8">
        <f t="shared" si="21"/>
        <v>0.45992890613904236</v>
      </c>
      <c r="AA79" s="8">
        <v>90.629501000000005</v>
      </c>
      <c r="AB79" s="8">
        <v>2.6006399999999998</v>
      </c>
      <c r="AC79" s="8">
        <f t="shared" si="22"/>
        <v>1.2923419742501694</v>
      </c>
      <c r="AD79" s="8">
        <v>82.509360999999998</v>
      </c>
      <c r="AE79" s="8">
        <v>2.4209930000000002</v>
      </c>
      <c r="AF79" s="8">
        <f t="shared" si="23"/>
        <v>1.2030695802824847</v>
      </c>
      <c r="AG79" s="8">
        <v>93.265013999999994</v>
      </c>
      <c r="AH79" s="8">
        <v>2.5478450000000001</v>
      </c>
      <c r="AI79" s="8">
        <f t="shared" si="24"/>
        <v>1.2661064343328654</v>
      </c>
    </row>
    <row r="80" spans="1:35">
      <c r="A80" s="2">
        <v>1.359</v>
      </c>
      <c r="B80" s="8">
        <f t="shared" si="13"/>
        <v>0.46759995413800393</v>
      </c>
      <c r="C80" s="8">
        <v>83.434005999999997</v>
      </c>
      <c r="D80" s="8">
        <v>2.1452040000000001</v>
      </c>
      <c r="E80" s="8">
        <f t="shared" si="14"/>
        <v>1.2583344877334333</v>
      </c>
      <c r="F80" s="8">
        <v>74.001859999999994</v>
      </c>
      <c r="G80" s="8">
        <v>1.961867</v>
      </c>
      <c r="H80" s="9">
        <f t="shared" si="15"/>
        <v>1.1507926082769413</v>
      </c>
      <c r="I80" s="8">
        <v>83.472672000000003</v>
      </c>
      <c r="J80" s="8">
        <v>2.1229100000000001</v>
      </c>
      <c r="K80" s="9">
        <f t="shared" si="16"/>
        <v>1.2452572656745851</v>
      </c>
      <c r="M80" s="2">
        <v>1.5854999999999999</v>
      </c>
      <c r="N80" s="8">
        <f t="shared" si="17"/>
        <v>0.46300145181915398</v>
      </c>
      <c r="O80" s="8">
        <v>87.285236999999995</v>
      </c>
      <c r="P80" s="8">
        <v>2.3595109999999999</v>
      </c>
      <c r="Q80" s="8">
        <f t="shared" si="18"/>
        <v>1.2750583497446282</v>
      </c>
      <c r="R80" s="8">
        <v>76.870187999999999</v>
      </c>
      <c r="S80" s="8">
        <v>2.1541610000000002</v>
      </c>
      <c r="T80" s="8">
        <f t="shared" si="19"/>
        <v>1.1640890717374228</v>
      </c>
      <c r="U80" s="8">
        <v>93.371415999999996</v>
      </c>
      <c r="V80" s="8">
        <v>2.5312619999999999</v>
      </c>
      <c r="W80" s="8">
        <f t="shared" si="20"/>
        <v>1.367871032807767</v>
      </c>
      <c r="Y80" s="8">
        <v>1.8875</v>
      </c>
      <c r="Z80" s="8">
        <f t="shared" si="21"/>
        <v>0.46610244850332477</v>
      </c>
      <c r="AA80" s="8">
        <v>89.157150000000001</v>
      </c>
      <c r="AB80" s="8">
        <v>2.5928399999999998</v>
      </c>
      <c r="AC80" s="8">
        <f t="shared" si="22"/>
        <v>1.2884659024374034</v>
      </c>
      <c r="AD80" s="8">
        <v>82.509360999999998</v>
      </c>
      <c r="AE80" s="8">
        <v>2.4209930000000002</v>
      </c>
      <c r="AF80" s="8">
        <f t="shared" si="23"/>
        <v>1.2030695802824847</v>
      </c>
      <c r="AG80" s="8">
        <v>90.371277000000006</v>
      </c>
      <c r="AH80" s="8">
        <v>2.5250469999999998</v>
      </c>
      <c r="AI80" s="8">
        <f t="shared" si="24"/>
        <v>1.2547773721293478</v>
      </c>
    </row>
    <row r="81" spans="1:35">
      <c r="A81" s="2">
        <v>1.377</v>
      </c>
      <c r="B81" s="8">
        <f t="shared" si="13"/>
        <v>0.473793331014004</v>
      </c>
      <c r="C81" s="8">
        <v>82.182355000000001</v>
      </c>
      <c r="D81" s="8">
        <v>2.133006</v>
      </c>
      <c r="E81" s="8">
        <f t="shared" si="14"/>
        <v>1.2511793807686071</v>
      </c>
      <c r="F81" s="8">
        <v>71.895078999999996</v>
      </c>
      <c r="G81" s="8">
        <v>1.940963</v>
      </c>
      <c r="H81" s="9">
        <f t="shared" si="15"/>
        <v>1.1385307328881298</v>
      </c>
      <c r="I81" s="8">
        <v>82.604664999999997</v>
      </c>
      <c r="J81" s="8">
        <v>2.1170460000000002</v>
      </c>
      <c r="K81" s="9">
        <f t="shared" si="16"/>
        <v>1.2418175585716389</v>
      </c>
      <c r="M81" s="2">
        <v>1.6065</v>
      </c>
      <c r="N81" s="8">
        <f t="shared" si="17"/>
        <v>0.46913392137967264</v>
      </c>
      <c r="O81" s="8">
        <v>85.80883</v>
      </c>
      <c r="P81" s="8">
        <v>2.349189</v>
      </c>
      <c r="Q81" s="8">
        <f t="shared" si="18"/>
        <v>1.2694804345384418</v>
      </c>
      <c r="R81" s="8">
        <v>74.841893999999996</v>
      </c>
      <c r="S81" s="8">
        <v>2.1335950000000001</v>
      </c>
      <c r="T81" s="8">
        <f t="shared" si="19"/>
        <v>1.1529753918177921</v>
      </c>
      <c r="U81" s="8">
        <v>92.304214000000002</v>
      </c>
      <c r="V81" s="8">
        <v>2.5231409999999999</v>
      </c>
      <c r="W81" s="8">
        <f t="shared" si="20"/>
        <v>1.3634825180442096</v>
      </c>
      <c r="Y81" s="8">
        <v>1.9125000000000001</v>
      </c>
      <c r="Z81" s="8">
        <f t="shared" si="21"/>
        <v>0.47227599086760724</v>
      </c>
      <c r="AA81" s="8">
        <v>87.674546000000007</v>
      </c>
      <c r="AB81" s="8">
        <v>2.5854780000000002</v>
      </c>
      <c r="AC81" s="8">
        <f t="shared" si="22"/>
        <v>1.2848074869648931</v>
      </c>
      <c r="AD81" s="8">
        <v>79.481138000000001</v>
      </c>
      <c r="AE81" s="8">
        <v>2.3928050000000001</v>
      </c>
      <c r="AF81" s="8">
        <f t="shared" si="23"/>
        <v>1.1890620530698892</v>
      </c>
      <c r="AG81" s="8">
        <v>89.360619</v>
      </c>
      <c r="AH81" s="8">
        <v>2.5198040000000002</v>
      </c>
      <c r="AI81" s="8">
        <f t="shared" si="24"/>
        <v>1.2521719561659723</v>
      </c>
    </row>
    <row r="82" spans="1:35">
      <c r="A82" s="2">
        <v>1.395</v>
      </c>
      <c r="B82" s="8">
        <f t="shared" si="13"/>
        <v>0.47998670789000403</v>
      </c>
      <c r="C82" s="8">
        <v>80.967894999999999</v>
      </c>
      <c r="D82" s="8">
        <v>2.118617</v>
      </c>
      <c r="E82" s="8">
        <f t="shared" si="14"/>
        <v>1.2427390762828816</v>
      </c>
      <c r="F82" s="8">
        <v>71.895078999999996</v>
      </c>
      <c r="G82" s="8">
        <v>1.940963</v>
      </c>
      <c r="H82" s="9">
        <f t="shared" si="15"/>
        <v>1.1385307328881298</v>
      </c>
      <c r="I82" s="8">
        <v>81.586765</v>
      </c>
      <c r="J82" s="8">
        <v>2.1050270000000002</v>
      </c>
      <c r="K82" s="9">
        <f t="shared" si="16"/>
        <v>1.2347674494873428</v>
      </c>
      <c r="M82" s="2">
        <v>1.6274999999999999</v>
      </c>
      <c r="N82" s="8">
        <f t="shared" si="17"/>
        <v>0.47526639094019119</v>
      </c>
      <c r="O82" s="8">
        <v>84.386624999999995</v>
      </c>
      <c r="P82" s="8">
        <v>2.332471</v>
      </c>
      <c r="Q82" s="8">
        <f t="shared" si="18"/>
        <v>1.2604461789274144</v>
      </c>
      <c r="R82" s="8">
        <v>74.841893999999996</v>
      </c>
      <c r="S82" s="8">
        <v>2.1335950000000001</v>
      </c>
      <c r="T82" s="8">
        <f t="shared" si="19"/>
        <v>1.1529753918177921</v>
      </c>
      <c r="U82" s="8">
        <v>91.330667000000005</v>
      </c>
      <c r="V82" s="8">
        <v>2.5209830000000002</v>
      </c>
      <c r="W82" s="8">
        <f t="shared" si="20"/>
        <v>1.3623163544116821</v>
      </c>
      <c r="Y82" s="8">
        <v>1.9375</v>
      </c>
      <c r="Z82" s="8">
        <f t="shared" si="21"/>
        <v>0.47844953323188966</v>
      </c>
      <c r="AA82" s="8">
        <v>86.265686000000002</v>
      </c>
      <c r="AB82" s="8">
        <v>2.5791179999999998</v>
      </c>
      <c r="AC82" s="8">
        <f t="shared" si="22"/>
        <v>1.2816469976406377</v>
      </c>
      <c r="AD82" s="8">
        <v>79.481138000000001</v>
      </c>
      <c r="AE82" s="8">
        <v>2.3928050000000001</v>
      </c>
      <c r="AF82" s="8">
        <f t="shared" si="23"/>
        <v>1.1890620530698892</v>
      </c>
      <c r="AG82" s="8">
        <v>86.458509000000006</v>
      </c>
      <c r="AH82" s="8">
        <v>2.5158390000000002</v>
      </c>
      <c r="AI82" s="8">
        <f t="shared" si="24"/>
        <v>1.2502016196611496</v>
      </c>
    </row>
    <row r="83" spans="1:35">
      <c r="A83" s="2">
        <v>1.413</v>
      </c>
      <c r="B83" s="8">
        <f t="shared" si="13"/>
        <v>0.48618008476600411</v>
      </c>
      <c r="C83" s="8">
        <v>79.821436000000006</v>
      </c>
      <c r="D83" s="8">
        <v>2.103885</v>
      </c>
      <c r="E83" s="8">
        <f t="shared" si="14"/>
        <v>1.2340975747411687</v>
      </c>
      <c r="F83" s="8">
        <v>69.961022</v>
      </c>
      <c r="G83" s="8">
        <v>1.924593</v>
      </c>
      <c r="H83" s="9">
        <f t="shared" si="15"/>
        <v>1.1289284127525174</v>
      </c>
      <c r="I83" s="8">
        <v>79.955444999999997</v>
      </c>
      <c r="J83" s="8">
        <v>2.0882399999999999</v>
      </c>
      <c r="K83" s="9">
        <f t="shared" si="16"/>
        <v>1.2249205253507192</v>
      </c>
      <c r="M83" s="2">
        <v>1.6485000000000001</v>
      </c>
      <c r="N83" s="8">
        <f t="shared" si="17"/>
        <v>0.48139886050070985</v>
      </c>
      <c r="O83" s="8">
        <v>83.092214999999996</v>
      </c>
      <c r="P83" s="8">
        <v>2.3118509999999999</v>
      </c>
      <c r="Q83" s="8">
        <f t="shared" si="18"/>
        <v>1.2493033178974238</v>
      </c>
      <c r="R83" s="8">
        <v>72.863521000000006</v>
      </c>
      <c r="S83" s="8">
        <v>2.106814</v>
      </c>
      <c r="T83" s="8">
        <f t="shared" si="19"/>
        <v>1.1385031822521188</v>
      </c>
      <c r="U83" s="8">
        <v>90.328368999999995</v>
      </c>
      <c r="V83" s="8">
        <v>2.5217130000000001</v>
      </c>
      <c r="W83" s="8">
        <f t="shared" si="20"/>
        <v>1.3627108397924721</v>
      </c>
      <c r="Y83" s="8">
        <v>1.9624999999999999</v>
      </c>
      <c r="Z83" s="8">
        <f t="shared" si="21"/>
        <v>0.48462307559617213</v>
      </c>
      <c r="AA83" s="8">
        <v>84.934704999999994</v>
      </c>
      <c r="AB83" s="8">
        <v>2.5713210000000002</v>
      </c>
      <c r="AC83" s="8">
        <f t="shared" si="22"/>
        <v>1.2777724166247233</v>
      </c>
      <c r="AD83" s="8">
        <v>76.675565000000006</v>
      </c>
      <c r="AE83" s="8">
        <v>2.35873</v>
      </c>
      <c r="AF83" s="8">
        <f t="shared" si="23"/>
        <v>1.1721290855032231</v>
      </c>
      <c r="AG83" s="8">
        <v>85.595163999999997</v>
      </c>
      <c r="AH83" s="8">
        <v>2.513083</v>
      </c>
      <c r="AI83" s="8">
        <f t="shared" si="24"/>
        <v>1.2488320742873056</v>
      </c>
    </row>
    <row r="84" spans="1:35">
      <c r="A84" s="2">
        <v>1.431</v>
      </c>
      <c r="B84" s="8">
        <f t="shared" si="13"/>
        <v>0.49237346164200418</v>
      </c>
      <c r="C84" s="8">
        <v>78.738440999999995</v>
      </c>
      <c r="D84" s="8">
        <v>2.0899179999999999</v>
      </c>
      <c r="E84" s="8">
        <f t="shared" si="14"/>
        <v>1.2259048071581449</v>
      </c>
      <c r="F84" s="8">
        <v>69.961022</v>
      </c>
      <c r="G84" s="8">
        <v>1.924593</v>
      </c>
      <c r="H84" s="9">
        <f t="shared" si="15"/>
        <v>1.1289284127525174</v>
      </c>
      <c r="I84" s="8">
        <v>79.355395999999999</v>
      </c>
      <c r="J84" s="8">
        <v>2.0821990000000001</v>
      </c>
      <c r="K84" s="9">
        <f t="shared" si="16"/>
        <v>1.2213769935279195</v>
      </c>
      <c r="M84" s="2">
        <v>1.6695</v>
      </c>
      <c r="N84" s="8">
        <f t="shared" si="17"/>
        <v>0.4875313300612284</v>
      </c>
      <c r="O84" s="8">
        <v>81.847565000000003</v>
      </c>
      <c r="P84" s="8">
        <v>2.2906949999999999</v>
      </c>
      <c r="Q84" s="8">
        <f t="shared" si="18"/>
        <v>1.2378708073275653</v>
      </c>
      <c r="R84" s="8">
        <v>72.863521000000006</v>
      </c>
      <c r="S84" s="8">
        <v>2.106814</v>
      </c>
      <c r="T84" s="8">
        <f t="shared" si="19"/>
        <v>1.1385031822521188</v>
      </c>
      <c r="U84" s="8">
        <v>89.296267999999998</v>
      </c>
      <c r="V84" s="8">
        <v>2.5178479999999999</v>
      </c>
      <c r="W84" s="8">
        <f t="shared" si="20"/>
        <v>1.3606222288380145</v>
      </c>
      <c r="Y84" s="8">
        <v>1.9875</v>
      </c>
      <c r="Z84" s="8">
        <f t="shared" si="21"/>
        <v>0.4907966179604546</v>
      </c>
      <c r="AA84" s="8">
        <v>83.630269999999996</v>
      </c>
      <c r="AB84" s="8">
        <v>2.5605440000000002</v>
      </c>
      <c r="AC84" s="8">
        <f t="shared" si="22"/>
        <v>1.2724169774034184</v>
      </c>
      <c r="AD84" s="8">
        <v>76.675565000000006</v>
      </c>
      <c r="AE84" s="8">
        <v>2.35873</v>
      </c>
      <c r="AF84" s="8">
        <f t="shared" si="23"/>
        <v>1.1721290855032231</v>
      </c>
      <c r="AG84" s="8">
        <v>84.183588</v>
      </c>
      <c r="AH84" s="8">
        <v>2.5080260000000001</v>
      </c>
      <c r="AI84" s="8">
        <f t="shared" si="24"/>
        <v>1.2463190877286958</v>
      </c>
    </row>
    <row r="85" spans="1:35">
      <c r="A85" s="2">
        <v>1.4490000000000001</v>
      </c>
      <c r="B85" s="8">
        <f t="shared" si="13"/>
        <v>0.49856683851800421</v>
      </c>
      <c r="C85" s="8">
        <v>77.665846999999999</v>
      </c>
      <c r="D85" s="8">
        <v>2.0756199999999998</v>
      </c>
      <c r="E85" s="8">
        <f t="shared" si="14"/>
        <v>1.2175178814831915</v>
      </c>
      <c r="F85" s="8">
        <v>68.250681999999998</v>
      </c>
      <c r="G85" s="8">
        <v>1.908099</v>
      </c>
      <c r="H85" s="9">
        <f t="shared" si="15"/>
        <v>1.1192533566549736</v>
      </c>
      <c r="I85" s="8">
        <v>78.063564999999997</v>
      </c>
      <c r="J85" s="8">
        <v>2.0743140000000002</v>
      </c>
      <c r="K85" s="9">
        <f t="shared" si="16"/>
        <v>1.2167518075615602</v>
      </c>
      <c r="M85" s="2">
        <v>1.6904999999999999</v>
      </c>
      <c r="N85" s="8">
        <f t="shared" si="17"/>
        <v>0.493663799621747</v>
      </c>
      <c r="O85" s="8">
        <v>80.697682999999998</v>
      </c>
      <c r="P85" s="8">
        <v>2.2737729999999998</v>
      </c>
      <c r="Q85" s="8">
        <f t="shared" si="18"/>
        <v>1.2287263119662897</v>
      </c>
      <c r="R85" s="8">
        <v>70.855941000000001</v>
      </c>
      <c r="S85" s="8">
        <v>2.0808110000000002</v>
      </c>
      <c r="T85" s="8">
        <f t="shared" si="19"/>
        <v>1.1244513968320002</v>
      </c>
      <c r="U85" s="8">
        <v>87.095281999999997</v>
      </c>
      <c r="V85" s="8">
        <v>2.4981680000000002</v>
      </c>
      <c r="W85" s="8">
        <f t="shared" si="20"/>
        <v>1.3499873352846579</v>
      </c>
      <c r="Y85" s="8">
        <v>2.0125000000000002</v>
      </c>
      <c r="Z85" s="8">
        <f t="shared" si="21"/>
        <v>0.49697016032473706</v>
      </c>
      <c r="AA85" s="8">
        <v>82.401516999999998</v>
      </c>
      <c r="AB85" s="8">
        <v>2.5464889999999998</v>
      </c>
      <c r="AC85" s="8">
        <f t="shared" si="22"/>
        <v>1.2654325941561844</v>
      </c>
      <c r="AD85" s="8">
        <v>74.352438000000006</v>
      </c>
      <c r="AE85" s="8">
        <v>2.3273869999999999</v>
      </c>
      <c r="AF85" s="8">
        <f t="shared" si="23"/>
        <v>1.1565537369355923</v>
      </c>
      <c r="AG85" s="8">
        <v>82.679445000000001</v>
      </c>
      <c r="AH85" s="8">
        <v>2.4969380000000001</v>
      </c>
      <c r="AI85" s="8">
        <f t="shared" si="24"/>
        <v>1.2408091025671641</v>
      </c>
    </row>
    <row r="86" spans="1:35">
      <c r="A86" s="2">
        <v>1.4670000000000001</v>
      </c>
      <c r="B86" s="8">
        <f t="shared" si="13"/>
        <v>0.50476021539400429</v>
      </c>
      <c r="C86" s="8">
        <v>76.649142999999995</v>
      </c>
      <c r="D86" s="8">
        <v>2.0590839999999999</v>
      </c>
      <c r="E86" s="8">
        <f t="shared" si="14"/>
        <v>1.2078181890114452</v>
      </c>
      <c r="F86" s="8">
        <v>68.250681999999998</v>
      </c>
      <c r="G86" s="8">
        <v>1.908099</v>
      </c>
      <c r="H86" s="9">
        <f t="shared" si="15"/>
        <v>1.1192533566549736</v>
      </c>
      <c r="I86" s="8">
        <v>76.31841</v>
      </c>
      <c r="J86" s="8">
        <v>2.073461</v>
      </c>
      <c r="K86" s="9">
        <f t="shared" si="16"/>
        <v>1.2162514545331129</v>
      </c>
      <c r="M86" s="2">
        <v>1.7115</v>
      </c>
      <c r="N86" s="8">
        <f t="shared" si="17"/>
        <v>0.49979626918226561</v>
      </c>
      <c r="O86" s="8">
        <v>79.608035000000001</v>
      </c>
      <c r="P86" s="8">
        <v>2.264764</v>
      </c>
      <c r="Q86" s="8">
        <f t="shared" si="18"/>
        <v>1.2238579300545931</v>
      </c>
      <c r="R86" s="8">
        <v>70.855941000000001</v>
      </c>
      <c r="S86" s="8">
        <v>2.0808110000000002</v>
      </c>
      <c r="T86" s="8">
        <f t="shared" si="19"/>
        <v>1.1244513968320002</v>
      </c>
      <c r="U86" s="8">
        <v>86.230170999999999</v>
      </c>
      <c r="V86" s="8">
        <v>2.4870290000000002</v>
      </c>
      <c r="W86" s="8">
        <f t="shared" si="20"/>
        <v>1.3439679206865462</v>
      </c>
      <c r="Y86" s="8">
        <v>2.0375000000000001</v>
      </c>
      <c r="Z86" s="8">
        <f t="shared" si="21"/>
        <v>0.50314370268901953</v>
      </c>
      <c r="AA86" s="8">
        <v>81.269724999999994</v>
      </c>
      <c r="AB86" s="8">
        <v>2.532181</v>
      </c>
      <c r="AC86" s="8">
        <f t="shared" si="22"/>
        <v>1.2583224870411778</v>
      </c>
      <c r="AD86" s="8">
        <v>74.352438000000006</v>
      </c>
      <c r="AE86" s="8">
        <v>2.3273869999999999</v>
      </c>
      <c r="AF86" s="8">
        <f t="shared" si="23"/>
        <v>1.1565537369355923</v>
      </c>
      <c r="AG86" s="8">
        <v>81.887089000000003</v>
      </c>
      <c r="AH86" s="8">
        <v>2.4908389999999998</v>
      </c>
      <c r="AI86" s="8">
        <f t="shared" si="24"/>
        <v>1.2377783125689512</v>
      </c>
    </row>
    <row r="87" spans="1:35">
      <c r="A87" s="2">
        <v>1.4850000000000001</v>
      </c>
      <c r="B87" s="8">
        <f t="shared" si="13"/>
        <v>0.51095359227000436</v>
      </c>
      <c r="C87" s="8">
        <v>75.701285999999996</v>
      </c>
      <c r="D87" s="8">
        <v>2.043288</v>
      </c>
      <c r="E87" s="8">
        <f t="shared" si="14"/>
        <v>1.1985525659899343</v>
      </c>
      <c r="F87" s="8">
        <v>66.730311999999998</v>
      </c>
      <c r="G87" s="8">
        <v>1.8919090000000001</v>
      </c>
      <c r="H87" s="9">
        <f t="shared" si="15"/>
        <v>1.1097566209802294</v>
      </c>
      <c r="I87" s="8">
        <v>75.776190999999997</v>
      </c>
      <c r="J87" s="8">
        <v>2.0744669999999998</v>
      </c>
      <c r="K87" s="9">
        <f t="shared" si="16"/>
        <v>1.2168415543532978</v>
      </c>
      <c r="M87" s="2">
        <v>1.7324999999999999</v>
      </c>
      <c r="N87" s="8">
        <f t="shared" si="17"/>
        <v>0.50592873874278421</v>
      </c>
      <c r="O87" s="8">
        <v>78.612780999999998</v>
      </c>
      <c r="P87" s="8">
        <v>2.2633930000000002</v>
      </c>
      <c r="Q87" s="8">
        <f t="shared" si="18"/>
        <v>1.2231170540860135</v>
      </c>
      <c r="R87" s="8">
        <v>68.788096999999993</v>
      </c>
      <c r="S87" s="8">
        <v>2.0584560000000001</v>
      </c>
      <c r="T87" s="8">
        <f t="shared" si="19"/>
        <v>1.1123709575339673</v>
      </c>
      <c r="U87" s="8">
        <v>84.459438000000006</v>
      </c>
      <c r="V87" s="8">
        <v>2.4605950000000001</v>
      </c>
      <c r="W87" s="8">
        <f t="shared" si="20"/>
        <v>1.3296832267744816</v>
      </c>
      <c r="Y87" s="8">
        <v>2.0625</v>
      </c>
      <c r="Z87" s="8">
        <f t="shared" si="21"/>
        <v>0.50931724505330189</v>
      </c>
      <c r="AA87" s="8">
        <v>80.166922</v>
      </c>
      <c r="AB87" s="8">
        <v>2.5203890000000002</v>
      </c>
      <c r="AC87" s="8">
        <f t="shared" si="22"/>
        <v>1.2524626615519296</v>
      </c>
      <c r="AD87" s="8">
        <v>72.286698000000001</v>
      </c>
      <c r="AE87" s="8">
        <v>2.2961149999999999</v>
      </c>
      <c r="AF87" s="8">
        <f t="shared" si="23"/>
        <v>1.1410136705601035</v>
      </c>
      <c r="AG87" s="8">
        <v>81.098787000000002</v>
      </c>
      <c r="AH87" s="8">
        <v>2.4836290000000001</v>
      </c>
      <c r="AI87" s="8">
        <f t="shared" si="24"/>
        <v>1.2341954308035614</v>
      </c>
    </row>
    <row r="88" spans="1:35">
      <c r="A88" s="2">
        <v>1.5029999999999999</v>
      </c>
      <c r="B88" s="8">
        <f t="shared" si="13"/>
        <v>0.51714696914600433</v>
      </c>
      <c r="C88" s="8">
        <v>74.818451999999994</v>
      </c>
      <c r="D88" s="8">
        <v>2.0300189999999998</v>
      </c>
      <c r="E88" s="8">
        <f t="shared" si="14"/>
        <v>1.1907692314829434</v>
      </c>
      <c r="F88" s="8">
        <v>66.730311999999998</v>
      </c>
      <c r="G88" s="8">
        <v>1.8919090000000001</v>
      </c>
      <c r="H88" s="9">
        <f t="shared" si="15"/>
        <v>1.1097566209802294</v>
      </c>
      <c r="I88" s="8">
        <v>74.566922000000005</v>
      </c>
      <c r="J88" s="8">
        <v>2.0715940000000002</v>
      </c>
      <c r="K88" s="9">
        <f t="shared" si="16"/>
        <v>1.2151563090417761</v>
      </c>
      <c r="M88" s="2">
        <v>1.7535000000000001</v>
      </c>
      <c r="N88" s="8">
        <f t="shared" si="17"/>
        <v>0.51206120830330282</v>
      </c>
      <c r="O88" s="8">
        <v>77.672925000000006</v>
      </c>
      <c r="P88" s="8">
        <v>2.265787</v>
      </c>
      <c r="Q88" s="8">
        <f t="shared" si="18"/>
        <v>1.2244107499786321</v>
      </c>
      <c r="R88" s="8">
        <v>68.788096999999993</v>
      </c>
      <c r="S88" s="8">
        <v>2.0584560000000001</v>
      </c>
      <c r="T88" s="8">
        <f t="shared" si="19"/>
        <v>1.1123709575339673</v>
      </c>
      <c r="U88" s="8">
        <v>82.867818999999997</v>
      </c>
      <c r="V88" s="8">
        <v>2.4310589999999999</v>
      </c>
      <c r="W88" s="8">
        <f t="shared" si="20"/>
        <v>1.3137222401895248</v>
      </c>
      <c r="Y88" s="8">
        <v>2.0874999999999999</v>
      </c>
      <c r="Z88" s="8">
        <f t="shared" si="21"/>
        <v>0.51549078741758436</v>
      </c>
      <c r="AA88" s="8">
        <v>79.157056999999995</v>
      </c>
      <c r="AB88" s="8">
        <v>2.50983</v>
      </c>
      <c r="AC88" s="8">
        <f t="shared" si="22"/>
        <v>1.2472155535684688</v>
      </c>
      <c r="AD88" s="8">
        <v>72.286698000000001</v>
      </c>
      <c r="AE88" s="8">
        <v>2.2961149999999999</v>
      </c>
      <c r="AF88" s="8">
        <f t="shared" si="23"/>
        <v>1.1410136705601035</v>
      </c>
      <c r="AG88" s="8">
        <v>80.087518000000003</v>
      </c>
      <c r="AH88" s="8">
        <v>2.472283</v>
      </c>
      <c r="AI88" s="8">
        <f t="shared" si="24"/>
        <v>1.2285572371128382</v>
      </c>
    </row>
    <row r="89" spans="1:35">
      <c r="A89" s="2">
        <v>1.5209999999999999</v>
      </c>
      <c r="B89" s="8">
        <f t="shared" si="13"/>
        <v>0.52334034602200441</v>
      </c>
      <c r="C89" s="8">
        <v>73.916753999999997</v>
      </c>
      <c r="D89" s="8">
        <v>2.0202939999999998</v>
      </c>
      <c r="E89" s="8">
        <f t="shared" si="14"/>
        <v>1.185064737694377</v>
      </c>
      <c r="F89" s="8">
        <v>65.400761000000003</v>
      </c>
      <c r="G89" s="8">
        <v>1.8779870000000001</v>
      </c>
      <c r="H89" s="9">
        <f t="shared" si="15"/>
        <v>1.1015902495124226</v>
      </c>
      <c r="I89" s="8">
        <v>72.818584000000001</v>
      </c>
      <c r="J89" s="8">
        <v>2.053328</v>
      </c>
      <c r="K89" s="9">
        <f t="shared" si="16"/>
        <v>1.2044418325850199</v>
      </c>
      <c r="M89" s="2">
        <v>1.7745</v>
      </c>
      <c r="N89" s="8">
        <f t="shared" si="17"/>
        <v>0.51819367786382142</v>
      </c>
      <c r="O89" s="8">
        <v>76.808170000000004</v>
      </c>
      <c r="P89" s="8">
        <v>2.265425</v>
      </c>
      <c r="Q89" s="8">
        <f t="shared" si="18"/>
        <v>1.2242151284610348</v>
      </c>
      <c r="R89" s="8">
        <v>66.69032</v>
      </c>
      <c r="S89" s="8">
        <v>2.0344690000000001</v>
      </c>
      <c r="T89" s="8">
        <f t="shared" si="19"/>
        <v>1.0994086002339485</v>
      </c>
      <c r="U89" s="8">
        <v>81.541287999999994</v>
      </c>
      <c r="V89" s="8">
        <v>2.4065219999999998</v>
      </c>
      <c r="W89" s="8">
        <f t="shared" si="20"/>
        <v>1.300462667876582</v>
      </c>
      <c r="Y89" s="8">
        <v>2.1124999999999998</v>
      </c>
      <c r="Z89" s="8">
        <f t="shared" si="21"/>
        <v>0.52166432978186672</v>
      </c>
      <c r="AA89" s="8">
        <v>78.188889000000003</v>
      </c>
      <c r="AB89" s="8">
        <v>2.4996049999999999</v>
      </c>
      <c r="AC89" s="8">
        <f t="shared" si="22"/>
        <v>1.2421344209677596</v>
      </c>
      <c r="AD89" s="8">
        <v>70.515570999999994</v>
      </c>
      <c r="AE89" s="8">
        <v>2.2706170000000001</v>
      </c>
      <c r="AF89" s="8">
        <f t="shared" si="23"/>
        <v>1.1283428911906288</v>
      </c>
      <c r="AG89" s="8">
        <v>78.907314</v>
      </c>
      <c r="AH89" s="8">
        <v>2.467908</v>
      </c>
      <c r="AI89" s="8">
        <f t="shared" si="24"/>
        <v>1.2263831583717035</v>
      </c>
    </row>
    <row r="90" spans="1:35">
      <c r="A90" s="2">
        <v>1.5389999999999999</v>
      </c>
      <c r="B90" s="8">
        <f t="shared" si="13"/>
        <v>0.52953372289800449</v>
      </c>
      <c r="C90" s="8">
        <v>72.976512</v>
      </c>
      <c r="D90" s="8">
        <v>2.0136099999999999</v>
      </c>
      <c r="E90" s="8">
        <f t="shared" si="14"/>
        <v>1.1811440347141429</v>
      </c>
      <c r="F90" s="8">
        <v>65.400761000000003</v>
      </c>
      <c r="G90" s="8">
        <v>1.8779870000000001</v>
      </c>
      <c r="H90" s="9">
        <f t="shared" si="15"/>
        <v>1.1015902495124226</v>
      </c>
      <c r="I90" s="8">
        <v>72.261359999999996</v>
      </c>
      <c r="J90" s="8">
        <v>2.0463439999999999</v>
      </c>
      <c r="K90" s="9">
        <f t="shared" si="16"/>
        <v>1.2003451555033389</v>
      </c>
      <c r="M90" s="2">
        <v>1.7955000000000001</v>
      </c>
      <c r="N90" s="8">
        <f t="shared" si="17"/>
        <v>0.52432614742434003</v>
      </c>
      <c r="O90" s="8">
        <v>75.87079</v>
      </c>
      <c r="P90" s="8">
        <v>2.2595299999999998</v>
      </c>
      <c r="Q90" s="8">
        <f t="shared" si="18"/>
        <v>1.2210295239134208</v>
      </c>
      <c r="R90" s="8">
        <v>66.69032</v>
      </c>
      <c r="S90" s="8">
        <v>2.0344690000000001</v>
      </c>
      <c r="T90" s="8">
        <f t="shared" si="19"/>
        <v>1.0994086002339485</v>
      </c>
      <c r="U90" s="8">
        <v>79.771933000000004</v>
      </c>
      <c r="V90" s="8">
        <v>2.3850020000000001</v>
      </c>
      <c r="W90" s="8">
        <f t="shared" si="20"/>
        <v>1.2888334550072611</v>
      </c>
      <c r="Y90" s="8">
        <v>2.1375000000000002</v>
      </c>
      <c r="Z90" s="8">
        <f t="shared" si="21"/>
        <v>0.5278378721461493</v>
      </c>
      <c r="AA90" s="8">
        <v>77.294084999999995</v>
      </c>
      <c r="AB90" s="8">
        <v>2.4905529999999998</v>
      </c>
      <c r="AC90" s="8">
        <f t="shared" si="22"/>
        <v>1.2376361899358166</v>
      </c>
      <c r="AD90" s="8">
        <v>70.515570999999994</v>
      </c>
      <c r="AE90" s="8">
        <v>2.2706170000000001</v>
      </c>
      <c r="AF90" s="8">
        <f t="shared" si="23"/>
        <v>1.1283428911906288</v>
      </c>
      <c r="AG90" s="8">
        <v>78.441849000000005</v>
      </c>
      <c r="AH90" s="8">
        <v>2.4650280000000002</v>
      </c>
      <c r="AI90" s="8">
        <f t="shared" si="24"/>
        <v>1.2249519933946824</v>
      </c>
    </row>
    <row r="91" spans="1:35">
      <c r="A91" s="2">
        <v>1.5569999999999999</v>
      </c>
      <c r="B91" s="8">
        <f t="shared" si="13"/>
        <v>0.53572709977400446</v>
      </c>
      <c r="C91" s="8">
        <v>72.048114999999996</v>
      </c>
      <c r="D91" s="8">
        <v>2.0091329999999998</v>
      </c>
      <c r="E91" s="8">
        <f t="shared" si="14"/>
        <v>1.1785179145402189</v>
      </c>
      <c r="F91" s="8">
        <v>64.134468999999996</v>
      </c>
      <c r="G91" s="8">
        <v>1.864104</v>
      </c>
      <c r="H91" s="9">
        <f t="shared" si="15"/>
        <v>1.0934467546778039</v>
      </c>
      <c r="I91" s="8">
        <v>71.243785000000003</v>
      </c>
      <c r="J91" s="8">
        <v>2.0337909999999999</v>
      </c>
      <c r="K91" s="9">
        <f t="shared" si="16"/>
        <v>1.1929818125184675</v>
      </c>
      <c r="M91" s="2">
        <v>1.8165</v>
      </c>
      <c r="N91" s="8">
        <f t="shared" si="17"/>
        <v>0.53045861698485863</v>
      </c>
      <c r="O91" s="8">
        <v>74.879762999999997</v>
      </c>
      <c r="P91" s="8">
        <v>2.2492679999999998</v>
      </c>
      <c r="Q91" s="8">
        <f t="shared" si="18"/>
        <v>1.2154840321631899</v>
      </c>
      <c r="R91" s="8">
        <v>64.741106000000002</v>
      </c>
      <c r="S91" s="8">
        <v>2.0091589999999999</v>
      </c>
      <c r="T91" s="8">
        <f t="shared" si="19"/>
        <v>1.0857313057301141</v>
      </c>
      <c r="U91" s="8">
        <v>79.200653000000003</v>
      </c>
      <c r="V91" s="8">
        <v>2.3788800000000001</v>
      </c>
      <c r="W91" s="8">
        <f t="shared" si="20"/>
        <v>1.2855251817179498</v>
      </c>
      <c r="Y91" s="8">
        <v>2.1625000000000001</v>
      </c>
      <c r="Z91" s="8">
        <f t="shared" si="21"/>
        <v>0.53401141451043177</v>
      </c>
      <c r="AA91" s="8">
        <v>76.364354000000006</v>
      </c>
      <c r="AB91" s="8">
        <v>2.4839980000000002</v>
      </c>
      <c r="AC91" s="8">
        <f t="shared" si="22"/>
        <v>1.2343787988162425</v>
      </c>
      <c r="AD91" s="8">
        <v>68.840166999999994</v>
      </c>
      <c r="AE91" s="8">
        <v>2.2506930000000001</v>
      </c>
      <c r="AF91" s="8">
        <f t="shared" si="23"/>
        <v>1.1184420123704306</v>
      </c>
      <c r="AG91" s="8">
        <v>77.198627999999999</v>
      </c>
      <c r="AH91" s="8">
        <v>2.472864</v>
      </c>
      <c r="AI91" s="8">
        <f t="shared" si="24"/>
        <v>1.2288459547696609</v>
      </c>
    </row>
    <row r="92" spans="1:35">
      <c r="A92" s="2">
        <v>1.575</v>
      </c>
      <c r="B92" s="8">
        <f t="shared" si="13"/>
        <v>0.54192047665000453</v>
      </c>
      <c r="C92" s="8">
        <v>71.158198999999996</v>
      </c>
      <c r="D92" s="8">
        <v>2.0046349999999999</v>
      </c>
      <c r="E92" s="8">
        <f t="shared" si="14"/>
        <v>1.1758794761791935</v>
      </c>
      <c r="F92" s="8">
        <v>64.134468999999996</v>
      </c>
      <c r="G92" s="8">
        <v>1.864104</v>
      </c>
      <c r="H92" s="9">
        <f t="shared" si="15"/>
        <v>1.0934467546778039</v>
      </c>
      <c r="I92" s="8">
        <v>70.269029000000003</v>
      </c>
      <c r="J92" s="8">
        <v>2.0202100000000001</v>
      </c>
      <c r="K92" s="9">
        <f t="shared" si="16"/>
        <v>1.1850154649459721</v>
      </c>
      <c r="M92" s="2">
        <v>1.8374999999999999</v>
      </c>
      <c r="N92" s="8">
        <f t="shared" si="17"/>
        <v>0.53659108654537713</v>
      </c>
      <c r="O92" s="8">
        <v>73.870141000000004</v>
      </c>
      <c r="P92" s="8">
        <v>2.2363740000000001</v>
      </c>
      <c r="Q92" s="8">
        <f t="shared" si="18"/>
        <v>1.2085162314783839</v>
      </c>
      <c r="R92" s="8">
        <v>64.741106000000002</v>
      </c>
      <c r="S92" s="8">
        <v>2.0091589999999999</v>
      </c>
      <c r="T92" s="8">
        <f t="shared" si="19"/>
        <v>1.0857313057301141</v>
      </c>
      <c r="U92" s="8">
        <v>78.040079000000006</v>
      </c>
      <c r="V92" s="8">
        <v>2.366924</v>
      </c>
      <c r="W92" s="8">
        <f t="shared" si="20"/>
        <v>1.2790642677279125</v>
      </c>
      <c r="Y92" s="8">
        <v>2.1875</v>
      </c>
      <c r="Z92" s="8">
        <f t="shared" si="21"/>
        <v>0.54018495687471413</v>
      </c>
      <c r="AA92" s="8">
        <v>75.401455999999996</v>
      </c>
      <c r="AB92" s="8">
        <v>2.4801220000000002</v>
      </c>
      <c r="AC92" s="8">
        <f t="shared" si="22"/>
        <v>1.2324526892846679</v>
      </c>
      <c r="AD92" s="8">
        <v>68.840166999999994</v>
      </c>
      <c r="AE92" s="8">
        <v>2.2506930000000001</v>
      </c>
      <c r="AF92" s="8">
        <f t="shared" si="23"/>
        <v>1.1184420123704306</v>
      </c>
      <c r="AG92" s="8">
        <v>76.275700000000001</v>
      </c>
      <c r="AH92" s="8">
        <v>2.4661430000000002</v>
      </c>
      <c r="AI92" s="8">
        <f t="shared" si="24"/>
        <v>1.2255060728909946</v>
      </c>
    </row>
    <row r="93" spans="1:35">
      <c r="A93" s="2">
        <v>1.593</v>
      </c>
      <c r="B93" s="8">
        <f t="shared" si="13"/>
        <v>0.54811385352600461</v>
      </c>
      <c r="C93" s="8">
        <v>70.339094000000003</v>
      </c>
      <c r="D93" s="8">
        <v>1.99681</v>
      </c>
      <c r="E93" s="8">
        <f t="shared" si="14"/>
        <v>1.1712894850331235</v>
      </c>
      <c r="F93" s="8">
        <v>62.861933999999998</v>
      </c>
      <c r="G93" s="8">
        <v>1.847861</v>
      </c>
      <c r="H93" s="9">
        <f t="shared" si="15"/>
        <v>1.0839189302451373</v>
      </c>
      <c r="I93" s="8">
        <v>69.312443000000002</v>
      </c>
      <c r="J93" s="8">
        <v>2.0038830000000001</v>
      </c>
      <c r="K93" s="9">
        <f t="shared" si="16"/>
        <v>1.1754383677649003</v>
      </c>
      <c r="M93" s="2">
        <v>1.8585</v>
      </c>
      <c r="N93" s="8">
        <f t="shared" si="17"/>
        <v>0.54272355610589584</v>
      </c>
      <c r="O93" s="8">
        <v>72.834709000000004</v>
      </c>
      <c r="P93" s="8">
        <v>2.220628</v>
      </c>
      <c r="Q93" s="8">
        <f t="shared" si="18"/>
        <v>1.2000072358538334</v>
      </c>
      <c r="R93" s="8">
        <v>62.853304999999999</v>
      </c>
      <c r="S93" s="8">
        <v>1.988567</v>
      </c>
      <c r="T93" s="8">
        <f t="shared" si="19"/>
        <v>1.074603575646236</v>
      </c>
      <c r="U93" s="8">
        <v>76.944113000000002</v>
      </c>
      <c r="V93" s="8">
        <v>2.3568449999999999</v>
      </c>
      <c r="W93" s="8">
        <f t="shared" si="20"/>
        <v>1.2736176675183453</v>
      </c>
      <c r="Y93" s="8">
        <v>2.2124999999999999</v>
      </c>
      <c r="Z93" s="8">
        <f t="shared" si="21"/>
        <v>0.5463584992389966</v>
      </c>
      <c r="AA93" s="8">
        <v>74.379467000000005</v>
      </c>
      <c r="AB93" s="8">
        <v>2.4765489999999999</v>
      </c>
      <c r="AC93" s="8">
        <f t="shared" si="22"/>
        <v>1.2306771502350509</v>
      </c>
      <c r="AD93" s="8">
        <v>67.303166000000004</v>
      </c>
      <c r="AE93" s="8">
        <v>2.2352940000000001</v>
      </c>
      <c r="AF93" s="8">
        <f t="shared" si="23"/>
        <v>1.1107897521339203</v>
      </c>
      <c r="AG93" s="8">
        <v>75.219226000000006</v>
      </c>
      <c r="AH93" s="8">
        <v>2.4526340000000002</v>
      </c>
      <c r="AI93" s="8">
        <f t="shared" si="24"/>
        <v>1.2187930146706543</v>
      </c>
    </row>
    <row r="94" spans="1:35">
      <c r="A94" s="2">
        <v>1.611</v>
      </c>
      <c r="B94" s="8">
        <f t="shared" si="13"/>
        <v>0.55430723040200469</v>
      </c>
      <c r="C94" s="8">
        <v>69.589832000000001</v>
      </c>
      <c r="D94" s="8">
        <v>1.9867300000000001</v>
      </c>
      <c r="E94" s="8">
        <f t="shared" si="14"/>
        <v>1.165376755224512</v>
      </c>
      <c r="F94" s="8">
        <v>62.861933999999998</v>
      </c>
      <c r="G94" s="8">
        <v>1.847861</v>
      </c>
      <c r="H94" s="9">
        <f t="shared" si="15"/>
        <v>1.0839189302451373</v>
      </c>
      <c r="I94" s="8">
        <v>68.545164999999997</v>
      </c>
      <c r="J94" s="8">
        <v>1.990818</v>
      </c>
      <c r="K94" s="9">
        <f t="shared" si="16"/>
        <v>1.1677746956468933</v>
      </c>
      <c r="M94" s="2">
        <v>1.8794999999999999</v>
      </c>
      <c r="N94" s="8">
        <f t="shared" si="17"/>
        <v>0.54885602566641434</v>
      </c>
      <c r="O94" s="8">
        <v>71.759462999999997</v>
      </c>
      <c r="P94" s="8">
        <v>2.2038920000000002</v>
      </c>
      <c r="Q94" s="8">
        <f t="shared" si="18"/>
        <v>1.1909632532060195</v>
      </c>
      <c r="R94" s="8">
        <v>62.853304999999999</v>
      </c>
      <c r="S94" s="8">
        <v>1.988567</v>
      </c>
      <c r="T94" s="8">
        <f t="shared" si="19"/>
        <v>1.074603575646236</v>
      </c>
      <c r="U94" s="8">
        <v>75.964511999999999</v>
      </c>
      <c r="V94" s="8">
        <v>2.3440129999999999</v>
      </c>
      <c r="W94" s="8">
        <f t="shared" si="20"/>
        <v>1.2666833710713596</v>
      </c>
      <c r="Y94" s="8">
        <v>2.2374999999999998</v>
      </c>
      <c r="Z94" s="8">
        <f t="shared" si="21"/>
        <v>0.55253204160327896</v>
      </c>
      <c r="AA94" s="8">
        <v>73.458246000000003</v>
      </c>
      <c r="AB94" s="8">
        <v>2.472413</v>
      </c>
      <c r="AC94" s="8">
        <f t="shared" si="22"/>
        <v>1.2286218383097176</v>
      </c>
      <c r="AD94" s="8">
        <v>67.303166000000004</v>
      </c>
      <c r="AE94" s="8">
        <v>2.2352940000000001</v>
      </c>
      <c r="AF94" s="8">
        <f t="shared" si="23"/>
        <v>1.1107897521339203</v>
      </c>
      <c r="AG94" s="8">
        <v>73.895624999999995</v>
      </c>
      <c r="AH94" s="8">
        <v>2.4328850000000002</v>
      </c>
      <c r="AI94" s="8">
        <f t="shared" si="24"/>
        <v>1.2089790990001015</v>
      </c>
    </row>
    <row r="95" spans="1:35">
      <c r="A95" s="2">
        <v>1.629</v>
      </c>
      <c r="B95" s="8">
        <f t="shared" si="13"/>
        <v>0.56050060727800477</v>
      </c>
      <c r="C95" s="8">
        <v>68.898664999999994</v>
      </c>
      <c r="D95" s="8">
        <v>1.9792430000000001</v>
      </c>
      <c r="E95" s="8">
        <f t="shared" si="14"/>
        <v>1.1609850282327385</v>
      </c>
      <c r="F95" s="8">
        <v>61.437018000000002</v>
      </c>
      <c r="G95" s="8">
        <v>1.832703</v>
      </c>
      <c r="H95" s="9">
        <f t="shared" si="15"/>
        <v>1.0750275454793699</v>
      </c>
      <c r="I95" s="8">
        <v>67.898832999999996</v>
      </c>
      <c r="J95" s="8">
        <v>1.981873</v>
      </c>
      <c r="K95" s="9">
        <f t="shared" si="16"/>
        <v>1.1625277345220886</v>
      </c>
      <c r="M95" s="2">
        <v>1.9005000000000001</v>
      </c>
      <c r="N95" s="8">
        <f t="shared" si="17"/>
        <v>0.55498849522693294</v>
      </c>
      <c r="O95" s="8">
        <v>70.682811999999998</v>
      </c>
      <c r="P95" s="8">
        <v>2.1884209999999999</v>
      </c>
      <c r="Q95" s="8">
        <f t="shared" si="18"/>
        <v>1.182602865087931</v>
      </c>
      <c r="R95" s="8">
        <v>61.091664000000002</v>
      </c>
      <c r="S95" s="8">
        <v>1.970685</v>
      </c>
      <c r="T95" s="8">
        <f t="shared" si="19"/>
        <v>1.0649403049896748</v>
      </c>
      <c r="U95" s="8">
        <v>74.921170000000004</v>
      </c>
      <c r="V95" s="8">
        <v>2.327169</v>
      </c>
      <c r="W95" s="8">
        <f t="shared" si="20"/>
        <v>1.2575810262028262</v>
      </c>
      <c r="Y95" s="8">
        <v>2.2625000000000002</v>
      </c>
      <c r="Z95" s="8">
        <f t="shared" si="21"/>
        <v>0.55870558396756154</v>
      </c>
      <c r="AA95" s="8">
        <v>72.607894000000002</v>
      </c>
      <c r="AB95" s="8">
        <v>2.4699420000000001</v>
      </c>
      <c r="AC95" s="8">
        <f t="shared" si="22"/>
        <v>1.2273939186367249</v>
      </c>
      <c r="AD95" s="8">
        <v>65.832864000000001</v>
      </c>
      <c r="AE95" s="8">
        <v>2.2146029999999999</v>
      </c>
      <c r="AF95" s="8">
        <f t="shared" si="23"/>
        <v>1.1005077262521332</v>
      </c>
      <c r="AG95" s="8">
        <v>73.544434999999993</v>
      </c>
      <c r="AH95" s="8">
        <v>2.422844</v>
      </c>
      <c r="AI95" s="8">
        <f t="shared" si="24"/>
        <v>1.2039894019395909</v>
      </c>
    </row>
    <row r="96" spans="1:35">
      <c r="A96" s="2">
        <v>1.647</v>
      </c>
      <c r="B96" s="8">
        <f t="shared" si="13"/>
        <v>0.56669398415400474</v>
      </c>
      <c r="C96" s="8">
        <v>68.255617999999998</v>
      </c>
      <c r="D96" s="8">
        <v>1.9763569999999999</v>
      </c>
      <c r="E96" s="8">
        <f t="shared" si="14"/>
        <v>1.1592921573768205</v>
      </c>
      <c r="F96" s="8">
        <v>61.437018000000002</v>
      </c>
      <c r="G96" s="8">
        <v>1.832703</v>
      </c>
      <c r="H96" s="9">
        <f t="shared" si="15"/>
        <v>1.0750275454793699</v>
      </c>
      <c r="I96" s="8">
        <v>67.219526000000002</v>
      </c>
      <c r="J96" s="8">
        <v>1.9751730000000001</v>
      </c>
      <c r="K96" s="9">
        <f t="shared" si="16"/>
        <v>1.158597646256444</v>
      </c>
      <c r="M96" s="2">
        <v>1.9215</v>
      </c>
      <c r="N96" s="8">
        <f t="shared" si="17"/>
        <v>0.56112096478745155</v>
      </c>
      <c r="O96" s="8">
        <v>69.611073000000005</v>
      </c>
      <c r="P96" s="8">
        <v>2.1747459999999998</v>
      </c>
      <c r="Q96" s="8">
        <f t="shared" si="18"/>
        <v>1.1752130190847727</v>
      </c>
      <c r="R96" s="8">
        <v>61.091664000000002</v>
      </c>
      <c r="S96" s="8">
        <v>1.970685</v>
      </c>
      <c r="T96" s="8">
        <f t="shared" si="19"/>
        <v>1.0649403049896748</v>
      </c>
      <c r="U96" s="8">
        <v>73.309318000000005</v>
      </c>
      <c r="V96" s="8">
        <v>2.3044760000000002</v>
      </c>
      <c r="W96" s="8">
        <f t="shared" si="20"/>
        <v>1.2453179347695782</v>
      </c>
      <c r="Y96" s="8">
        <v>2.2875000000000001</v>
      </c>
      <c r="Z96" s="8">
        <f t="shared" si="21"/>
        <v>0.56487912633184401</v>
      </c>
      <c r="AA96" s="8">
        <v>71.828529000000003</v>
      </c>
      <c r="AB96" s="8">
        <v>2.4660129999999998</v>
      </c>
      <c r="AC96" s="8">
        <f t="shared" si="22"/>
        <v>1.2254414716941149</v>
      </c>
      <c r="AD96" s="8">
        <v>65.832864000000001</v>
      </c>
      <c r="AE96" s="8">
        <v>2.2146029999999999</v>
      </c>
      <c r="AF96" s="8">
        <f t="shared" si="23"/>
        <v>1.1005077262521332</v>
      </c>
      <c r="AG96" s="8">
        <v>71.725750000000005</v>
      </c>
      <c r="AH96" s="8">
        <v>2.3963519999999998</v>
      </c>
      <c r="AI96" s="8">
        <f t="shared" si="24"/>
        <v>1.1908246718801303</v>
      </c>
    </row>
    <row r="97" spans="1:35">
      <c r="A97" s="2">
        <v>1.665</v>
      </c>
      <c r="B97" s="8">
        <f t="shared" si="13"/>
        <v>0.57288736103000482</v>
      </c>
      <c r="C97" s="8">
        <v>67.610185000000001</v>
      </c>
      <c r="D97" s="8">
        <v>1.977371</v>
      </c>
      <c r="E97" s="8">
        <f t="shared" si="14"/>
        <v>1.1598869498397106</v>
      </c>
      <c r="F97" s="8">
        <v>59.949190000000002</v>
      </c>
      <c r="G97" s="8">
        <v>1.818638</v>
      </c>
      <c r="H97" s="9">
        <f t="shared" si="15"/>
        <v>1.0667772930232069</v>
      </c>
      <c r="I97" s="8">
        <v>66.119041999999993</v>
      </c>
      <c r="J97" s="8">
        <v>1.9690380000000001</v>
      </c>
      <c r="K97" s="9">
        <f t="shared" si="16"/>
        <v>1.1549989758818573</v>
      </c>
      <c r="M97" s="2">
        <v>1.9424999999999999</v>
      </c>
      <c r="N97" s="8">
        <f t="shared" si="17"/>
        <v>0.56725343434797015</v>
      </c>
      <c r="O97" s="8">
        <v>68.588886000000002</v>
      </c>
      <c r="P97" s="8">
        <v>2.1612870000000002</v>
      </c>
      <c r="Q97" s="8">
        <f t="shared" si="18"/>
        <v>1.1679398975230539</v>
      </c>
      <c r="R97" s="8">
        <v>59.430836999999997</v>
      </c>
      <c r="S97" s="8">
        <v>1.950491</v>
      </c>
      <c r="T97" s="8">
        <f t="shared" si="19"/>
        <v>1.0540276504969672</v>
      </c>
      <c r="U97" s="8">
        <v>72.795106000000004</v>
      </c>
      <c r="V97" s="8">
        <v>2.2979340000000001</v>
      </c>
      <c r="W97" s="8">
        <f t="shared" si="20"/>
        <v>1.2417826972885793</v>
      </c>
      <c r="Y97" s="8">
        <v>2.3125</v>
      </c>
      <c r="Z97" s="8">
        <f t="shared" si="21"/>
        <v>0.57105266869612636</v>
      </c>
      <c r="AA97" s="8">
        <v>71.048536999999996</v>
      </c>
      <c r="AB97" s="8">
        <v>2.4615369999999999</v>
      </c>
      <c r="AC97" s="8">
        <f t="shared" si="22"/>
        <v>1.2232172027923278</v>
      </c>
      <c r="AD97" s="8">
        <v>64.358867000000004</v>
      </c>
      <c r="AE97" s="8">
        <v>2.1954069999999999</v>
      </c>
      <c r="AF97" s="8">
        <f t="shared" si="23"/>
        <v>1.0909686141344599</v>
      </c>
      <c r="AG97" s="8">
        <v>70.516813999999997</v>
      </c>
      <c r="AH97" s="8">
        <v>2.3839419999999998</v>
      </c>
      <c r="AI97" s="8">
        <f t="shared" si="24"/>
        <v>1.184657742239563</v>
      </c>
    </row>
    <row r="98" spans="1:35">
      <c r="A98" s="2">
        <v>1.6830000000000001</v>
      </c>
      <c r="B98" s="8">
        <f t="shared" si="13"/>
        <v>0.57908073790600489</v>
      </c>
      <c r="C98" s="8">
        <v>66.934540999999996</v>
      </c>
      <c r="D98" s="8">
        <v>1.979527</v>
      </c>
      <c r="E98" s="8">
        <f t="shared" si="14"/>
        <v>1.1611516170487748</v>
      </c>
      <c r="F98" s="8">
        <v>59.949190000000002</v>
      </c>
      <c r="G98" s="8">
        <v>1.818638</v>
      </c>
      <c r="H98" s="9">
        <f t="shared" si="15"/>
        <v>1.0667772930232069</v>
      </c>
      <c r="I98" s="8">
        <v>65.771144000000007</v>
      </c>
      <c r="J98" s="8">
        <v>1.9688300000000001</v>
      </c>
      <c r="K98" s="9">
        <f t="shared" si="16"/>
        <v>1.1548769671715209</v>
      </c>
      <c r="M98" s="2">
        <v>1.9635</v>
      </c>
      <c r="N98" s="8">
        <f t="shared" si="17"/>
        <v>0.57338590390848876</v>
      </c>
      <c r="O98" s="8">
        <v>67.646517000000003</v>
      </c>
      <c r="P98" s="8">
        <v>2.1471499999999999</v>
      </c>
      <c r="Q98" s="8">
        <f t="shared" si="18"/>
        <v>1.1603003909090392</v>
      </c>
      <c r="R98" s="8">
        <v>59.430836999999997</v>
      </c>
      <c r="S98" s="8">
        <v>1.950491</v>
      </c>
      <c r="T98" s="8">
        <f t="shared" si="19"/>
        <v>1.0540276504969672</v>
      </c>
      <c r="U98" s="8">
        <v>71.743606999999997</v>
      </c>
      <c r="V98" s="8">
        <v>2.2799369999999999</v>
      </c>
      <c r="W98" s="8">
        <f t="shared" si="20"/>
        <v>1.2320572816747699</v>
      </c>
      <c r="Y98" s="8">
        <v>2.3374999999999999</v>
      </c>
      <c r="Z98" s="8">
        <f t="shared" si="21"/>
        <v>0.57722621106040883</v>
      </c>
      <c r="AA98" s="8">
        <v>70.259433999999999</v>
      </c>
      <c r="AB98" s="8">
        <v>2.4563579999999998</v>
      </c>
      <c r="AC98" s="8">
        <f t="shared" si="22"/>
        <v>1.2206435904951078</v>
      </c>
      <c r="AD98" s="8">
        <v>64.358867000000004</v>
      </c>
      <c r="AE98" s="8">
        <v>2.1954069999999999</v>
      </c>
      <c r="AF98" s="8">
        <f t="shared" si="23"/>
        <v>1.0909686141344599</v>
      </c>
      <c r="AG98" s="8">
        <v>69.887838000000002</v>
      </c>
      <c r="AH98" s="8">
        <v>2.3775970000000002</v>
      </c>
      <c r="AI98" s="8">
        <f t="shared" si="24"/>
        <v>1.1815047068995632</v>
      </c>
    </row>
    <row r="99" spans="1:35">
      <c r="A99" s="2">
        <v>1.7010000000000001</v>
      </c>
      <c r="B99" s="8">
        <f t="shared" si="13"/>
        <v>0.58527411478200497</v>
      </c>
      <c r="C99" s="8">
        <v>66.231710000000007</v>
      </c>
      <c r="D99" s="8">
        <v>1.9807490000000001</v>
      </c>
      <c r="E99" s="8">
        <f t="shared" si="14"/>
        <v>1.1618684182220014</v>
      </c>
      <c r="F99" s="8">
        <v>58.576647999999999</v>
      </c>
      <c r="G99" s="8">
        <v>1.8071969999999999</v>
      </c>
      <c r="H99" s="9">
        <f t="shared" si="15"/>
        <v>1.0600662273743648</v>
      </c>
      <c r="I99" s="8">
        <v>65.094380000000001</v>
      </c>
      <c r="J99" s="8">
        <v>1.9622010000000001</v>
      </c>
      <c r="K99" s="9">
        <f t="shared" si="16"/>
        <v>1.1509885261098853</v>
      </c>
      <c r="M99" s="2">
        <v>1.9844999999999999</v>
      </c>
      <c r="N99" s="8">
        <f t="shared" si="17"/>
        <v>0.57951837346900736</v>
      </c>
      <c r="O99" s="8">
        <v>66.788038999999998</v>
      </c>
      <c r="P99" s="8">
        <v>2.1329729999999998</v>
      </c>
      <c r="Q99" s="8">
        <f t="shared" si="18"/>
        <v>1.1526392686577214</v>
      </c>
      <c r="R99" s="8">
        <v>58.025742999999999</v>
      </c>
      <c r="S99" s="8">
        <v>1.9366829999999999</v>
      </c>
      <c r="T99" s="8">
        <f t="shared" si="19"/>
        <v>1.0465659324997747</v>
      </c>
      <c r="U99" s="8">
        <v>70.618970000000004</v>
      </c>
      <c r="V99" s="8">
        <v>2.2629609999999998</v>
      </c>
      <c r="W99" s="8">
        <f t="shared" si="20"/>
        <v>1.2228836052031347</v>
      </c>
      <c r="Y99" s="8">
        <v>2.3624999999999998</v>
      </c>
      <c r="Z99" s="8">
        <f t="shared" si="21"/>
        <v>0.5833997534246913</v>
      </c>
      <c r="AA99" s="8">
        <v>69.448483999999993</v>
      </c>
      <c r="AB99" s="8">
        <v>2.449557</v>
      </c>
      <c r="AC99" s="8">
        <f t="shared" si="22"/>
        <v>1.2172639540337464</v>
      </c>
      <c r="AD99" s="8">
        <v>62.828532000000003</v>
      </c>
      <c r="AE99" s="8">
        <v>2.1796660000000001</v>
      </c>
      <c r="AF99" s="8">
        <f t="shared" si="23"/>
        <v>1.0831464030569282</v>
      </c>
      <c r="AG99" s="8">
        <v>68.097964000000005</v>
      </c>
      <c r="AH99" s="8">
        <v>2.3392879999999998</v>
      </c>
      <c r="AI99" s="8">
        <f t="shared" si="24"/>
        <v>1.1624677280437623</v>
      </c>
    </row>
    <row r="100" spans="1:35">
      <c r="A100" s="2">
        <v>1.7190000000000001</v>
      </c>
      <c r="B100" s="8">
        <f t="shared" si="13"/>
        <v>0.59146749165800505</v>
      </c>
      <c r="C100" s="8">
        <v>65.572154999999995</v>
      </c>
      <c r="D100" s="8">
        <v>1.978315</v>
      </c>
      <c r="E100" s="8">
        <f t="shared" si="14"/>
        <v>1.1604406816789299</v>
      </c>
      <c r="F100" s="8">
        <v>58.576647999999999</v>
      </c>
      <c r="G100" s="8">
        <v>1.8071969999999999</v>
      </c>
      <c r="H100" s="9">
        <f t="shared" si="15"/>
        <v>1.0600662273743648</v>
      </c>
      <c r="I100" s="8">
        <v>64.079379000000003</v>
      </c>
      <c r="J100" s="8">
        <v>1.9430620000000001</v>
      </c>
      <c r="K100" s="9">
        <f t="shared" si="16"/>
        <v>1.1397619650179192</v>
      </c>
      <c r="M100" s="2">
        <v>2.0055000000000001</v>
      </c>
      <c r="N100" s="8">
        <f t="shared" si="17"/>
        <v>0.58565084302952597</v>
      </c>
      <c r="O100" s="8">
        <v>65.973108999999994</v>
      </c>
      <c r="P100" s="8">
        <v>2.1193330000000001</v>
      </c>
      <c r="Q100" s="8">
        <f t="shared" si="18"/>
        <v>1.1452683363372038</v>
      </c>
      <c r="R100" s="8">
        <v>58.025742999999999</v>
      </c>
      <c r="S100" s="8">
        <v>1.9366829999999999</v>
      </c>
      <c r="T100" s="8">
        <f t="shared" si="19"/>
        <v>1.0465659324997747</v>
      </c>
      <c r="U100" s="8">
        <v>69.465557000000004</v>
      </c>
      <c r="V100" s="8">
        <v>2.250902</v>
      </c>
      <c r="W100" s="8">
        <f t="shared" si="20"/>
        <v>1.2163670309470407</v>
      </c>
      <c r="Y100" s="8">
        <v>2.3875000000000002</v>
      </c>
      <c r="Z100" s="8">
        <f t="shared" si="21"/>
        <v>0.58957329578897377</v>
      </c>
      <c r="AA100" s="8">
        <v>68.701651999999996</v>
      </c>
      <c r="AB100" s="8">
        <v>2.4393560000000001</v>
      </c>
      <c r="AC100" s="8">
        <f t="shared" si="22"/>
        <v>1.2121947478078459</v>
      </c>
      <c r="AD100" s="8">
        <v>62.828532000000003</v>
      </c>
      <c r="AE100" s="8">
        <v>2.1796660000000001</v>
      </c>
      <c r="AF100" s="8">
        <f t="shared" si="23"/>
        <v>1.0831464030569282</v>
      </c>
      <c r="AG100" s="8">
        <v>67.598426000000003</v>
      </c>
      <c r="AH100" s="8">
        <v>2.3262339999999999</v>
      </c>
      <c r="AI100" s="8">
        <f t="shared" si="24"/>
        <v>1.1559807740125001</v>
      </c>
    </row>
    <row r="101" spans="1:35">
      <c r="A101" s="2">
        <v>1.7370000000000001</v>
      </c>
      <c r="B101" s="8">
        <f t="shared" ref="B101:B132" si="25">A101/(14.4^0.4)</f>
        <v>0.59766086853400502</v>
      </c>
      <c r="C101" s="8">
        <v>64.946072000000001</v>
      </c>
      <c r="D101" s="8">
        <v>1.973201</v>
      </c>
      <c r="E101" s="8">
        <f t="shared" si="14"/>
        <v>1.1574409098296004</v>
      </c>
      <c r="F101" s="8">
        <v>57.377169000000002</v>
      </c>
      <c r="G101" s="8">
        <v>1.7996749999999999</v>
      </c>
      <c r="H101" s="9">
        <f t="shared" si="15"/>
        <v>1.0556539700707561</v>
      </c>
      <c r="I101" s="8">
        <v>63.710956000000003</v>
      </c>
      <c r="J101" s="8">
        <v>1.9366159999999999</v>
      </c>
      <c r="K101" s="9">
        <f t="shared" si="16"/>
        <v>1.135980868158166</v>
      </c>
      <c r="M101" s="2">
        <v>2.0265</v>
      </c>
      <c r="N101" s="8">
        <f t="shared" si="17"/>
        <v>0.59178331259004457</v>
      </c>
      <c r="O101" s="8">
        <v>65.226010000000002</v>
      </c>
      <c r="P101" s="8">
        <v>2.1083919999999998</v>
      </c>
      <c r="Q101" s="8">
        <f t="shared" si="18"/>
        <v>1.1393559191437446</v>
      </c>
      <c r="R101" s="8">
        <v>56.829754000000001</v>
      </c>
      <c r="S101" s="8">
        <v>1.932412</v>
      </c>
      <c r="T101" s="8">
        <f t="shared" si="19"/>
        <v>1.0442579228266859</v>
      </c>
      <c r="U101" s="8">
        <v>68.379619000000005</v>
      </c>
      <c r="V101" s="8">
        <v>2.236186</v>
      </c>
      <c r="W101" s="8">
        <f t="shared" si="20"/>
        <v>1.2084146379830571</v>
      </c>
      <c r="Y101" s="8">
        <v>2.4125000000000001</v>
      </c>
      <c r="Z101" s="8">
        <f t="shared" si="21"/>
        <v>0.59574683815325624</v>
      </c>
      <c r="AA101" s="8">
        <v>68.053691000000001</v>
      </c>
      <c r="AB101" s="8">
        <v>2.4281250000000001</v>
      </c>
      <c r="AC101" s="8">
        <f t="shared" si="22"/>
        <v>1.2066137013297469</v>
      </c>
      <c r="AD101" s="8">
        <v>61.312396</v>
      </c>
      <c r="AE101" s="8">
        <v>2.164682</v>
      </c>
      <c r="AF101" s="8">
        <f t="shared" si="23"/>
        <v>1.0757003697181484</v>
      </c>
      <c r="AG101" s="8">
        <v>65.754425999999995</v>
      </c>
      <c r="AH101" s="8">
        <v>2.2895629999999998</v>
      </c>
      <c r="AI101" s="8">
        <f t="shared" si="24"/>
        <v>1.1377577702373802</v>
      </c>
    </row>
    <row r="102" spans="1:35">
      <c r="A102" s="2">
        <v>1.7549999999999999</v>
      </c>
      <c r="B102" s="8">
        <f t="shared" si="25"/>
        <v>0.6038542454100051</v>
      </c>
      <c r="C102" s="8">
        <v>64.354989000000003</v>
      </c>
      <c r="D102" s="8">
        <v>1.9694309999999999</v>
      </c>
      <c r="E102" s="8">
        <f t="shared" si="14"/>
        <v>1.1552295019547525</v>
      </c>
      <c r="F102" s="8">
        <v>57.377169000000002</v>
      </c>
      <c r="G102" s="8">
        <v>1.7996749999999999</v>
      </c>
      <c r="H102" s="9">
        <f t="shared" si="15"/>
        <v>1.0556539700707561</v>
      </c>
      <c r="I102" s="8">
        <v>62.933540000000001</v>
      </c>
      <c r="J102" s="8">
        <v>1.9195519999999999</v>
      </c>
      <c r="K102" s="9">
        <f t="shared" si="16"/>
        <v>1.1259714612678733</v>
      </c>
      <c r="M102" s="2">
        <v>2.0474999999999999</v>
      </c>
      <c r="N102" s="8">
        <f t="shared" si="17"/>
        <v>0.59791578215056307</v>
      </c>
      <c r="O102" s="8">
        <v>64.493908000000005</v>
      </c>
      <c r="P102" s="8">
        <v>2.1011199999999999</v>
      </c>
      <c r="Q102" s="8">
        <f t="shared" si="18"/>
        <v>1.1354261962819554</v>
      </c>
      <c r="R102" s="8">
        <v>56.829754000000001</v>
      </c>
      <c r="S102" s="8">
        <v>1.932412</v>
      </c>
      <c r="T102" s="8">
        <f t="shared" si="19"/>
        <v>1.0442579228266859</v>
      </c>
      <c r="U102" s="8">
        <v>67.407854999999998</v>
      </c>
      <c r="V102" s="8">
        <v>2.2169270000000001</v>
      </c>
      <c r="W102" s="8">
        <f t="shared" si="20"/>
        <v>1.1980072490123206</v>
      </c>
      <c r="Y102" s="8">
        <v>2.4375</v>
      </c>
      <c r="Z102" s="8">
        <f t="shared" si="21"/>
        <v>0.6019203805175386</v>
      </c>
      <c r="AA102" s="8">
        <v>67.500252000000003</v>
      </c>
      <c r="AB102" s="8">
        <v>2.41717</v>
      </c>
      <c r="AC102" s="8">
        <f t="shared" si="22"/>
        <v>1.2011698081619455</v>
      </c>
      <c r="AD102" s="8">
        <v>61.312396</v>
      </c>
      <c r="AE102" s="8">
        <v>2.164682</v>
      </c>
      <c r="AF102" s="8">
        <f t="shared" si="23"/>
        <v>1.0757003697181484</v>
      </c>
      <c r="AG102" s="8">
        <v>64.261911999999995</v>
      </c>
      <c r="AH102" s="8">
        <v>2.2639360000000002</v>
      </c>
      <c r="AI102" s="8">
        <f t="shared" si="24"/>
        <v>1.1250228866033098</v>
      </c>
    </row>
    <row r="103" spans="1:35">
      <c r="A103" s="2">
        <v>1.7729999999999999</v>
      </c>
      <c r="B103" s="8">
        <f t="shared" si="25"/>
        <v>0.61004762228600506</v>
      </c>
      <c r="C103" s="8">
        <v>63.775038000000002</v>
      </c>
      <c r="D103" s="8">
        <v>1.965978</v>
      </c>
      <c r="E103" s="8">
        <f t="shared" si="14"/>
        <v>1.1532040400471002</v>
      </c>
      <c r="F103" s="8">
        <v>56.334474</v>
      </c>
      <c r="G103" s="8">
        <v>1.7971980000000001</v>
      </c>
      <c r="H103" s="9">
        <f t="shared" si="15"/>
        <v>1.0542010105731441</v>
      </c>
      <c r="I103" s="8">
        <v>61.664718000000001</v>
      </c>
      <c r="J103" s="8">
        <v>1.892495</v>
      </c>
      <c r="K103" s="9">
        <f t="shared" si="16"/>
        <v>1.1101003570583887</v>
      </c>
      <c r="M103" s="2">
        <v>2.0684999999999998</v>
      </c>
      <c r="N103" s="8">
        <f t="shared" si="17"/>
        <v>0.60404825171108167</v>
      </c>
      <c r="O103" s="8">
        <v>63.773722999999997</v>
      </c>
      <c r="P103" s="8">
        <v>2.096247</v>
      </c>
      <c r="Q103" s="8">
        <f t="shared" si="18"/>
        <v>1.132792871267448</v>
      </c>
      <c r="R103" s="8">
        <v>55.824697</v>
      </c>
      <c r="S103" s="8">
        <v>1.9337819999999999</v>
      </c>
      <c r="T103" s="8">
        <f t="shared" si="19"/>
        <v>1.0449982584043331</v>
      </c>
      <c r="U103" s="8">
        <v>66.451323000000002</v>
      </c>
      <c r="V103" s="8">
        <v>2.2039070000000001</v>
      </c>
      <c r="W103" s="8">
        <f t="shared" si="20"/>
        <v>1.1909713590700084</v>
      </c>
      <c r="Y103" s="8">
        <v>2.4624999999999999</v>
      </c>
      <c r="Z103" s="8">
        <f t="shared" si="21"/>
        <v>0.60809392288182107</v>
      </c>
      <c r="AA103" s="8">
        <v>66.957875999999999</v>
      </c>
      <c r="AB103" s="8">
        <v>2.4074330000000002</v>
      </c>
      <c r="AC103" s="8">
        <f t="shared" si="22"/>
        <v>1.1963311785156763</v>
      </c>
      <c r="AD103" s="8">
        <v>59.799767000000003</v>
      </c>
      <c r="AE103" s="8">
        <v>2.1364339999999999</v>
      </c>
      <c r="AF103" s="8">
        <f t="shared" si="23"/>
        <v>1.0616630265685318</v>
      </c>
      <c r="AG103" s="8">
        <v>63.564439</v>
      </c>
      <c r="AH103" s="8">
        <v>2.2510690000000002</v>
      </c>
      <c r="AI103" s="8">
        <f t="shared" si="24"/>
        <v>1.1186288589090974</v>
      </c>
    </row>
    <row r="104" spans="1:35">
      <c r="A104" s="2">
        <v>1.7909999999999999</v>
      </c>
      <c r="B104" s="8">
        <f t="shared" si="25"/>
        <v>0.61624099916200514</v>
      </c>
      <c r="C104" s="8">
        <v>63.190804999999997</v>
      </c>
      <c r="D104" s="8">
        <v>1.9608719999999999</v>
      </c>
      <c r="E104" s="8">
        <f t="shared" si="14"/>
        <v>1.150208960840476</v>
      </c>
      <c r="F104" s="8">
        <v>56.334474</v>
      </c>
      <c r="G104" s="8">
        <v>1.7971980000000001</v>
      </c>
      <c r="H104" s="9">
        <f t="shared" si="15"/>
        <v>1.0542010105731441</v>
      </c>
      <c r="I104" s="8">
        <v>61.248182999999997</v>
      </c>
      <c r="J104" s="8">
        <v>1.8846830000000001</v>
      </c>
      <c r="K104" s="9">
        <f t="shared" si="16"/>
        <v>1.1055179914567146</v>
      </c>
      <c r="M104" s="2">
        <v>2.0895000000000001</v>
      </c>
      <c r="N104" s="8">
        <f t="shared" si="17"/>
        <v>0.61018072127160039</v>
      </c>
      <c r="O104" s="8">
        <v>63.039464000000002</v>
      </c>
      <c r="P104" s="8">
        <v>2.0922290000000001</v>
      </c>
      <c r="Q104" s="8">
        <f t="shared" si="18"/>
        <v>1.1306215805003044</v>
      </c>
      <c r="R104" s="8">
        <v>55.824697</v>
      </c>
      <c r="S104" s="8">
        <v>1.9337819999999999</v>
      </c>
      <c r="T104" s="8">
        <f t="shared" si="19"/>
        <v>1.0449982584043331</v>
      </c>
      <c r="U104" s="8">
        <v>65.245103999999998</v>
      </c>
      <c r="V104" s="8">
        <v>2.194598</v>
      </c>
      <c r="W104" s="8">
        <f t="shared" si="20"/>
        <v>1.1859408598785348</v>
      </c>
      <c r="Y104" s="8">
        <v>2.4874999999999998</v>
      </c>
      <c r="Z104" s="8">
        <f t="shared" si="21"/>
        <v>0.61426746524610354</v>
      </c>
      <c r="AA104" s="8">
        <v>66.386792999999997</v>
      </c>
      <c r="AB104" s="8">
        <v>2.396954</v>
      </c>
      <c r="AC104" s="8">
        <f t="shared" si="22"/>
        <v>1.1911238251149103</v>
      </c>
      <c r="AD104" s="8">
        <v>59.799767000000003</v>
      </c>
      <c r="AE104" s="8">
        <v>2.1364339999999999</v>
      </c>
      <c r="AF104" s="8">
        <f t="shared" si="23"/>
        <v>1.0616630265685318</v>
      </c>
      <c r="AG104" s="8">
        <v>61.817523999999999</v>
      </c>
      <c r="AH104" s="8">
        <v>2.219929</v>
      </c>
      <c r="AI104" s="8">
        <f t="shared" si="24"/>
        <v>1.1031543875950551</v>
      </c>
    </row>
    <row r="105" spans="1:35">
      <c r="A105" s="2">
        <v>1.8089999999999999</v>
      </c>
      <c r="B105" s="8">
        <f t="shared" si="25"/>
        <v>0.62243437603800522</v>
      </c>
      <c r="C105" s="8">
        <v>62.630625000000002</v>
      </c>
      <c r="D105" s="8">
        <v>1.953643</v>
      </c>
      <c r="E105" s="8">
        <f t="shared" si="14"/>
        <v>1.1459685715759469</v>
      </c>
      <c r="F105" s="8">
        <v>55.254564999999999</v>
      </c>
      <c r="G105" s="8">
        <v>1.7969360000000001</v>
      </c>
      <c r="H105" s="9">
        <f t="shared" si="15"/>
        <v>1.0540473265245471</v>
      </c>
      <c r="I105" s="8">
        <v>60.348793999999998</v>
      </c>
      <c r="J105" s="8">
        <v>1.868428</v>
      </c>
      <c r="K105" s="9">
        <f t="shared" si="16"/>
        <v>1.0959831280599901</v>
      </c>
      <c r="M105" s="2">
        <v>2.1105</v>
      </c>
      <c r="N105" s="8">
        <f t="shared" si="17"/>
        <v>0.616313190832119</v>
      </c>
      <c r="O105" s="8">
        <v>62.305990999999999</v>
      </c>
      <c r="P105" s="8">
        <v>2.0888230000000001</v>
      </c>
      <c r="Q105" s="8">
        <f t="shared" si="18"/>
        <v>1.1287810089839054</v>
      </c>
      <c r="R105" s="8">
        <v>54.856681000000002</v>
      </c>
      <c r="S105" s="8">
        <v>1.9314789999999999</v>
      </c>
      <c r="T105" s="8">
        <f t="shared" si="19"/>
        <v>1.04375373808658</v>
      </c>
      <c r="U105" s="8">
        <v>64.869685000000004</v>
      </c>
      <c r="V105" s="8">
        <v>2.1883249999999999</v>
      </c>
      <c r="W105" s="8">
        <f t="shared" si="20"/>
        <v>1.1825509875584024</v>
      </c>
      <c r="Y105" s="8">
        <v>2.5125000000000002</v>
      </c>
      <c r="Z105" s="8">
        <f t="shared" si="21"/>
        <v>0.62044100761038601</v>
      </c>
      <c r="AA105" s="8">
        <v>65.777057999999997</v>
      </c>
      <c r="AB105" s="8">
        <v>2.3878720000000002</v>
      </c>
      <c r="AC105" s="8">
        <f t="shared" si="22"/>
        <v>1.1866106861144567</v>
      </c>
      <c r="AD105" s="8">
        <v>58.255186999999999</v>
      </c>
      <c r="AE105" s="8">
        <v>2.1147330000000002</v>
      </c>
      <c r="AF105" s="8">
        <f t="shared" si="23"/>
        <v>1.0508790990802201</v>
      </c>
      <c r="AG105" s="8">
        <v>61.351779000000001</v>
      </c>
      <c r="AH105" s="8">
        <v>2.2110449999999999</v>
      </c>
      <c r="AI105" s="8">
        <f t="shared" si="24"/>
        <v>1.0987396411867716</v>
      </c>
    </row>
    <row r="106" spans="1:35">
      <c r="A106" s="2">
        <v>1.827</v>
      </c>
      <c r="B106" s="8">
        <f t="shared" si="25"/>
        <v>0.6286277529140053</v>
      </c>
      <c r="C106" s="8">
        <v>62.112982000000002</v>
      </c>
      <c r="D106" s="8">
        <v>1.9446619999999999</v>
      </c>
      <c r="E106" s="8">
        <f t="shared" si="14"/>
        <v>1.1407004935589684</v>
      </c>
      <c r="F106" s="8">
        <v>55.254564999999999</v>
      </c>
      <c r="G106" s="8">
        <v>1.7969360000000001</v>
      </c>
      <c r="H106" s="9">
        <f t="shared" si="15"/>
        <v>1.0540473265245471</v>
      </c>
      <c r="I106" s="8">
        <v>59.375295999999999</v>
      </c>
      <c r="J106" s="8">
        <v>1.853755</v>
      </c>
      <c r="K106" s="9">
        <f t="shared" si="16"/>
        <v>1.0873762347582283</v>
      </c>
      <c r="M106" s="2">
        <v>2.1315</v>
      </c>
      <c r="N106" s="8">
        <f t="shared" si="17"/>
        <v>0.62244566039263749</v>
      </c>
      <c r="O106" s="8">
        <v>61.629896000000002</v>
      </c>
      <c r="P106" s="8">
        <v>2.0846260000000001</v>
      </c>
      <c r="Q106" s="8">
        <f t="shared" si="18"/>
        <v>1.1265129882398284</v>
      </c>
      <c r="R106" s="8">
        <v>54.856681000000002</v>
      </c>
      <c r="S106" s="8">
        <v>1.9314789999999999</v>
      </c>
      <c r="T106" s="8">
        <f t="shared" si="19"/>
        <v>1.04375373808658</v>
      </c>
      <c r="U106" s="8">
        <v>64.130025000000003</v>
      </c>
      <c r="V106" s="8">
        <v>2.173708</v>
      </c>
      <c r="W106" s="8">
        <f t="shared" si="20"/>
        <v>1.174652093296745</v>
      </c>
      <c r="Y106" s="8">
        <v>2.5375000000000001</v>
      </c>
      <c r="Z106" s="8">
        <f t="shared" si="21"/>
        <v>0.62661454997466848</v>
      </c>
      <c r="AA106" s="8">
        <v>65.188209999999998</v>
      </c>
      <c r="AB106" s="8">
        <v>2.3820950000000001</v>
      </c>
      <c r="AC106" s="8">
        <f t="shared" si="22"/>
        <v>1.1837399083115916</v>
      </c>
      <c r="AD106" s="8">
        <v>58.255186999999999</v>
      </c>
      <c r="AE106" s="8">
        <v>2.1147330000000002</v>
      </c>
      <c r="AF106" s="8">
        <f t="shared" si="23"/>
        <v>1.0508790990802201</v>
      </c>
      <c r="AG106" s="8">
        <v>60.059151</v>
      </c>
      <c r="AH106" s="8">
        <v>2.191001</v>
      </c>
      <c r="AI106" s="8">
        <f t="shared" si="24"/>
        <v>1.0887791304925309</v>
      </c>
    </row>
    <row r="107" spans="1:35">
      <c r="A107" s="2">
        <v>1.845</v>
      </c>
      <c r="B107" s="8">
        <f t="shared" si="25"/>
        <v>0.63482112979000538</v>
      </c>
      <c r="C107" s="8">
        <v>61.653224000000002</v>
      </c>
      <c r="D107" s="8">
        <v>1.9359740000000001</v>
      </c>
      <c r="E107" s="8">
        <f t="shared" si="14"/>
        <v>1.13560428358107</v>
      </c>
      <c r="F107" s="8">
        <v>54.258688999999997</v>
      </c>
      <c r="G107" s="8">
        <v>1.7933330000000001</v>
      </c>
      <c r="H107" s="9">
        <f t="shared" si="15"/>
        <v>1.0519338775661713</v>
      </c>
      <c r="I107" s="8">
        <v>58.453693000000001</v>
      </c>
      <c r="J107" s="8">
        <v>1.833596</v>
      </c>
      <c r="K107" s="9">
        <f t="shared" si="16"/>
        <v>1.075551361721343</v>
      </c>
      <c r="M107" s="2">
        <v>2.1524999999999999</v>
      </c>
      <c r="N107" s="8">
        <f t="shared" si="17"/>
        <v>0.6285781299531561</v>
      </c>
      <c r="O107" s="8">
        <v>61.000413000000002</v>
      </c>
      <c r="P107" s="8">
        <v>2.0798380000000001</v>
      </c>
      <c r="Q107" s="8">
        <f t="shared" si="18"/>
        <v>1.1239255964545909</v>
      </c>
      <c r="R107" s="8">
        <v>53.933846000000003</v>
      </c>
      <c r="S107" s="8">
        <v>1.9265220000000001</v>
      </c>
      <c r="T107" s="8">
        <f t="shared" si="19"/>
        <v>1.0410750202337351</v>
      </c>
      <c r="U107" s="8">
        <v>63.113554000000001</v>
      </c>
      <c r="V107" s="8">
        <v>2.1573720000000001</v>
      </c>
      <c r="W107" s="8">
        <f t="shared" si="20"/>
        <v>1.165824267021967</v>
      </c>
      <c r="Y107" s="8">
        <v>2.5625</v>
      </c>
      <c r="Z107" s="8">
        <f t="shared" si="21"/>
        <v>0.63278809233895084</v>
      </c>
      <c r="AA107" s="8">
        <v>64.593079000000003</v>
      </c>
      <c r="AB107" s="8">
        <v>2.3769809999999998</v>
      </c>
      <c r="AC107" s="8">
        <f t="shared" si="22"/>
        <v>1.1811985966128113</v>
      </c>
      <c r="AD107" s="8">
        <v>56.705387999999999</v>
      </c>
      <c r="AE107" s="8">
        <v>2.1028660000000001</v>
      </c>
      <c r="AF107" s="8">
        <f t="shared" si="23"/>
        <v>1.0449820036696955</v>
      </c>
      <c r="AG107" s="8">
        <v>59.180399999999999</v>
      </c>
      <c r="AH107" s="8">
        <v>2.1652680000000002</v>
      </c>
      <c r="AI107" s="8">
        <f t="shared" si="24"/>
        <v>1.0759915720363895</v>
      </c>
    </row>
    <row r="108" spans="1:35">
      <c r="A108" s="2">
        <v>1.863</v>
      </c>
      <c r="B108" s="8">
        <f t="shared" si="25"/>
        <v>0.64101450666600535</v>
      </c>
      <c r="C108" s="8">
        <v>61.277692000000002</v>
      </c>
      <c r="D108" s="8">
        <v>1.927306</v>
      </c>
      <c r="E108" s="8">
        <f t="shared" si="14"/>
        <v>1.1305198052099343</v>
      </c>
      <c r="F108" s="8">
        <v>54.258688999999997</v>
      </c>
      <c r="G108" s="8">
        <v>1.7933330000000001</v>
      </c>
      <c r="H108" s="9">
        <f t="shared" si="15"/>
        <v>1.0519338775661713</v>
      </c>
      <c r="I108" s="8">
        <v>57.636507000000002</v>
      </c>
      <c r="J108" s="8">
        <v>1.815655</v>
      </c>
      <c r="K108" s="9">
        <f t="shared" si="16"/>
        <v>1.0650275238744877</v>
      </c>
      <c r="M108" s="2">
        <v>2.1735000000000002</v>
      </c>
      <c r="N108" s="8">
        <f t="shared" si="17"/>
        <v>0.63471059951367481</v>
      </c>
      <c r="O108" s="8">
        <v>60.399515000000001</v>
      </c>
      <c r="P108" s="8">
        <v>2.0766070000000001</v>
      </c>
      <c r="Q108" s="8">
        <f t="shared" si="18"/>
        <v>1.1221795933513949</v>
      </c>
      <c r="R108" s="8">
        <v>53.933846000000003</v>
      </c>
      <c r="S108" s="8">
        <v>1.9265220000000001</v>
      </c>
      <c r="T108" s="8">
        <f t="shared" si="19"/>
        <v>1.0410750202337351</v>
      </c>
      <c r="U108" s="8">
        <v>62.894129999999997</v>
      </c>
      <c r="V108" s="8">
        <v>2.1521759999999999</v>
      </c>
      <c r="W108" s="8">
        <f t="shared" si="20"/>
        <v>1.1630163957362329</v>
      </c>
      <c r="Y108" s="8">
        <v>2.5874999999999999</v>
      </c>
      <c r="Z108" s="8">
        <f t="shared" si="21"/>
        <v>0.63896163470323331</v>
      </c>
      <c r="AA108" s="8">
        <v>64.040751</v>
      </c>
      <c r="AB108" s="8">
        <v>2.3722029999999998</v>
      </c>
      <c r="AC108" s="8">
        <f t="shared" si="22"/>
        <v>1.1788242541613505</v>
      </c>
      <c r="AD108" s="8">
        <v>56.705387999999999</v>
      </c>
      <c r="AE108" s="8">
        <v>2.1028660000000001</v>
      </c>
      <c r="AF108" s="8">
        <f t="shared" si="23"/>
        <v>1.0449820036696955</v>
      </c>
      <c r="AG108" s="8">
        <v>58.764138000000003</v>
      </c>
      <c r="AH108" s="8">
        <v>2.155751</v>
      </c>
      <c r="AI108" s="8">
        <f t="shared" si="24"/>
        <v>1.0712622674925314</v>
      </c>
    </row>
    <row r="109" spans="1:35">
      <c r="A109" s="2">
        <v>1.881</v>
      </c>
      <c r="B109" s="8">
        <f t="shared" si="25"/>
        <v>0.64720788354200542</v>
      </c>
      <c r="C109" s="8">
        <v>60.937184000000002</v>
      </c>
      <c r="D109" s="8">
        <v>1.9215390000000001</v>
      </c>
      <c r="E109" s="8">
        <f t="shared" si="14"/>
        <v>1.1271369963997893</v>
      </c>
      <c r="F109" s="8">
        <v>53.269199999999998</v>
      </c>
      <c r="G109" s="8">
        <v>1.787158</v>
      </c>
      <c r="H109" s="9">
        <f t="shared" si="15"/>
        <v>1.0483117439780585</v>
      </c>
      <c r="I109" s="8">
        <v>56.999589</v>
      </c>
      <c r="J109" s="8">
        <v>1.806009</v>
      </c>
      <c r="K109" s="9">
        <f t="shared" si="16"/>
        <v>1.0593693699326356</v>
      </c>
      <c r="M109" s="2">
        <v>2.1945000000000001</v>
      </c>
      <c r="N109" s="8">
        <f t="shared" si="17"/>
        <v>0.64084306907419331</v>
      </c>
      <c r="O109" s="8">
        <v>59.814655000000002</v>
      </c>
      <c r="P109" s="8">
        <v>2.0752809999999999</v>
      </c>
      <c r="Q109" s="8">
        <f t="shared" si="18"/>
        <v>1.1214630349747816</v>
      </c>
      <c r="R109" s="8">
        <v>53.112144999999998</v>
      </c>
      <c r="S109" s="8">
        <v>1.9142870000000001</v>
      </c>
      <c r="T109" s="8">
        <f t="shared" si="19"/>
        <v>1.0344633371735055</v>
      </c>
      <c r="U109" s="8">
        <v>62.27187</v>
      </c>
      <c r="V109" s="8">
        <v>2.1391019999999998</v>
      </c>
      <c r="W109" s="8">
        <f t="shared" si="20"/>
        <v>1.1559513246835609</v>
      </c>
      <c r="Y109" s="8">
        <v>2.6124999999999998</v>
      </c>
      <c r="Z109" s="8">
        <f t="shared" si="21"/>
        <v>0.64513517706751577</v>
      </c>
      <c r="AA109" s="8">
        <v>63.495289999999997</v>
      </c>
      <c r="AB109" s="8">
        <v>2.3690349999999998</v>
      </c>
      <c r="AC109" s="8">
        <f t="shared" si="22"/>
        <v>1.177249972686627</v>
      </c>
      <c r="AD109" s="8">
        <v>55.254722999999998</v>
      </c>
      <c r="AE109" s="8">
        <v>2.0898310000000002</v>
      </c>
      <c r="AF109" s="8">
        <f t="shared" si="23"/>
        <v>1.0385044913518235</v>
      </c>
      <c r="AG109" s="8">
        <v>57.981845</v>
      </c>
      <c r="AH109" s="8">
        <v>2.1306229999999999</v>
      </c>
      <c r="AI109" s="8">
        <f t="shared" si="24"/>
        <v>1.0587753530680213</v>
      </c>
    </row>
    <row r="110" spans="1:35">
      <c r="A110" s="2">
        <v>1.899</v>
      </c>
      <c r="B110" s="8">
        <f t="shared" si="25"/>
        <v>0.6534012604180055</v>
      </c>
      <c r="C110" s="8">
        <v>60.539383000000001</v>
      </c>
      <c r="D110" s="8">
        <v>1.9173020000000001</v>
      </c>
      <c r="E110" s="8">
        <f t="shared" si="14"/>
        <v>1.1246516555070227</v>
      </c>
      <c r="F110" s="8">
        <v>53.269199999999998</v>
      </c>
      <c r="G110" s="8">
        <v>1.787158</v>
      </c>
      <c r="H110" s="9">
        <f t="shared" si="15"/>
        <v>1.0483117439780585</v>
      </c>
      <c r="I110" s="8">
        <v>56.077112999999997</v>
      </c>
      <c r="J110" s="8">
        <v>1.7870509999999999</v>
      </c>
      <c r="K110" s="9">
        <f t="shared" si="16"/>
        <v>1.0482489798818757</v>
      </c>
      <c r="M110" s="2">
        <v>2.2155</v>
      </c>
      <c r="N110" s="8">
        <f t="shared" si="17"/>
        <v>0.64697553863471191</v>
      </c>
      <c r="O110" s="8">
        <v>59.295653000000001</v>
      </c>
      <c r="P110" s="8">
        <v>2.0739990000000001</v>
      </c>
      <c r="Q110" s="8">
        <f t="shared" si="18"/>
        <v>1.1207702537992021</v>
      </c>
      <c r="R110" s="8">
        <v>53.112144999999998</v>
      </c>
      <c r="S110" s="8">
        <v>1.9142870000000001</v>
      </c>
      <c r="T110" s="8">
        <f t="shared" si="19"/>
        <v>1.0344633371735055</v>
      </c>
      <c r="U110" s="8">
        <v>61.951005000000002</v>
      </c>
      <c r="V110" s="8">
        <v>2.1342850000000002</v>
      </c>
      <c r="W110" s="8">
        <f t="shared" si="20"/>
        <v>1.1533482615612787</v>
      </c>
      <c r="Y110" s="8">
        <v>2.6375000000000002</v>
      </c>
      <c r="Z110" s="8">
        <f t="shared" si="21"/>
        <v>0.65130871943179824</v>
      </c>
      <c r="AA110" s="8">
        <v>62.940615999999999</v>
      </c>
      <c r="AB110" s="8">
        <v>2.3682099999999999</v>
      </c>
      <c r="AC110" s="8">
        <f t="shared" si="22"/>
        <v>1.1768400035525846</v>
      </c>
      <c r="AD110" s="8">
        <v>55.254722999999998</v>
      </c>
      <c r="AE110" s="8">
        <v>2.0898310000000002</v>
      </c>
      <c r="AF110" s="8">
        <f t="shared" si="23"/>
        <v>1.0385044913518235</v>
      </c>
      <c r="AG110" s="8">
        <v>57.724995999999997</v>
      </c>
      <c r="AH110" s="8">
        <v>2.1243310000000002</v>
      </c>
      <c r="AI110" s="8">
        <f t="shared" si="24"/>
        <v>1.0556486551390569</v>
      </c>
    </row>
    <row r="111" spans="1:35">
      <c r="A111" s="2">
        <v>1.917</v>
      </c>
      <c r="B111" s="8">
        <f t="shared" si="25"/>
        <v>0.65959463729400558</v>
      </c>
      <c r="C111" s="8">
        <v>60.048600999999998</v>
      </c>
      <c r="D111" s="8">
        <v>1.913537</v>
      </c>
      <c r="E111" s="8">
        <f t="shared" si="14"/>
        <v>1.1224431805338655</v>
      </c>
      <c r="F111" s="8">
        <v>52.297437000000002</v>
      </c>
      <c r="G111" s="8">
        <v>1.7760370000000001</v>
      </c>
      <c r="H111" s="9">
        <f t="shared" si="15"/>
        <v>1.0417883840374265</v>
      </c>
      <c r="I111" s="8">
        <v>55.306469999999997</v>
      </c>
      <c r="J111" s="8">
        <v>1.7764800000000001</v>
      </c>
      <c r="K111" s="9">
        <f t="shared" si="16"/>
        <v>1.0420482391272297</v>
      </c>
      <c r="M111" s="2">
        <v>2.2364999999999999</v>
      </c>
      <c r="N111" s="8">
        <f t="shared" si="17"/>
        <v>0.65310800819523052</v>
      </c>
      <c r="O111" s="8">
        <v>58.857593000000001</v>
      </c>
      <c r="P111" s="8">
        <v>2.0719780000000001</v>
      </c>
      <c r="Q111" s="8">
        <f t="shared" si="18"/>
        <v>1.1196781237244393</v>
      </c>
      <c r="R111" s="8">
        <v>52.343530999999999</v>
      </c>
      <c r="S111" s="8">
        <v>1.8972960000000001</v>
      </c>
      <c r="T111" s="8">
        <f t="shared" si="19"/>
        <v>1.0252815548378813</v>
      </c>
      <c r="U111" s="8">
        <v>61.142777000000002</v>
      </c>
      <c r="V111" s="8">
        <v>2.1204879999999999</v>
      </c>
      <c r="W111" s="8">
        <f t="shared" si="20"/>
        <v>1.1458924878643444</v>
      </c>
      <c r="Y111" s="8">
        <v>2.6625000000000001</v>
      </c>
      <c r="Z111" s="8">
        <f t="shared" si="21"/>
        <v>0.65748226179608071</v>
      </c>
      <c r="AA111" s="8">
        <v>62.412202000000001</v>
      </c>
      <c r="AB111" s="8">
        <v>2.3705080000000001</v>
      </c>
      <c r="AC111" s="8">
        <f t="shared" si="22"/>
        <v>1.1779819539404996</v>
      </c>
      <c r="AD111" s="8">
        <v>53.916293000000003</v>
      </c>
      <c r="AE111" s="8">
        <v>2.067008</v>
      </c>
      <c r="AF111" s="8">
        <f t="shared" si="23"/>
        <v>1.0271630058412138</v>
      </c>
      <c r="AG111" s="8">
        <v>56.682150999999998</v>
      </c>
      <c r="AH111" s="8">
        <v>2.1137779999999999</v>
      </c>
      <c r="AI111" s="8">
        <f t="shared" si="24"/>
        <v>1.050404528749298</v>
      </c>
    </row>
    <row r="112" spans="1:35">
      <c r="A112" s="2">
        <v>1.9350000000000001</v>
      </c>
      <c r="B112" s="8">
        <f t="shared" si="25"/>
        <v>0.66578801417000566</v>
      </c>
      <c r="C112" s="8">
        <v>59.510497000000001</v>
      </c>
      <c r="D112" s="8">
        <v>1.9097200000000001</v>
      </c>
      <c r="E112" s="8">
        <f t="shared" si="14"/>
        <v>1.1202042033831245</v>
      </c>
      <c r="F112" s="8">
        <v>52.297437000000002</v>
      </c>
      <c r="G112" s="8">
        <v>1.7760370000000001</v>
      </c>
      <c r="H112" s="9">
        <f t="shared" si="15"/>
        <v>1.0417883840374265</v>
      </c>
      <c r="I112" s="8">
        <v>54.860004000000004</v>
      </c>
      <c r="J112" s="8">
        <v>1.7723370000000001</v>
      </c>
      <c r="K112" s="9">
        <f t="shared" si="16"/>
        <v>1.0396180367862495</v>
      </c>
      <c r="M112" s="2">
        <v>2.2574999999999998</v>
      </c>
      <c r="N112" s="8">
        <f t="shared" si="17"/>
        <v>0.65924047775574912</v>
      </c>
      <c r="O112" s="8">
        <v>58.463315999999999</v>
      </c>
      <c r="P112" s="8">
        <v>2.070303</v>
      </c>
      <c r="Q112" s="8">
        <f t="shared" si="18"/>
        <v>1.1187729689123522</v>
      </c>
      <c r="R112" s="8">
        <v>52.343530999999999</v>
      </c>
      <c r="S112" s="8">
        <v>1.8972960000000001</v>
      </c>
      <c r="T112" s="8">
        <f t="shared" si="19"/>
        <v>1.0252815548378813</v>
      </c>
      <c r="U112" s="8">
        <v>60.017229</v>
      </c>
      <c r="V112" s="8">
        <v>2.1065489999999998</v>
      </c>
      <c r="W112" s="8">
        <f t="shared" si="20"/>
        <v>1.1383599786549825</v>
      </c>
      <c r="Y112" s="8">
        <v>2.6875</v>
      </c>
      <c r="Z112" s="8">
        <f t="shared" si="21"/>
        <v>0.66365580416036307</v>
      </c>
      <c r="AA112" s="8">
        <v>61.924233000000001</v>
      </c>
      <c r="AB112" s="8">
        <v>2.3724240000000001</v>
      </c>
      <c r="AC112" s="8">
        <f t="shared" si="22"/>
        <v>1.1789340761960456</v>
      </c>
      <c r="AD112" s="8">
        <v>53.916293000000003</v>
      </c>
      <c r="AE112" s="8">
        <v>2.067008</v>
      </c>
      <c r="AF112" s="8">
        <f t="shared" si="23"/>
        <v>1.0271630058412138</v>
      </c>
      <c r="AG112" s="8">
        <v>55.929797000000001</v>
      </c>
      <c r="AH112" s="8">
        <v>2.1092599999999999</v>
      </c>
      <c r="AI112" s="8">
        <f t="shared" si="24"/>
        <v>1.0481593886915961</v>
      </c>
    </row>
    <row r="113" spans="1:35">
      <c r="A113" s="2">
        <v>1.9530000000000001</v>
      </c>
      <c r="B113" s="8">
        <f t="shared" si="25"/>
        <v>0.67198139104600574</v>
      </c>
      <c r="C113" s="8">
        <v>58.963577000000001</v>
      </c>
      <c r="D113" s="8">
        <v>1.9070560000000001</v>
      </c>
      <c r="E113" s="8">
        <f t="shared" si="14"/>
        <v>1.1186415533622771</v>
      </c>
      <c r="F113" s="8">
        <v>51.303967</v>
      </c>
      <c r="G113" s="8">
        <v>1.760154</v>
      </c>
      <c r="H113" s="9">
        <f t="shared" si="15"/>
        <v>1.0324717285264959</v>
      </c>
      <c r="I113" s="8">
        <v>53.936525000000003</v>
      </c>
      <c r="J113" s="8">
        <v>1.7609600000000001</v>
      </c>
      <c r="K113" s="9">
        <f t="shared" si="16"/>
        <v>1.0329445122790497</v>
      </c>
      <c r="M113" s="2">
        <v>2.2785000000000002</v>
      </c>
      <c r="N113" s="8">
        <f t="shared" si="17"/>
        <v>0.66537294731626773</v>
      </c>
      <c r="O113" s="8">
        <v>58.071291000000002</v>
      </c>
      <c r="P113" s="8">
        <v>2.0706889999999998</v>
      </c>
      <c r="Q113" s="8">
        <f t="shared" si="18"/>
        <v>1.1189815598123316</v>
      </c>
      <c r="R113" s="8">
        <v>51.694170999999997</v>
      </c>
      <c r="S113" s="8">
        <v>1.882282</v>
      </c>
      <c r="T113" s="8">
        <f t="shared" si="19"/>
        <v>1.0171681253759861</v>
      </c>
      <c r="U113" s="8">
        <v>59.721550000000001</v>
      </c>
      <c r="V113" s="8">
        <v>2.09802</v>
      </c>
      <c r="W113" s="8">
        <f t="shared" si="20"/>
        <v>1.1337509843909288</v>
      </c>
      <c r="Y113" s="8">
        <v>2.7124999999999999</v>
      </c>
      <c r="Z113" s="8">
        <f t="shared" si="21"/>
        <v>0.66982934652464554</v>
      </c>
      <c r="AA113" s="8">
        <v>61.464091000000003</v>
      </c>
      <c r="AB113" s="8">
        <v>2.375108</v>
      </c>
      <c r="AC113" s="8">
        <f t="shared" si="22"/>
        <v>1.180267842445464</v>
      </c>
      <c r="AD113" s="8">
        <v>52.747557999999998</v>
      </c>
      <c r="AE113" s="8">
        <v>2.0478019999999999</v>
      </c>
      <c r="AF113" s="8">
        <f t="shared" si="23"/>
        <v>1.0176189244007035</v>
      </c>
      <c r="AG113" s="8">
        <v>55.570298999999999</v>
      </c>
      <c r="AH113" s="8">
        <v>2.1039319999999999</v>
      </c>
      <c r="AI113" s="8">
        <f t="shared" si="24"/>
        <v>1.0455117334841066</v>
      </c>
    </row>
    <row r="114" spans="1:35">
      <c r="A114" s="2">
        <v>1.9710000000000001</v>
      </c>
      <c r="B114" s="8">
        <f t="shared" si="25"/>
        <v>0.67817476792200571</v>
      </c>
      <c r="C114" s="8">
        <v>58.403295999999997</v>
      </c>
      <c r="D114" s="8">
        <v>1.9050320000000001</v>
      </c>
      <c r="E114" s="8">
        <f t="shared" si="14"/>
        <v>1.1174543147578495</v>
      </c>
      <c r="F114" s="8">
        <v>51.303967</v>
      </c>
      <c r="G114" s="8">
        <v>1.760154</v>
      </c>
      <c r="H114" s="9">
        <f t="shared" si="15"/>
        <v>1.0324717285264959</v>
      </c>
      <c r="I114" s="8">
        <v>52.753394999999998</v>
      </c>
      <c r="J114" s="8">
        <v>1.7466699999999999</v>
      </c>
      <c r="K114" s="9">
        <f t="shared" si="16"/>
        <v>1.0245622792468017</v>
      </c>
      <c r="M114" s="2">
        <v>2.2995000000000001</v>
      </c>
      <c r="N114" s="8">
        <f t="shared" si="17"/>
        <v>0.67150541687678633</v>
      </c>
      <c r="O114" s="8">
        <v>57.690185999999997</v>
      </c>
      <c r="P114" s="8">
        <v>2.0710500000000001</v>
      </c>
      <c r="Q114" s="8">
        <f t="shared" si="18"/>
        <v>1.1191766409389965</v>
      </c>
      <c r="R114" s="8">
        <v>51.694170999999997</v>
      </c>
      <c r="S114" s="8">
        <v>1.882282</v>
      </c>
      <c r="T114" s="8">
        <f t="shared" si="19"/>
        <v>1.0171681253759861</v>
      </c>
      <c r="U114" s="8">
        <v>59.117556</v>
      </c>
      <c r="V114" s="8">
        <v>2.0836960000000002</v>
      </c>
      <c r="W114" s="8">
        <f t="shared" si="20"/>
        <v>1.1260104246725204</v>
      </c>
      <c r="Y114" s="8">
        <v>2.7374999999999998</v>
      </c>
      <c r="Z114" s="8">
        <f t="shared" si="21"/>
        <v>0.67600288888892801</v>
      </c>
      <c r="AA114" s="8">
        <v>60.979318999999997</v>
      </c>
      <c r="AB114" s="8">
        <v>2.3758979999999998</v>
      </c>
      <c r="AC114" s="8">
        <f t="shared" si="22"/>
        <v>1.1806604189495773</v>
      </c>
      <c r="AD114" s="8">
        <v>52.747557999999998</v>
      </c>
      <c r="AE114" s="8">
        <v>2.0478019999999999</v>
      </c>
      <c r="AF114" s="8">
        <f t="shared" si="23"/>
        <v>1.0176189244007035</v>
      </c>
      <c r="AG114" s="8">
        <v>54.574936999999998</v>
      </c>
      <c r="AH114" s="8">
        <v>2.0838960000000002</v>
      </c>
      <c r="AI114" s="8">
        <f t="shared" si="24"/>
        <v>1.0355551982481357</v>
      </c>
    </row>
    <row r="115" spans="1:35">
      <c r="A115" s="2">
        <v>1.9890000000000001</v>
      </c>
      <c r="B115" s="8">
        <f t="shared" si="25"/>
        <v>0.68436814479800578</v>
      </c>
      <c r="C115" s="8">
        <v>57.843572000000002</v>
      </c>
      <c r="D115" s="8">
        <v>1.9026019999999999</v>
      </c>
      <c r="E115" s="8">
        <f t="shared" si="14"/>
        <v>1.1160289245361306</v>
      </c>
      <c r="F115" s="8">
        <v>50.294311999999998</v>
      </c>
      <c r="G115" s="8">
        <v>1.7465379999999999</v>
      </c>
      <c r="H115" s="9">
        <f t="shared" si="15"/>
        <v>1.0244848506421649</v>
      </c>
      <c r="I115" s="8">
        <v>52.464444</v>
      </c>
      <c r="J115" s="8">
        <v>1.7407490000000001</v>
      </c>
      <c r="K115" s="9">
        <f t="shared" si="16"/>
        <v>1.0210891370645805</v>
      </c>
      <c r="M115" s="2">
        <v>2.3205</v>
      </c>
      <c r="N115" s="8">
        <f t="shared" si="17"/>
        <v>0.67763788643730494</v>
      </c>
      <c r="O115" s="8">
        <v>57.306055999999998</v>
      </c>
      <c r="P115" s="8">
        <v>2.0728559999999998</v>
      </c>
      <c r="Q115" s="8">
        <f t="shared" si="18"/>
        <v>1.1201525869632525</v>
      </c>
      <c r="R115" s="8">
        <v>51.118341999999998</v>
      </c>
      <c r="S115" s="8">
        <v>1.8703050000000001</v>
      </c>
      <c r="T115" s="8">
        <f t="shared" si="19"/>
        <v>1.0106958631763645</v>
      </c>
      <c r="U115" s="8">
        <v>58.555917000000001</v>
      </c>
      <c r="V115" s="8">
        <v>2.065626</v>
      </c>
      <c r="W115" s="8">
        <f t="shared" si="20"/>
        <v>1.1162455605206323</v>
      </c>
      <c r="Y115" s="8">
        <v>2.7625000000000002</v>
      </c>
      <c r="Z115" s="8">
        <f t="shared" si="21"/>
        <v>0.68217643125321048</v>
      </c>
      <c r="AA115" s="8">
        <v>60.444364999999998</v>
      </c>
      <c r="AB115" s="8">
        <v>2.3749389999999999</v>
      </c>
      <c r="AC115" s="8">
        <f t="shared" si="22"/>
        <v>1.1801838608895208</v>
      </c>
      <c r="AD115" s="8">
        <v>51.772663000000001</v>
      </c>
      <c r="AE115" s="8">
        <v>2.0339209999999999</v>
      </c>
      <c r="AF115" s="8">
        <f t="shared" si="23"/>
        <v>1.0107210073708313</v>
      </c>
      <c r="AG115" s="8">
        <v>53.998454000000002</v>
      </c>
      <c r="AH115" s="8">
        <v>2.0619200000000002</v>
      </c>
      <c r="AI115" s="8">
        <f t="shared" si="24"/>
        <v>1.0246346143818097</v>
      </c>
    </row>
    <row r="116" spans="1:35">
      <c r="A116" s="2">
        <v>2.0070000000000001</v>
      </c>
      <c r="B116" s="8">
        <f t="shared" si="25"/>
        <v>0.69056152167400586</v>
      </c>
      <c r="C116" s="8">
        <v>57.305289999999999</v>
      </c>
      <c r="D116" s="8">
        <v>1.8980710000000001</v>
      </c>
      <c r="E116" s="8">
        <f t="shared" si="14"/>
        <v>1.1133711290239461</v>
      </c>
      <c r="F116" s="8">
        <v>50.294311999999998</v>
      </c>
      <c r="G116" s="8">
        <v>1.7465379999999999</v>
      </c>
      <c r="H116" s="9">
        <f t="shared" si="15"/>
        <v>1.0244848506421649</v>
      </c>
      <c r="I116" s="8">
        <v>51.755873999999999</v>
      </c>
      <c r="J116" s="8">
        <v>1.715408</v>
      </c>
      <c r="K116" s="9">
        <f t="shared" si="16"/>
        <v>1.0062246047153711</v>
      </c>
      <c r="M116" s="2">
        <v>2.3414999999999999</v>
      </c>
      <c r="N116" s="8">
        <f t="shared" si="17"/>
        <v>0.68377035599782343</v>
      </c>
      <c r="O116" s="8">
        <v>56.964686</v>
      </c>
      <c r="P116" s="8">
        <v>2.0765989999999999</v>
      </c>
      <c r="Q116" s="8">
        <f t="shared" si="18"/>
        <v>1.122175270223934</v>
      </c>
      <c r="R116" s="8">
        <v>51.118341999999998</v>
      </c>
      <c r="S116" s="8">
        <v>1.8703050000000001</v>
      </c>
      <c r="T116" s="8">
        <f t="shared" si="19"/>
        <v>1.0106958631763645</v>
      </c>
      <c r="U116" s="8">
        <v>58.046373000000003</v>
      </c>
      <c r="V116" s="8">
        <v>2.0482719999999999</v>
      </c>
      <c r="W116" s="8">
        <f t="shared" si="20"/>
        <v>1.1068676162764781</v>
      </c>
      <c r="Y116" s="8">
        <v>2.7875000000000001</v>
      </c>
      <c r="Z116" s="8">
        <f t="shared" si="21"/>
        <v>0.68834997361749295</v>
      </c>
      <c r="AA116" s="8">
        <v>59.858010999999998</v>
      </c>
      <c r="AB116" s="8">
        <v>2.3697219999999999</v>
      </c>
      <c r="AC116" s="8">
        <f t="shared" si="22"/>
        <v>1.1775913651655208</v>
      </c>
      <c r="AD116" s="8">
        <v>51.772663000000001</v>
      </c>
      <c r="AE116" s="8">
        <v>2.0339209999999999</v>
      </c>
      <c r="AF116" s="8">
        <f t="shared" si="23"/>
        <v>1.0107210073708313</v>
      </c>
      <c r="AG116" s="8">
        <v>53.681646000000001</v>
      </c>
      <c r="AH116" s="8">
        <v>2.05091</v>
      </c>
      <c r="AI116" s="8">
        <f t="shared" si="24"/>
        <v>1.0191633899384056</v>
      </c>
    </row>
    <row r="117" spans="1:35">
      <c r="A117" s="2">
        <v>2.0249999999999999</v>
      </c>
      <c r="B117" s="8">
        <f t="shared" si="25"/>
        <v>0.69675489855000583</v>
      </c>
      <c r="C117" s="8">
        <v>56.784041999999999</v>
      </c>
      <c r="D117" s="8">
        <v>1.891567</v>
      </c>
      <c r="E117" s="8">
        <f t="shared" si="14"/>
        <v>1.1095560105045801</v>
      </c>
      <c r="F117" s="8">
        <v>49.295006000000001</v>
      </c>
      <c r="G117" s="8">
        <v>1.731663</v>
      </c>
      <c r="H117" s="9">
        <f t="shared" si="15"/>
        <v>1.0157594681120956</v>
      </c>
      <c r="I117" s="8">
        <v>51.529995</v>
      </c>
      <c r="J117" s="8">
        <v>1.7032240000000001</v>
      </c>
      <c r="K117" s="9">
        <f t="shared" si="16"/>
        <v>0.99907770987527955</v>
      </c>
      <c r="M117" s="2">
        <v>2.3624999999999998</v>
      </c>
      <c r="N117" s="8">
        <f t="shared" si="17"/>
        <v>0.68990282555834204</v>
      </c>
      <c r="O117" s="8">
        <v>56.664655000000003</v>
      </c>
      <c r="P117" s="8">
        <v>2.082443</v>
      </c>
      <c r="Q117" s="8">
        <f t="shared" si="18"/>
        <v>1.1253333148339859</v>
      </c>
      <c r="R117" s="8">
        <v>50.601314000000002</v>
      </c>
      <c r="S117" s="8">
        <v>1.8622350000000001</v>
      </c>
      <c r="T117" s="8">
        <f t="shared" si="19"/>
        <v>1.0063349083503692</v>
      </c>
      <c r="U117" s="8">
        <v>57.555323000000001</v>
      </c>
      <c r="V117" s="8">
        <v>2.044311</v>
      </c>
      <c r="W117" s="8">
        <f t="shared" si="20"/>
        <v>1.1047271277924919</v>
      </c>
      <c r="Y117" s="8">
        <v>2.8125</v>
      </c>
      <c r="Z117" s="8">
        <f t="shared" si="21"/>
        <v>0.69452351598177531</v>
      </c>
      <c r="AA117" s="8">
        <v>59.218922999999997</v>
      </c>
      <c r="AB117" s="8">
        <v>2.3620399999999999</v>
      </c>
      <c r="AC117" s="8">
        <f t="shared" si="22"/>
        <v>1.1737739313622302</v>
      </c>
      <c r="AD117" s="8">
        <v>50.971448000000002</v>
      </c>
      <c r="AE117" s="8">
        <v>2.0320299999999998</v>
      </c>
      <c r="AF117" s="8">
        <f t="shared" si="23"/>
        <v>1.0097813084223775</v>
      </c>
      <c r="AG117" s="8">
        <v>52.764287000000003</v>
      </c>
      <c r="AH117" s="8">
        <v>2.0284300000000002</v>
      </c>
      <c r="AI117" s="8">
        <f t="shared" si="24"/>
        <v>1.0079923522011009</v>
      </c>
    </row>
    <row r="118" spans="1:35">
      <c r="A118" s="2">
        <v>2.0430000000000001</v>
      </c>
      <c r="B118" s="8">
        <f t="shared" si="25"/>
        <v>0.70294827542600602</v>
      </c>
      <c r="C118" s="8">
        <v>56.262</v>
      </c>
      <c r="D118" s="8">
        <v>1.883291</v>
      </c>
      <c r="E118" s="8">
        <f t="shared" si="14"/>
        <v>1.1047014716260015</v>
      </c>
      <c r="F118" s="8">
        <v>49.295006000000001</v>
      </c>
      <c r="G118" s="8">
        <v>1.731663</v>
      </c>
      <c r="H118" s="9">
        <f t="shared" si="15"/>
        <v>1.0157594681120956</v>
      </c>
      <c r="I118" s="8">
        <v>50.770876000000001</v>
      </c>
      <c r="J118" s="8">
        <v>1.672903</v>
      </c>
      <c r="K118" s="9">
        <f t="shared" si="16"/>
        <v>0.9812920074420538</v>
      </c>
      <c r="M118" s="2">
        <v>2.3835000000000002</v>
      </c>
      <c r="N118" s="8">
        <f t="shared" si="17"/>
        <v>0.69603529511886075</v>
      </c>
      <c r="O118" s="8">
        <v>56.397328999999999</v>
      </c>
      <c r="P118" s="8">
        <v>2.0862919999999998</v>
      </c>
      <c r="Q118" s="8">
        <f t="shared" si="18"/>
        <v>1.1274132795335219</v>
      </c>
      <c r="R118" s="8">
        <v>50.601314000000002</v>
      </c>
      <c r="S118" s="8">
        <v>1.8622350000000001</v>
      </c>
      <c r="T118" s="8">
        <f t="shared" si="19"/>
        <v>1.0063349083503692</v>
      </c>
      <c r="U118" s="8">
        <v>57.124124999999999</v>
      </c>
      <c r="V118" s="8">
        <v>2.040416</v>
      </c>
      <c r="W118" s="8">
        <f t="shared" si="20"/>
        <v>1.1026223051100568</v>
      </c>
      <c r="Y118" s="8">
        <v>2.8374999999999999</v>
      </c>
      <c r="Z118" s="8">
        <f t="shared" si="21"/>
        <v>0.70069705834605778</v>
      </c>
      <c r="AA118" s="8">
        <v>58.528204000000002</v>
      </c>
      <c r="AB118" s="8">
        <v>2.3514650000000001</v>
      </c>
      <c r="AC118" s="8">
        <f t="shared" si="22"/>
        <v>1.1685188724622304</v>
      </c>
      <c r="AD118" s="8">
        <v>50.971448000000002</v>
      </c>
      <c r="AE118" s="8">
        <v>2.0320299999999998</v>
      </c>
      <c r="AF118" s="8">
        <f t="shared" si="23"/>
        <v>1.0097813084223775</v>
      </c>
      <c r="AG118" s="8">
        <v>52.517325999999997</v>
      </c>
      <c r="AH118" s="8">
        <v>2.0181879999999999</v>
      </c>
      <c r="AI118" s="8">
        <f t="shared" si="24"/>
        <v>1.0029027717515691</v>
      </c>
    </row>
    <row r="119" spans="1:35">
      <c r="A119" s="2">
        <v>2.0609999999999999</v>
      </c>
      <c r="B119" s="8">
        <f t="shared" si="25"/>
        <v>0.70914165230200599</v>
      </c>
      <c r="C119" s="8">
        <v>55.752892000000003</v>
      </c>
      <c r="D119" s="8">
        <v>1.874007</v>
      </c>
      <c r="E119" s="8">
        <f t="shared" si="14"/>
        <v>1.0992556597665619</v>
      </c>
      <c r="F119" s="8">
        <v>48.352410999999996</v>
      </c>
      <c r="G119" s="8">
        <v>1.7154290000000001</v>
      </c>
      <c r="H119" s="9">
        <f t="shared" si="15"/>
        <v>1.0062369229024726</v>
      </c>
      <c r="I119" s="8">
        <v>50.507893000000003</v>
      </c>
      <c r="J119" s="8">
        <v>1.669794</v>
      </c>
      <c r="K119" s="9">
        <f t="shared" si="16"/>
        <v>0.97946832917072701</v>
      </c>
      <c r="M119" s="2">
        <v>2.4045000000000001</v>
      </c>
      <c r="N119" s="8">
        <f t="shared" si="17"/>
        <v>0.70216776467937936</v>
      </c>
      <c r="O119" s="8">
        <v>56.132350000000002</v>
      </c>
      <c r="P119" s="8">
        <v>2.0875430000000001</v>
      </c>
      <c r="Q119" s="8">
        <f t="shared" si="18"/>
        <v>1.1280893085901913</v>
      </c>
      <c r="R119" s="8">
        <v>50.101835000000001</v>
      </c>
      <c r="S119" s="8">
        <v>1.858336</v>
      </c>
      <c r="T119" s="8">
        <f t="shared" si="19"/>
        <v>1.0042279241042036</v>
      </c>
      <c r="U119" s="8">
        <v>57.001157999999997</v>
      </c>
      <c r="V119" s="8">
        <v>2.0381119999999999</v>
      </c>
      <c r="W119" s="8">
        <f t="shared" si="20"/>
        <v>1.1013772444013712</v>
      </c>
      <c r="Y119" s="8">
        <v>2.8624999999999998</v>
      </c>
      <c r="Z119" s="8">
        <f t="shared" si="21"/>
        <v>0.70687060071034025</v>
      </c>
      <c r="AA119" s="8">
        <v>57.815376999999998</v>
      </c>
      <c r="AB119" s="8">
        <v>2.3388789999999999</v>
      </c>
      <c r="AC119" s="8">
        <f t="shared" si="22"/>
        <v>1.1622644827397342</v>
      </c>
      <c r="AD119" s="8">
        <v>50.339556999999999</v>
      </c>
      <c r="AE119" s="8">
        <v>2.0340009999999999</v>
      </c>
      <c r="AF119" s="8">
        <f t="shared" si="23"/>
        <v>1.0107607619535264</v>
      </c>
      <c r="AG119" s="8">
        <v>51.558244000000002</v>
      </c>
      <c r="AH119" s="8">
        <v>1.978923</v>
      </c>
      <c r="AI119" s="8">
        <f t="shared" si="24"/>
        <v>0.9833907256325628</v>
      </c>
    </row>
    <row r="120" spans="1:35">
      <c r="A120" s="2">
        <v>2.0790000000000002</v>
      </c>
      <c r="B120" s="8">
        <f t="shared" si="25"/>
        <v>0.71533502917800607</v>
      </c>
      <c r="C120" s="8">
        <v>55.282862999999999</v>
      </c>
      <c r="D120" s="8">
        <v>1.863877</v>
      </c>
      <c r="E120" s="8">
        <f t="shared" si="14"/>
        <v>1.0933136009410425</v>
      </c>
      <c r="F120" s="8">
        <v>48.352410999999996</v>
      </c>
      <c r="G120" s="8">
        <v>1.7154290000000001</v>
      </c>
      <c r="H120" s="9">
        <f t="shared" si="15"/>
        <v>1.0062369229024726</v>
      </c>
      <c r="I120" s="8">
        <v>49.863477000000003</v>
      </c>
      <c r="J120" s="8">
        <v>1.6620809999999999</v>
      </c>
      <c r="K120" s="9">
        <f t="shared" si="16"/>
        <v>0.97494403502253035</v>
      </c>
      <c r="M120" s="2">
        <v>2.4255</v>
      </c>
      <c r="N120" s="8">
        <f t="shared" si="17"/>
        <v>0.70830023423989785</v>
      </c>
      <c r="O120" s="8">
        <v>55.834491999999997</v>
      </c>
      <c r="P120" s="8">
        <v>2.0862609999999999</v>
      </c>
      <c r="Q120" s="8">
        <f t="shared" si="18"/>
        <v>1.1273965274146116</v>
      </c>
      <c r="R120" s="8">
        <v>50.101835000000001</v>
      </c>
      <c r="S120" s="8">
        <v>1.858336</v>
      </c>
      <c r="T120" s="8">
        <f t="shared" si="19"/>
        <v>1.0042279241042036</v>
      </c>
      <c r="U120" s="8">
        <v>56.663021999999998</v>
      </c>
      <c r="V120" s="8">
        <v>2.0304690000000001</v>
      </c>
      <c r="W120" s="8">
        <f t="shared" si="20"/>
        <v>1.0972470365035916</v>
      </c>
      <c r="Y120" s="8">
        <v>2.8875000000000002</v>
      </c>
      <c r="Z120" s="8">
        <f t="shared" si="21"/>
        <v>0.71304414307462272</v>
      </c>
      <c r="AA120" s="8">
        <v>57.082698000000001</v>
      </c>
      <c r="AB120" s="8">
        <v>2.322333</v>
      </c>
      <c r="AC120" s="8">
        <f t="shared" si="22"/>
        <v>1.1540422411738336</v>
      </c>
      <c r="AD120" s="8">
        <v>50.339556999999999</v>
      </c>
      <c r="AE120" s="8">
        <v>2.0340009999999999</v>
      </c>
      <c r="AF120" s="8">
        <f t="shared" si="23"/>
        <v>1.0107607619535264</v>
      </c>
      <c r="AG120" s="8">
        <v>50.930396000000002</v>
      </c>
      <c r="AH120" s="8">
        <v>1.9681999999999999</v>
      </c>
      <c r="AI120" s="8">
        <f t="shared" si="24"/>
        <v>0.9780621207545771</v>
      </c>
    </row>
    <row r="121" spans="1:35">
      <c r="A121" s="2">
        <v>2.097</v>
      </c>
      <c r="B121" s="8">
        <f t="shared" si="25"/>
        <v>0.72152840605400603</v>
      </c>
      <c r="C121" s="8">
        <v>54.838334000000003</v>
      </c>
      <c r="D121" s="8">
        <v>1.854131</v>
      </c>
      <c r="E121" s="8">
        <f t="shared" si="14"/>
        <v>1.087596788965375</v>
      </c>
      <c r="F121" s="8">
        <v>47.523116999999999</v>
      </c>
      <c r="G121" s="8">
        <v>1.695805</v>
      </c>
      <c r="H121" s="9">
        <f t="shared" si="15"/>
        <v>0.99472587034650073</v>
      </c>
      <c r="I121" s="8">
        <v>49.228824000000003</v>
      </c>
      <c r="J121" s="8">
        <v>1.651421</v>
      </c>
      <c r="K121" s="9">
        <f t="shared" si="16"/>
        <v>0.9686910886177883</v>
      </c>
      <c r="M121" s="2">
        <v>2.4464999999999999</v>
      </c>
      <c r="N121" s="8">
        <f t="shared" si="17"/>
        <v>0.71443270380041646</v>
      </c>
      <c r="O121" s="8">
        <v>55.501342000000001</v>
      </c>
      <c r="P121" s="8">
        <v>2.0840550000000002</v>
      </c>
      <c r="Q121" s="8">
        <f t="shared" si="18"/>
        <v>1.12620442501732</v>
      </c>
      <c r="R121" s="8">
        <v>49.538786000000002</v>
      </c>
      <c r="S121" s="8">
        <v>1.853221</v>
      </c>
      <c r="T121" s="8">
        <f t="shared" si="19"/>
        <v>1.0014638244840095</v>
      </c>
      <c r="U121" s="8">
        <v>56.200550999999997</v>
      </c>
      <c r="V121" s="8">
        <v>2.0252560000000002</v>
      </c>
      <c r="W121" s="8">
        <f t="shared" si="20"/>
        <v>1.0944299785720037</v>
      </c>
      <c r="Y121" s="8">
        <v>2.9125000000000001</v>
      </c>
      <c r="Z121" s="8">
        <f t="shared" si="21"/>
        <v>0.71921768543890519</v>
      </c>
      <c r="AA121" s="8">
        <v>56.321074000000003</v>
      </c>
      <c r="AB121" s="8">
        <v>2.306289</v>
      </c>
      <c r="AC121" s="8">
        <f t="shared" si="22"/>
        <v>1.1460694596143446</v>
      </c>
      <c r="AD121" s="8">
        <v>49.756917000000001</v>
      </c>
      <c r="AE121" s="8">
        <v>2.0347840000000001</v>
      </c>
      <c r="AF121" s="8">
        <f t="shared" si="23"/>
        <v>1.0111498599316542</v>
      </c>
      <c r="AG121" s="8">
        <v>50.601151000000002</v>
      </c>
      <c r="AH121" s="8">
        <v>1.965055</v>
      </c>
      <c r="AI121" s="8">
        <f t="shared" si="24"/>
        <v>0.97649926872237858</v>
      </c>
    </row>
    <row r="122" spans="1:35">
      <c r="A122" s="2">
        <v>2.1150000000000002</v>
      </c>
      <c r="B122" s="8">
        <f t="shared" si="25"/>
        <v>0.72772178293000622</v>
      </c>
      <c r="C122" s="8">
        <v>54.370835</v>
      </c>
      <c r="D122" s="8">
        <v>1.844347</v>
      </c>
      <c r="E122" s="8">
        <f t="shared" si="14"/>
        <v>1.0818576869368575</v>
      </c>
      <c r="F122" s="8">
        <v>47.523116999999999</v>
      </c>
      <c r="G122" s="8">
        <v>1.695805</v>
      </c>
      <c r="H122" s="9">
        <f t="shared" si="15"/>
        <v>0.99472587034650073</v>
      </c>
      <c r="I122" s="8">
        <v>48.673470000000002</v>
      </c>
      <c r="J122" s="8">
        <v>1.63547</v>
      </c>
      <c r="K122" s="9">
        <f t="shared" si="16"/>
        <v>0.95933454564386322</v>
      </c>
      <c r="M122" s="2">
        <v>2.4674999999999998</v>
      </c>
      <c r="N122" s="8">
        <f t="shared" si="17"/>
        <v>0.72056517336093506</v>
      </c>
      <c r="O122" s="8">
        <v>55.129106999999998</v>
      </c>
      <c r="P122" s="8">
        <v>2.0787819999999999</v>
      </c>
      <c r="Q122" s="8">
        <f t="shared" si="18"/>
        <v>1.1233549436297765</v>
      </c>
      <c r="R122" s="8">
        <v>49.538786000000002</v>
      </c>
      <c r="S122" s="8">
        <v>1.853221</v>
      </c>
      <c r="T122" s="8">
        <f t="shared" si="19"/>
        <v>1.0014638244840095</v>
      </c>
      <c r="U122" s="8">
        <v>55.759414</v>
      </c>
      <c r="V122" s="8">
        <v>2.0249109999999999</v>
      </c>
      <c r="W122" s="8">
        <f t="shared" si="20"/>
        <v>1.0942435437002602</v>
      </c>
      <c r="Y122" s="8">
        <v>2.9375</v>
      </c>
      <c r="Z122" s="8">
        <f t="shared" si="21"/>
        <v>0.72539122780318754</v>
      </c>
      <c r="AA122" s="8">
        <v>55.592120999999999</v>
      </c>
      <c r="AB122" s="8">
        <v>2.2905929999999999</v>
      </c>
      <c r="AC122" s="8">
        <f t="shared" si="22"/>
        <v>1.1382696104895789</v>
      </c>
      <c r="AD122" s="8">
        <v>49.756917000000001</v>
      </c>
      <c r="AE122" s="8">
        <v>2.0347840000000001</v>
      </c>
      <c r="AF122" s="8">
        <f t="shared" si="23"/>
        <v>1.0111498599316542</v>
      </c>
      <c r="AG122" s="8">
        <v>49.563842999999999</v>
      </c>
      <c r="AH122" s="8">
        <v>1.9522330000000001</v>
      </c>
      <c r="AI122" s="8">
        <f t="shared" si="24"/>
        <v>0.97012760298093204</v>
      </c>
    </row>
    <row r="123" spans="1:35">
      <c r="A123" s="2">
        <v>2.133</v>
      </c>
      <c r="B123" s="8">
        <f t="shared" si="25"/>
        <v>0.73391515980600619</v>
      </c>
      <c r="C123" s="8">
        <v>53.833762999999998</v>
      </c>
      <c r="D123" s="8">
        <v>1.8364480000000001</v>
      </c>
      <c r="E123" s="8">
        <f t="shared" si="14"/>
        <v>1.0772242888457639</v>
      </c>
      <c r="F123" s="8">
        <v>46.809595000000002</v>
      </c>
      <c r="G123" s="8">
        <v>1.672763</v>
      </c>
      <c r="H123" s="9">
        <f t="shared" si="15"/>
        <v>0.98120988619471194</v>
      </c>
      <c r="I123" s="8">
        <v>48.001429000000002</v>
      </c>
      <c r="J123" s="8">
        <v>1.614995</v>
      </c>
      <c r="K123" s="9">
        <f t="shared" si="16"/>
        <v>0.94732431322012078</v>
      </c>
      <c r="M123" s="2">
        <v>2.4885000000000002</v>
      </c>
      <c r="N123" s="8">
        <f t="shared" si="17"/>
        <v>0.72669764292145367</v>
      </c>
      <c r="O123" s="8">
        <v>54.705421999999999</v>
      </c>
      <c r="P123" s="8">
        <v>2.073248</v>
      </c>
      <c r="Q123" s="8">
        <f t="shared" si="18"/>
        <v>1.1203644202088276</v>
      </c>
      <c r="R123" s="8">
        <v>48.890219000000002</v>
      </c>
      <c r="S123" s="8">
        <v>1.8462970000000001</v>
      </c>
      <c r="T123" s="8">
        <f t="shared" si="19"/>
        <v>0.99772215766676142</v>
      </c>
      <c r="U123" s="8">
        <v>55.257404000000001</v>
      </c>
      <c r="V123" s="8">
        <v>2.0164070000000001</v>
      </c>
      <c r="W123" s="8">
        <f t="shared" si="20"/>
        <v>1.0896480592095212</v>
      </c>
      <c r="Y123" s="8">
        <v>2.9624999999999999</v>
      </c>
      <c r="Z123" s="8">
        <f t="shared" si="21"/>
        <v>0.73156477016747001</v>
      </c>
      <c r="AA123" s="8">
        <v>54.953142999999997</v>
      </c>
      <c r="AB123" s="8">
        <v>2.2780840000000002</v>
      </c>
      <c r="AC123" s="8">
        <f t="shared" si="22"/>
        <v>1.1320534845529266</v>
      </c>
      <c r="AD123" s="8">
        <v>49.170202000000003</v>
      </c>
      <c r="AE123" s="8">
        <v>2.0235089999999998</v>
      </c>
      <c r="AF123" s="8">
        <f t="shared" si="23"/>
        <v>1.0055469484330726</v>
      </c>
      <c r="AG123" s="8">
        <v>49.305723999999998</v>
      </c>
      <c r="AH123" s="8">
        <v>1.9453549999999999</v>
      </c>
      <c r="AI123" s="8">
        <f t="shared" si="24"/>
        <v>0.96670970273372647</v>
      </c>
    </row>
    <row r="124" spans="1:35">
      <c r="A124" s="2">
        <v>2.1509999999999998</v>
      </c>
      <c r="B124" s="8">
        <f t="shared" si="25"/>
        <v>0.74010853668200616</v>
      </c>
      <c r="C124" s="8">
        <v>53.255403999999999</v>
      </c>
      <c r="D124" s="8">
        <v>1.830077</v>
      </c>
      <c r="E124" s="8">
        <f t="shared" si="14"/>
        <v>1.0734871855113723</v>
      </c>
      <c r="F124" s="8">
        <v>46.809595000000002</v>
      </c>
      <c r="G124" s="8">
        <v>1.672763</v>
      </c>
      <c r="H124" s="9">
        <f t="shared" si="15"/>
        <v>0.98120988619471194</v>
      </c>
      <c r="I124" s="8">
        <v>47.727473000000003</v>
      </c>
      <c r="J124" s="8">
        <v>1.6088359999999999</v>
      </c>
      <c r="K124" s="9">
        <f t="shared" si="16"/>
        <v>0.94371156491741837</v>
      </c>
      <c r="M124" s="2">
        <v>2.5095000000000001</v>
      </c>
      <c r="N124" s="8">
        <f t="shared" si="17"/>
        <v>0.73283011248197227</v>
      </c>
      <c r="O124" s="8">
        <v>54.263705000000002</v>
      </c>
      <c r="P124" s="8">
        <v>2.0688629999999999</v>
      </c>
      <c r="Q124" s="8">
        <f t="shared" si="18"/>
        <v>1.1179948059694236</v>
      </c>
      <c r="R124" s="8">
        <v>48.890219000000002</v>
      </c>
      <c r="S124" s="8">
        <v>1.8462970000000001</v>
      </c>
      <c r="T124" s="8">
        <f t="shared" si="19"/>
        <v>0.99772215766676142</v>
      </c>
      <c r="U124" s="8">
        <v>55.070900999999999</v>
      </c>
      <c r="V124" s="8">
        <v>2.009655</v>
      </c>
      <c r="W124" s="8">
        <f t="shared" si="20"/>
        <v>1.0859993396326784</v>
      </c>
      <c r="Y124" s="8">
        <v>2.9874999999999998</v>
      </c>
      <c r="Z124" s="8">
        <f t="shared" si="21"/>
        <v>0.73773831253175248</v>
      </c>
      <c r="AA124" s="8">
        <v>54.410276000000003</v>
      </c>
      <c r="AB124" s="8">
        <v>2.267992</v>
      </c>
      <c r="AC124" s="8">
        <f t="shared" si="22"/>
        <v>1.127038443945948</v>
      </c>
      <c r="AD124" s="8">
        <v>49.170202000000003</v>
      </c>
      <c r="AE124" s="8">
        <v>2.0235089999999998</v>
      </c>
      <c r="AF124" s="8">
        <f t="shared" si="23"/>
        <v>1.0055469484330726</v>
      </c>
      <c r="AG124" s="8">
        <v>48.608609000000001</v>
      </c>
      <c r="AH124" s="8">
        <v>1.9226129999999999</v>
      </c>
      <c r="AI124" s="8">
        <f t="shared" si="24"/>
        <v>0.9554084687380956</v>
      </c>
    </row>
    <row r="125" spans="1:35">
      <c r="A125" s="2">
        <v>2.169</v>
      </c>
      <c r="B125" s="8">
        <f t="shared" si="25"/>
        <v>0.74630191355800635</v>
      </c>
      <c r="C125" s="8">
        <v>52.682934000000003</v>
      </c>
      <c r="D125" s="8">
        <v>1.8269249999999999</v>
      </c>
      <c r="E125" s="8">
        <f t="shared" si="14"/>
        <v>1.071638284285505</v>
      </c>
      <c r="F125" s="8">
        <v>46.095219999999998</v>
      </c>
      <c r="G125" s="8">
        <v>1.652928</v>
      </c>
      <c r="H125" s="9">
        <f t="shared" si="15"/>
        <v>0.96957506518738923</v>
      </c>
      <c r="I125" s="8">
        <v>46.896493999999997</v>
      </c>
      <c r="J125" s="8">
        <v>1.5802830000000001</v>
      </c>
      <c r="K125" s="9">
        <f t="shared" si="16"/>
        <v>0.92696293652205253</v>
      </c>
      <c r="M125" s="2">
        <v>2.5305</v>
      </c>
      <c r="N125" s="8">
        <f t="shared" si="17"/>
        <v>0.73896258204249088</v>
      </c>
      <c r="O125" s="8">
        <v>53.865302</v>
      </c>
      <c r="P125" s="8">
        <v>2.0646620000000002</v>
      </c>
      <c r="Q125" s="8">
        <f t="shared" si="18"/>
        <v>1.1157246236616163</v>
      </c>
      <c r="R125" s="8">
        <v>48.159222999999997</v>
      </c>
      <c r="S125" s="8">
        <v>1.8422769999999999</v>
      </c>
      <c r="T125" s="8">
        <f t="shared" si="19"/>
        <v>0.99554978611775258</v>
      </c>
      <c r="U125" s="8">
        <v>54.589959999999998</v>
      </c>
      <c r="V125" s="8">
        <v>2.0013709999999998</v>
      </c>
      <c r="W125" s="8">
        <f t="shared" si="20"/>
        <v>1.0815227411471089</v>
      </c>
      <c r="Y125" s="8">
        <v>3.0125000000000002</v>
      </c>
      <c r="Z125" s="8">
        <f t="shared" si="21"/>
        <v>0.74391185489603495</v>
      </c>
      <c r="AA125" s="8">
        <v>53.923527</v>
      </c>
      <c r="AB125" s="8">
        <v>2.2600069999999999</v>
      </c>
      <c r="AC125" s="8">
        <f t="shared" si="22"/>
        <v>1.1230704396606999</v>
      </c>
      <c r="AD125" s="8">
        <v>48.541305999999999</v>
      </c>
      <c r="AE125" s="8">
        <v>2.0139930000000001</v>
      </c>
      <c r="AF125" s="8">
        <f t="shared" si="23"/>
        <v>1.0008181408214984</v>
      </c>
      <c r="AG125" s="8">
        <v>48.168337999999999</v>
      </c>
      <c r="AH125" s="8">
        <v>1.9054519999999999</v>
      </c>
      <c r="AI125" s="8">
        <f t="shared" si="24"/>
        <v>0.94688061381772703</v>
      </c>
    </row>
    <row r="126" spans="1:35">
      <c r="A126" s="2">
        <v>2.1869999999999998</v>
      </c>
      <c r="B126" s="8">
        <f t="shared" si="25"/>
        <v>0.75249529043400631</v>
      </c>
      <c r="C126" s="8">
        <v>52.162754999999997</v>
      </c>
      <c r="D126" s="8">
        <v>1.823869</v>
      </c>
      <c r="E126" s="8">
        <f t="shared" si="14"/>
        <v>1.0698456947721005</v>
      </c>
      <c r="F126" s="8">
        <v>46.095219999999998</v>
      </c>
      <c r="G126" s="8">
        <v>1.652928</v>
      </c>
      <c r="H126" s="9">
        <f t="shared" si="15"/>
        <v>0.96957506518738923</v>
      </c>
      <c r="I126" s="8">
        <v>46.684888000000001</v>
      </c>
      <c r="J126" s="8">
        <v>1.573879</v>
      </c>
      <c r="K126" s="9">
        <f t="shared" si="16"/>
        <v>0.92320647603650197</v>
      </c>
      <c r="M126" s="2">
        <v>2.5514999999999999</v>
      </c>
      <c r="N126" s="8">
        <f t="shared" si="17"/>
        <v>0.74509505160300937</v>
      </c>
      <c r="O126" s="8">
        <v>53.499791999999999</v>
      </c>
      <c r="P126" s="8">
        <v>2.0619969999999999</v>
      </c>
      <c r="Q126" s="8">
        <f t="shared" si="18"/>
        <v>1.1142844818262656</v>
      </c>
      <c r="R126" s="8">
        <v>48.159222999999997</v>
      </c>
      <c r="S126" s="8">
        <v>1.8422769999999999</v>
      </c>
      <c r="T126" s="8">
        <f t="shared" si="19"/>
        <v>0.99554978611775258</v>
      </c>
      <c r="U126" s="8">
        <v>53.749935000000001</v>
      </c>
      <c r="V126" s="8">
        <v>1.9870650000000001</v>
      </c>
      <c r="W126" s="8">
        <f t="shared" si="20"/>
        <v>1.073791908465487</v>
      </c>
      <c r="Y126" s="8">
        <v>3.0375000000000001</v>
      </c>
      <c r="Z126" s="8">
        <f t="shared" si="21"/>
        <v>0.75008539726031742</v>
      </c>
      <c r="AA126" s="8">
        <v>53.456090000000003</v>
      </c>
      <c r="AB126" s="8">
        <v>2.2517339999999999</v>
      </c>
      <c r="AC126" s="8">
        <f t="shared" si="22"/>
        <v>1.1189593188777496</v>
      </c>
      <c r="AD126" s="8">
        <v>48.541305999999999</v>
      </c>
      <c r="AE126" s="8">
        <v>2.0139930000000001</v>
      </c>
      <c r="AF126" s="8">
        <f t="shared" si="23"/>
        <v>1.0008181408214984</v>
      </c>
      <c r="AG126" s="8">
        <v>48.020380000000003</v>
      </c>
      <c r="AH126" s="8">
        <v>1.897275</v>
      </c>
      <c r="AI126" s="8">
        <f t="shared" si="24"/>
        <v>0.94281719853401091</v>
      </c>
    </row>
    <row r="127" spans="1:35">
      <c r="A127" s="2">
        <v>2.2050000000000001</v>
      </c>
      <c r="B127" s="8">
        <f t="shared" si="25"/>
        <v>0.75868866731000639</v>
      </c>
      <c r="C127" s="8">
        <v>51.714312999999997</v>
      </c>
      <c r="D127" s="8">
        <v>1.8206990000000001</v>
      </c>
      <c r="E127" s="8">
        <f t="shared" si="14"/>
        <v>1.0679862351001463</v>
      </c>
      <c r="F127" s="8">
        <v>45.292366000000001</v>
      </c>
      <c r="G127" s="8">
        <v>1.6372469999999999</v>
      </c>
      <c r="H127" s="9">
        <f t="shared" si="15"/>
        <v>0.96037689890476619</v>
      </c>
      <c r="I127" s="8">
        <v>46.343136000000001</v>
      </c>
      <c r="J127" s="8">
        <v>1.560478</v>
      </c>
      <c r="K127" s="9">
        <f t="shared" si="16"/>
        <v>0.91534571292487443</v>
      </c>
      <c r="M127" s="2">
        <v>2.5724999999999998</v>
      </c>
      <c r="N127" s="8">
        <f t="shared" si="17"/>
        <v>0.75122752116352798</v>
      </c>
      <c r="O127" s="8">
        <v>53.177021000000003</v>
      </c>
      <c r="P127" s="8">
        <v>2.0616449999999999</v>
      </c>
      <c r="Q127" s="8">
        <f t="shared" si="18"/>
        <v>1.1140942642179943</v>
      </c>
      <c r="R127" s="8">
        <v>47.413136000000002</v>
      </c>
      <c r="S127" s="8">
        <v>1.8351500000000001</v>
      </c>
      <c r="T127" s="8">
        <f t="shared" si="19"/>
        <v>0.9916984199411889</v>
      </c>
      <c r="U127" s="8">
        <v>53.385306999999997</v>
      </c>
      <c r="V127" s="8">
        <v>1.9756750000000001</v>
      </c>
      <c r="W127" s="8">
        <f t="shared" si="20"/>
        <v>1.0676368557432954</v>
      </c>
      <c r="Y127" s="8">
        <v>3.0625</v>
      </c>
      <c r="Z127" s="8">
        <f t="shared" si="21"/>
        <v>0.75625893962459978</v>
      </c>
      <c r="AA127" s="8">
        <v>52.998807999999997</v>
      </c>
      <c r="AB127" s="8">
        <v>2.2445780000000002</v>
      </c>
      <c r="AC127" s="8">
        <f t="shared" si="22"/>
        <v>1.115403271455679</v>
      </c>
      <c r="AD127" s="8">
        <v>47.909132</v>
      </c>
      <c r="AE127" s="8">
        <v>2.0071720000000002</v>
      </c>
      <c r="AF127" s="8">
        <f t="shared" si="23"/>
        <v>0.99742856571446314</v>
      </c>
      <c r="AG127" s="8">
        <v>47.678007999999998</v>
      </c>
      <c r="AH127" s="8">
        <v>1.882617</v>
      </c>
      <c r="AI127" s="8">
        <f t="shared" si="24"/>
        <v>0.93553316511971329</v>
      </c>
    </row>
    <row r="128" spans="1:35">
      <c r="A128" s="2">
        <v>2.2229999999999999</v>
      </c>
      <c r="B128" s="8">
        <f t="shared" si="25"/>
        <v>0.76488204418600636</v>
      </c>
      <c r="C128" s="8">
        <v>51.310442999999999</v>
      </c>
      <c r="D128" s="8">
        <v>1.816438</v>
      </c>
      <c r="E128" s="8">
        <f t="shared" si="14"/>
        <v>1.0654868162792639</v>
      </c>
      <c r="F128" s="8">
        <v>45.292366000000001</v>
      </c>
      <c r="G128" s="8">
        <v>1.6372469999999999</v>
      </c>
      <c r="H128" s="9">
        <f t="shared" si="15"/>
        <v>0.96037689890476619</v>
      </c>
      <c r="I128" s="8">
        <v>46.016371999999997</v>
      </c>
      <c r="J128" s="8">
        <v>1.5507770000000001</v>
      </c>
      <c r="K128" s="9">
        <f t="shared" si="16"/>
        <v>0.90965529706442394</v>
      </c>
      <c r="M128" s="2">
        <v>2.5935000000000001</v>
      </c>
      <c r="N128" s="8">
        <f t="shared" si="17"/>
        <v>0.75735999072404669</v>
      </c>
      <c r="O128" s="8">
        <v>52.888236999999997</v>
      </c>
      <c r="P128" s="8">
        <v>2.0638719999999999</v>
      </c>
      <c r="Q128" s="8">
        <f t="shared" si="18"/>
        <v>1.1152977148248706</v>
      </c>
      <c r="R128" s="8">
        <v>47.413136000000002</v>
      </c>
      <c r="S128" s="8">
        <v>1.8351500000000001</v>
      </c>
      <c r="T128" s="8">
        <f t="shared" si="19"/>
        <v>0.9916984199411889</v>
      </c>
      <c r="U128" s="8">
        <v>52.161253000000002</v>
      </c>
      <c r="V128" s="8">
        <v>1.944361</v>
      </c>
      <c r="W128" s="8">
        <f t="shared" si="20"/>
        <v>1.0507150540801951</v>
      </c>
      <c r="Y128" s="8">
        <v>3.0874999999999999</v>
      </c>
      <c r="Z128" s="8">
        <f t="shared" si="21"/>
        <v>0.76243248198888225</v>
      </c>
      <c r="AA128" s="8">
        <v>52.556202999999996</v>
      </c>
      <c r="AB128" s="8">
        <v>2.2376330000000002</v>
      </c>
      <c r="AC128" s="8">
        <f t="shared" si="22"/>
        <v>1.1119520767454665</v>
      </c>
      <c r="AD128" s="8">
        <v>47.909132</v>
      </c>
      <c r="AE128" s="8">
        <v>2.0071720000000002</v>
      </c>
      <c r="AF128" s="8">
        <f t="shared" si="23"/>
        <v>0.99742856571446314</v>
      </c>
      <c r="AG128" s="8">
        <v>47.285418</v>
      </c>
      <c r="AH128" s="8">
        <v>1.879904</v>
      </c>
      <c r="AI128" s="8">
        <f t="shared" si="24"/>
        <v>0.934184987834068</v>
      </c>
    </row>
    <row r="129" spans="1:35">
      <c r="A129" s="2">
        <v>2.2410000000000001</v>
      </c>
      <c r="B129" s="8">
        <f t="shared" si="25"/>
        <v>0.77107542106200655</v>
      </c>
      <c r="C129" s="8">
        <v>50.946838</v>
      </c>
      <c r="D129" s="8">
        <v>1.81185</v>
      </c>
      <c r="E129" s="8">
        <f t="shared" si="14"/>
        <v>1.0627955856878044</v>
      </c>
      <c r="F129" s="8">
        <v>44.436087000000001</v>
      </c>
      <c r="G129" s="8">
        <v>1.617205</v>
      </c>
      <c r="H129" s="9">
        <f t="shared" si="15"/>
        <v>0.94862065576744536</v>
      </c>
      <c r="I129" s="8">
        <v>45.492327000000003</v>
      </c>
      <c r="J129" s="8">
        <v>1.537755</v>
      </c>
      <c r="K129" s="9">
        <f t="shared" si="16"/>
        <v>0.90201684790095749</v>
      </c>
      <c r="M129" s="2">
        <v>2.6145</v>
      </c>
      <c r="N129" s="8">
        <f t="shared" si="17"/>
        <v>0.7634924602845653</v>
      </c>
      <c r="O129" s="8">
        <v>52.645415999999997</v>
      </c>
      <c r="P129" s="8">
        <v>2.0689929999999999</v>
      </c>
      <c r="Q129" s="8">
        <f t="shared" si="18"/>
        <v>1.1180650567906603</v>
      </c>
      <c r="R129" s="8">
        <v>46.658025000000002</v>
      </c>
      <c r="S129" s="8">
        <v>1.825016</v>
      </c>
      <c r="T129" s="8">
        <f t="shared" si="19"/>
        <v>0.98622209823032925</v>
      </c>
      <c r="U129" s="8">
        <v>51.765537000000002</v>
      </c>
      <c r="V129" s="8">
        <v>1.9384250000000001</v>
      </c>
      <c r="W129" s="8">
        <f t="shared" si="20"/>
        <v>1.0475072935043452</v>
      </c>
      <c r="Y129" s="8">
        <v>3.1124999999999998</v>
      </c>
      <c r="Z129" s="8">
        <f t="shared" si="21"/>
        <v>0.76860602435316472</v>
      </c>
      <c r="AA129" s="8">
        <v>52.139462999999999</v>
      </c>
      <c r="AB129" s="8">
        <v>2.2329629999999998</v>
      </c>
      <c r="AC129" s="8">
        <f t="shared" si="22"/>
        <v>1.1096314029806436</v>
      </c>
      <c r="AD129" s="8">
        <v>47.295414000000001</v>
      </c>
      <c r="AE129" s="8">
        <v>2.00644</v>
      </c>
      <c r="AF129" s="8">
        <f t="shared" si="23"/>
        <v>0.99706481128280344</v>
      </c>
      <c r="AG129" s="8">
        <v>46.744461000000001</v>
      </c>
      <c r="AH129" s="8">
        <v>1.8663749999999999</v>
      </c>
      <c r="AI129" s="8">
        <f t="shared" si="24"/>
        <v>0.92746199096805393</v>
      </c>
    </row>
    <row r="130" spans="1:35">
      <c r="A130" s="2">
        <v>2.2589999999999999</v>
      </c>
      <c r="B130" s="8">
        <f t="shared" si="25"/>
        <v>0.77726879793800652</v>
      </c>
      <c r="C130" s="8">
        <v>50.592201000000003</v>
      </c>
      <c r="D130" s="8">
        <v>1.8069459999999999</v>
      </c>
      <c r="E130" s="8">
        <f t="shared" si="14"/>
        <v>1.0599189957094879</v>
      </c>
      <c r="F130" s="8">
        <v>44.436087000000001</v>
      </c>
      <c r="G130" s="8">
        <v>1.617205</v>
      </c>
      <c r="H130" s="9">
        <f t="shared" si="15"/>
        <v>0.94862065576744536</v>
      </c>
      <c r="I130" s="8">
        <v>45.314571000000001</v>
      </c>
      <c r="J130" s="8">
        <v>1.532459</v>
      </c>
      <c r="K130" s="9">
        <f t="shared" si="16"/>
        <v>0.89891031843008373</v>
      </c>
      <c r="M130" s="2">
        <v>2.6355</v>
      </c>
      <c r="N130" s="8">
        <f t="shared" si="17"/>
        <v>0.76962492984508379</v>
      </c>
      <c r="O130" s="8">
        <v>52.425663999999998</v>
      </c>
      <c r="P130" s="8">
        <v>2.0742189999999998</v>
      </c>
      <c r="Q130" s="8">
        <f t="shared" si="18"/>
        <v>1.1208891398043717</v>
      </c>
      <c r="R130" s="8">
        <v>46.658025000000002</v>
      </c>
      <c r="S130" s="8">
        <v>1.825016</v>
      </c>
      <c r="T130" s="8">
        <f t="shared" si="19"/>
        <v>0.98622209823032925</v>
      </c>
      <c r="U130" s="8">
        <v>51.015824000000002</v>
      </c>
      <c r="V130" s="8">
        <v>1.924309</v>
      </c>
      <c r="W130" s="8">
        <f t="shared" si="20"/>
        <v>1.039879135099915</v>
      </c>
      <c r="Y130" s="8">
        <v>3.1375000000000002</v>
      </c>
      <c r="Z130" s="8">
        <f t="shared" si="21"/>
        <v>0.77477956671744719</v>
      </c>
      <c r="AA130" s="8">
        <v>51.731976000000003</v>
      </c>
      <c r="AB130" s="8">
        <v>2.2278790000000002</v>
      </c>
      <c r="AC130" s="8">
        <f t="shared" si="22"/>
        <v>1.1071049992503743</v>
      </c>
      <c r="AD130" s="8">
        <v>47.295414000000001</v>
      </c>
      <c r="AE130" s="8">
        <v>2.00644</v>
      </c>
      <c r="AF130" s="8">
        <f t="shared" si="23"/>
        <v>0.99706481128280344</v>
      </c>
      <c r="AG130" s="8">
        <v>46.257502000000002</v>
      </c>
      <c r="AH130" s="8">
        <v>1.8438159999999999</v>
      </c>
      <c r="AI130" s="8">
        <f t="shared" si="24"/>
        <v>0.91625169558033803</v>
      </c>
    </row>
    <row r="131" spans="1:35">
      <c r="A131" s="2">
        <v>2.2770000000000001</v>
      </c>
      <c r="B131" s="8">
        <f t="shared" si="25"/>
        <v>0.7834621748140066</v>
      </c>
      <c r="C131" s="8">
        <v>50.221867000000003</v>
      </c>
      <c r="D131" s="8">
        <v>1.803248</v>
      </c>
      <c r="E131" s="8">
        <f t="shared" si="14"/>
        <v>1.0577498216189871</v>
      </c>
      <c r="F131" s="8">
        <v>43.642829999999996</v>
      </c>
      <c r="G131" s="8">
        <v>1.59805</v>
      </c>
      <c r="H131" s="9">
        <f t="shared" si="15"/>
        <v>0.93738470939006868</v>
      </c>
      <c r="I131" s="8">
        <v>44.856929999999998</v>
      </c>
      <c r="J131" s="8">
        <v>1.5197959999999999</v>
      </c>
      <c r="K131" s="9">
        <f t="shared" si="16"/>
        <v>0.8914824516080152</v>
      </c>
      <c r="M131" s="2">
        <v>2.6564999999999999</v>
      </c>
      <c r="N131" s="8">
        <f t="shared" si="17"/>
        <v>0.7757573994056024</v>
      </c>
      <c r="O131" s="8">
        <v>52.216279999999998</v>
      </c>
      <c r="P131" s="8">
        <v>2.0785969999999998</v>
      </c>
      <c r="Q131" s="8">
        <f t="shared" si="18"/>
        <v>1.1232549713072475</v>
      </c>
      <c r="R131" s="8">
        <v>45.902330999999997</v>
      </c>
      <c r="S131" s="8">
        <v>1.8125500000000001</v>
      </c>
      <c r="T131" s="8">
        <f t="shared" si="19"/>
        <v>0.97948558486467152</v>
      </c>
      <c r="U131" s="8">
        <v>50.415894999999999</v>
      </c>
      <c r="V131" s="8">
        <v>1.9115439999999999</v>
      </c>
      <c r="W131" s="8">
        <f t="shared" si="20"/>
        <v>1.0329810448454131</v>
      </c>
      <c r="Y131" s="8">
        <v>3.1625000000000001</v>
      </c>
      <c r="Z131" s="8">
        <f t="shared" si="21"/>
        <v>0.78095310908172966</v>
      </c>
      <c r="AA131" s="8">
        <v>51.315441</v>
      </c>
      <c r="AB131" s="8">
        <v>2.222105</v>
      </c>
      <c r="AC131" s="8">
        <f t="shared" si="22"/>
        <v>1.1042357122443602</v>
      </c>
      <c r="AD131" s="8">
        <v>46.752375000000001</v>
      </c>
      <c r="AE131" s="8">
        <v>2.0150579999999998</v>
      </c>
      <c r="AF131" s="8">
        <f t="shared" si="23"/>
        <v>1.0013473737036258</v>
      </c>
      <c r="AG131" s="8">
        <v>46.096522</v>
      </c>
      <c r="AH131" s="8">
        <v>1.8413790000000001</v>
      </c>
      <c r="AI131" s="8">
        <f t="shared" si="24"/>
        <v>0.9150406716049907</v>
      </c>
    </row>
    <row r="132" spans="1:35">
      <c r="A132" s="2">
        <v>2.2949999999999999</v>
      </c>
      <c r="B132" s="8">
        <f t="shared" si="25"/>
        <v>0.78965555169000667</v>
      </c>
      <c r="C132" s="8">
        <v>49.838633000000002</v>
      </c>
      <c r="D132" s="8">
        <v>1.7995950000000001</v>
      </c>
      <c r="E132" s="8">
        <f t="shared" si="14"/>
        <v>1.0556070436437037</v>
      </c>
      <c r="F132" s="8">
        <v>43.642829999999996</v>
      </c>
      <c r="G132" s="8">
        <v>1.59805</v>
      </c>
      <c r="H132" s="9">
        <f t="shared" si="15"/>
        <v>0.93738470939006868</v>
      </c>
      <c r="I132" s="8">
        <v>44.325178000000001</v>
      </c>
      <c r="J132" s="8">
        <v>1.505531</v>
      </c>
      <c r="K132" s="9">
        <f t="shared" si="16"/>
        <v>0.88311488308422104</v>
      </c>
      <c r="M132" s="2">
        <v>2.6775000000000002</v>
      </c>
      <c r="N132" s="8">
        <f t="shared" si="17"/>
        <v>0.78188986896612112</v>
      </c>
      <c r="O132" s="8">
        <v>52.011603000000001</v>
      </c>
      <c r="P132" s="8">
        <v>2.0791900000000001</v>
      </c>
      <c r="Q132" s="8">
        <f t="shared" si="18"/>
        <v>1.123575423130273</v>
      </c>
      <c r="R132" s="8">
        <v>45.902330999999997</v>
      </c>
      <c r="S132" s="8">
        <v>1.8125500000000001</v>
      </c>
      <c r="T132" s="8">
        <f t="shared" si="19"/>
        <v>0.97948558486467152</v>
      </c>
      <c r="U132" s="8">
        <v>49.816127999999999</v>
      </c>
      <c r="V132" s="8">
        <v>1.90076</v>
      </c>
      <c r="W132" s="8">
        <f t="shared" si="20"/>
        <v>1.0271534690283706</v>
      </c>
      <c r="Y132" s="8">
        <v>3.1875</v>
      </c>
      <c r="Z132" s="8">
        <f t="shared" si="21"/>
        <v>0.78712665144601202</v>
      </c>
      <c r="AA132" s="8">
        <v>50.871768000000003</v>
      </c>
      <c r="AB132" s="8">
        <v>2.2135910000000001</v>
      </c>
      <c r="AC132" s="8">
        <f t="shared" si="22"/>
        <v>1.1000048307810413</v>
      </c>
      <c r="AD132" s="8">
        <v>46.752375000000001</v>
      </c>
      <c r="AE132" s="8">
        <v>2.0150579999999998</v>
      </c>
      <c r="AF132" s="8">
        <f t="shared" si="23"/>
        <v>1.0013473737036258</v>
      </c>
      <c r="AG132" s="8">
        <v>45.488511000000003</v>
      </c>
      <c r="AH132" s="8">
        <v>1.824173</v>
      </c>
      <c r="AI132" s="8">
        <f t="shared" si="24"/>
        <v>0.90649045473185619</v>
      </c>
    </row>
    <row r="133" spans="1:35">
      <c r="A133" s="2">
        <v>2.3130000000000002</v>
      </c>
      <c r="B133" s="8">
        <f t="shared" ref="B133:B164" si="26">A133/(14.4^0.4)</f>
        <v>0.79584892856600675</v>
      </c>
      <c r="C133" s="8">
        <v>49.443206000000004</v>
      </c>
      <c r="D133" s="8">
        <v>1.7959799999999999</v>
      </c>
      <c r="E133" s="8">
        <f t="shared" si="14"/>
        <v>1.05348655572127</v>
      </c>
      <c r="F133" s="8">
        <v>42.947718999999999</v>
      </c>
      <c r="G133" s="8">
        <v>1.5808120000000001</v>
      </c>
      <c r="H133" s="9">
        <f t="shared" si="15"/>
        <v>0.92727323752093693</v>
      </c>
      <c r="I133" s="8">
        <v>43.630777000000002</v>
      </c>
      <c r="J133" s="8">
        <v>1.4878199999999999</v>
      </c>
      <c r="K133" s="9">
        <f t="shared" si="16"/>
        <v>0.87272595871514147</v>
      </c>
      <c r="M133" s="2">
        <v>2.6985000000000001</v>
      </c>
      <c r="N133" s="8">
        <f t="shared" si="17"/>
        <v>0.78802233852663972</v>
      </c>
      <c r="O133" s="8">
        <v>51.772066000000002</v>
      </c>
      <c r="P133" s="8">
        <v>2.076365</v>
      </c>
      <c r="Q133" s="8">
        <f t="shared" si="18"/>
        <v>1.1220488187457083</v>
      </c>
      <c r="R133" s="8">
        <v>45.11788</v>
      </c>
      <c r="S133" s="8">
        <v>1.7997449999999999</v>
      </c>
      <c r="T133" s="8">
        <f t="shared" si="19"/>
        <v>0.97256587897286595</v>
      </c>
      <c r="U133" s="8">
        <v>48.783639999999998</v>
      </c>
      <c r="V133" s="8">
        <v>1.876824</v>
      </c>
      <c r="W133" s="8">
        <f t="shared" si="20"/>
        <v>1.0142186716659138</v>
      </c>
      <c r="Y133" s="8">
        <v>3.2124999999999999</v>
      </c>
      <c r="Z133" s="8">
        <f t="shared" si="21"/>
        <v>0.79330019381029448</v>
      </c>
      <c r="AA133" s="8">
        <v>50.426046999999997</v>
      </c>
      <c r="AB133" s="8">
        <v>2.2000600000000001</v>
      </c>
      <c r="AC133" s="8">
        <f t="shared" si="22"/>
        <v>1.0932808400504599</v>
      </c>
      <c r="AD133" s="8">
        <v>46.253079999999997</v>
      </c>
      <c r="AE133" s="8">
        <v>2.0275439999999998</v>
      </c>
      <c r="AF133" s="8">
        <f t="shared" si="23"/>
        <v>1.0075520701977534</v>
      </c>
      <c r="AG133" s="8">
        <v>45.185153</v>
      </c>
      <c r="AH133" s="8">
        <v>1.8175559999999999</v>
      </c>
      <c r="AI133" s="8">
        <f t="shared" si="24"/>
        <v>0.90320225381069308</v>
      </c>
    </row>
    <row r="134" spans="1:35">
      <c r="A134" s="2">
        <v>2.331</v>
      </c>
      <c r="B134" s="8">
        <f t="shared" si="26"/>
        <v>0.80204230544200672</v>
      </c>
      <c r="C134" s="8">
        <v>49.047913000000001</v>
      </c>
      <c r="D134" s="8">
        <v>1.7912650000000001</v>
      </c>
      <c r="E134" s="8">
        <f t="shared" ref="E134:E190" si="27">D134/(14.4^0.2)</f>
        <v>1.0507208294268648</v>
      </c>
      <c r="F134" s="8">
        <v>42.947718999999999</v>
      </c>
      <c r="G134" s="8">
        <v>1.5808120000000001</v>
      </c>
      <c r="H134" s="9">
        <f t="shared" ref="H134:H190" si="28">G134/(14.4^0.2)</f>
        <v>0.92727323752093693</v>
      </c>
      <c r="I134" s="8">
        <v>43.307485999999997</v>
      </c>
      <c r="J134" s="8">
        <v>1.4768479999999999</v>
      </c>
      <c r="K134" s="9">
        <f t="shared" ref="K134:K190" si="29">J134/(14.4^0.2)</f>
        <v>0.8662899992448948</v>
      </c>
      <c r="M134" s="2">
        <v>2.7195</v>
      </c>
      <c r="N134" s="8">
        <f t="shared" ref="N134:N192" si="30">M134/(21.7^0.4)</f>
        <v>0.79415480808715821</v>
      </c>
      <c r="O134" s="8">
        <v>51.481212999999997</v>
      </c>
      <c r="P134" s="8">
        <v>2.0687549999999999</v>
      </c>
      <c r="Q134" s="8">
        <f t="shared" ref="Q134:Q192" si="31">P134/(21.7^0.2)</f>
        <v>1.117936443748704</v>
      </c>
      <c r="R134" s="8">
        <v>45.11788</v>
      </c>
      <c r="S134" s="8">
        <v>1.7997449999999999</v>
      </c>
      <c r="T134" s="8">
        <f t="shared" ref="T134:T192" si="32">S134/(21.7^0.2)</f>
        <v>0.97256587897286595</v>
      </c>
      <c r="U134" s="8">
        <v>48.445686000000002</v>
      </c>
      <c r="V134" s="8">
        <v>1.870706</v>
      </c>
      <c r="W134" s="8">
        <f t="shared" ref="W134:W192" si="33">V134/(21.7^0.2)</f>
        <v>1.0109125599403328</v>
      </c>
      <c r="Y134" s="8">
        <v>3.2374999999999998</v>
      </c>
      <c r="Z134" s="8">
        <f t="shared" ref="Z134:Z194" si="34">Y134/(33^0.4)</f>
        <v>0.79947373617457695</v>
      </c>
      <c r="AA134" s="8">
        <v>50.007925999999998</v>
      </c>
      <c r="AB134" s="8">
        <v>2.1851820000000002</v>
      </c>
      <c r="AC134" s="8">
        <f t="shared" ref="AC134:AC194" si="35">AB134/(33^0.2)</f>
        <v>1.0858874815337509</v>
      </c>
      <c r="AD134" s="8">
        <v>46.253079999999997</v>
      </c>
      <c r="AE134" s="8">
        <v>2.0275439999999998</v>
      </c>
      <c r="AF134" s="8">
        <f t="shared" ref="AF134:AF194" si="36">AE134/(33^0.2)</f>
        <v>1.0075520701977534</v>
      </c>
      <c r="AG134" s="8">
        <v>45.102583000000003</v>
      </c>
      <c r="AH134" s="8">
        <v>1.8080039999999999</v>
      </c>
      <c r="AI134" s="8">
        <f t="shared" ref="AI134:AI194" si="37">AH134/(33^0.2)</f>
        <v>0.89845555663690602</v>
      </c>
    </row>
    <row r="135" spans="1:35">
      <c r="A135" s="2">
        <v>2.3490000000000002</v>
      </c>
      <c r="B135" s="8">
        <f t="shared" si="26"/>
        <v>0.80823568231800691</v>
      </c>
      <c r="C135" s="8">
        <v>48.649873999999997</v>
      </c>
      <c r="D135" s="8">
        <v>1.7868580000000001</v>
      </c>
      <c r="E135" s="8">
        <f t="shared" si="27"/>
        <v>1.0481357698766118</v>
      </c>
      <c r="F135" s="8">
        <v>42.380873000000001</v>
      </c>
      <c r="G135" s="8">
        <v>1.5653269999999999</v>
      </c>
      <c r="H135" s="9">
        <f t="shared" si="28"/>
        <v>0.91819004098459245</v>
      </c>
      <c r="I135" s="8">
        <v>43.027605000000001</v>
      </c>
      <c r="J135" s="8">
        <v>1.472526</v>
      </c>
      <c r="K135" s="9">
        <f t="shared" si="29"/>
        <v>0.86375479902338492</v>
      </c>
      <c r="M135" s="2">
        <v>2.7404999999999999</v>
      </c>
      <c r="N135" s="8">
        <f t="shared" si="30"/>
        <v>0.80028727764767682</v>
      </c>
      <c r="O135" s="8">
        <v>51.163767</v>
      </c>
      <c r="P135" s="8">
        <v>2.0590350000000002</v>
      </c>
      <c r="Q135" s="8">
        <f t="shared" si="31"/>
        <v>1.1126838438839364</v>
      </c>
      <c r="R135" s="8">
        <v>44.37368</v>
      </c>
      <c r="S135" s="8">
        <v>1.7839020000000001</v>
      </c>
      <c r="T135" s="8">
        <f t="shared" si="32"/>
        <v>0.96400446542785434</v>
      </c>
      <c r="U135" s="8">
        <v>47.816811000000001</v>
      </c>
      <c r="V135" s="8">
        <v>1.8630880000000001</v>
      </c>
      <c r="W135" s="8">
        <f t="shared" si="33"/>
        <v>1.0067958618158679</v>
      </c>
      <c r="Y135" s="8">
        <v>3.2625000000000002</v>
      </c>
      <c r="Z135" s="8">
        <f t="shared" si="34"/>
        <v>0.80564727853885942</v>
      </c>
      <c r="AA135" s="8">
        <v>49.635002999999998</v>
      </c>
      <c r="AB135" s="8">
        <v>2.1705589999999999</v>
      </c>
      <c r="AC135" s="8">
        <f t="shared" si="35"/>
        <v>1.0786208407493822</v>
      </c>
      <c r="AD135" s="8">
        <v>45.786354000000003</v>
      </c>
      <c r="AE135" s="8">
        <v>2.032289</v>
      </c>
      <c r="AF135" s="8">
        <f t="shared" si="36"/>
        <v>1.0099100138838526</v>
      </c>
      <c r="AG135" s="8">
        <v>45.032667000000004</v>
      </c>
      <c r="AH135" s="8">
        <v>1.7926059999999999</v>
      </c>
      <c r="AI135" s="8">
        <f t="shared" si="37"/>
        <v>0.89080379333267934</v>
      </c>
    </row>
    <row r="136" spans="1:35">
      <c r="A136" s="2">
        <v>2.367</v>
      </c>
      <c r="B136" s="8">
        <f t="shared" si="26"/>
        <v>0.81442905919400688</v>
      </c>
      <c r="C136" s="8">
        <v>48.282462000000002</v>
      </c>
      <c r="D136" s="8">
        <v>1.784265</v>
      </c>
      <c r="E136" s="8">
        <f t="shared" si="27"/>
        <v>1.0466147670597734</v>
      </c>
      <c r="F136" s="8">
        <v>42.380873000000001</v>
      </c>
      <c r="G136" s="8">
        <v>1.5653269999999999</v>
      </c>
      <c r="H136" s="9">
        <f t="shared" si="28"/>
        <v>0.91819004098459245</v>
      </c>
      <c r="I136" s="8">
        <v>42.582033000000003</v>
      </c>
      <c r="J136" s="8">
        <v>1.464928</v>
      </c>
      <c r="K136" s="9">
        <f t="shared" si="29"/>
        <v>0.85929796161407623</v>
      </c>
      <c r="M136" s="2">
        <v>2.7614999999999998</v>
      </c>
      <c r="N136" s="8">
        <f t="shared" si="30"/>
        <v>0.80641974720819543</v>
      </c>
      <c r="O136" s="8">
        <v>50.800879999999999</v>
      </c>
      <c r="P136" s="8">
        <v>2.04901</v>
      </c>
      <c r="Q136" s="8">
        <f t="shared" si="31"/>
        <v>1.107266424784729</v>
      </c>
      <c r="R136" s="8">
        <v>44.37368</v>
      </c>
      <c r="S136" s="8">
        <v>1.7839020000000001</v>
      </c>
      <c r="T136" s="8">
        <f t="shared" si="32"/>
        <v>0.96400446542785434</v>
      </c>
      <c r="U136" s="8">
        <v>47.260671000000002</v>
      </c>
      <c r="V136" s="8">
        <v>1.8433489999999999</v>
      </c>
      <c r="W136" s="8">
        <f t="shared" si="33"/>
        <v>0.99612908519748822</v>
      </c>
      <c r="Y136" s="8">
        <v>3.2875000000000001</v>
      </c>
      <c r="Z136" s="8">
        <f t="shared" si="34"/>
        <v>0.81182082090314189</v>
      </c>
      <c r="AA136" s="8">
        <v>49.326123000000003</v>
      </c>
      <c r="AB136" s="8">
        <v>2.1616559999999998</v>
      </c>
      <c r="AC136" s="8">
        <f t="shared" si="35"/>
        <v>1.0741966526277085</v>
      </c>
      <c r="AD136" s="8">
        <v>45.786354000000003</v>
      </c>
      <c r="AE136" s="8">
        <v>2.032289</v>
      </c>
      <c r="AF136" s="8">
        <f t="shared" si="36"/>
        <v>1.0099100138838526</v>
      </c>
      <c r="AG136" s="8">
        <v>44.905825999999998</v>
      </c>
      <c r="AH136" s="8">
        <v>1.7878860000000001</v>
      </c>
      <c r="AI136" s="8">
        <f t="shared" si="37"/>
        <v>0.88845827295367241</v>
      </c>
    </row>
    <row r="137" spans="1:35">
      <c r="A137" s="2">
        <v>2.3849999999999998</v>
      </c>
      <c r="B137" s="8">
        <f t="shared" si="26"/>
        <v>0.82062243607000684</v>
      </c>
      <c r="C137" s="8">
        <v>47.929307000000001</v>
      </c>
      <c r="D137" s="8">
        <v>1.7829710000000001</v>
      </c>
      <c r="E137" s="8">
        <f t="shared" si="27"/>
        <v>1.0458557321021997</v>
      </c>
      <c r="F137" s="8">
        <v>41.821609000000002</v>
      </c>
      <c r="G137" s="8">
        <v>1.5548090000000001</v>
      </c>
      <c r="H137" s="9">
        <f t="shared" si="28"/>
        <v>0.91202038898786864</v>
      </c>
      <c r="I137" s="8">
        <v>42.310983</v>
      </c>
      <c r="J137" s="8">
        <v>1.4586669999999999</v>
      </c>
      <c r="K137" s="9">
        <f t="shared" si="29"/>
        <v>0.85562538211688199</v>
      </c>
      <c r="M137" s="2">
        <v>2.7825000000000002</v>
      </c>
      <c r="N137" s="8">
        <f t="shared" si="30"/>
        <v>0.81255221676871403</v>
      </c>
      <c r="O137" s="8">
        <v>50.427492000000001</v>
      </c>
      <c r="P137" s="8">
        <v>2.0415549999999998</v>
      </c>
      <c r="Q137" s="8">
        <f t="shared" si="31"/>
        <v>1.103237810382276</v>
      </c>
      <c r="R137" s="8">
        <v>43.605165</v>
      </c>
      <c r="S137" s="8">
        <v>1.7697130000000001</v>
      </c>
      <c r="T137" s="8">
        <f t="shared" si="32"/>
        <v>0.95633685848534522</v>
      </c>
      <c r="U137" s="8">
        <v>46.427565000000001</v>
      </c>
      <c r="V137" s="8">
        <v>1.821186</v>
      </c>
      <c r="W137" s="8">
        <f t="shared" si="33"/>
        <v>0.98415240095851231</v>
      </c>
      <c r="Y137" s="8">
        <v>3.3125</v>
      </c>
      <c r="Z137" s="8">
        <f t="shared" si="34"/>
        <v>0.81799436326742425</v>
      </c>
      <c r="AA137" s="8">
        <v>49.048932000000001</v>
      </c>
      <c r="AB137" s="8">
        <v>2.1541269999999999</v>
      </c>
      <c r="AC137" s="8">
        <f t="shared" si="35"/>
        <v>1.0704552494638222</v>
      </c>
      <c r="AD137" s="8">
        <v>45.339668000000003</v>
      </c>
      <c r="AE137" s="8">
        <v>2.0333999999999999</v>
      </c>
      <c r="AF137" s="8">
        <f t="shared" si="36"/>
        <v>1.0104621056510299</v>
      </c>
      <c r="AG137" s="8">
        <v>44.208897</v>
      </c>
      <c r="AH137" s="8">
        <v>1.754461</v>
      </c>
      <c r="AI137" s="8">
        <f t="shared" si="37"/>
        <v>0.87184831137140339</v>
      </c>
    </row>
    <row r="138" spans="1:35">
      <c r="A138" s="2">
        <v>2.403</v>
      </c>
      <c r="B138" s="8">
        <f t="shared" si="26"/>
        <v>0.82681581294600692</v>
      </c>
      <c r="C138" s="8">
        <v>47.587533999999998</v>
      </c>
      <c r="D138" s="8">
        <v>1.7804800000000001</v>
      </c>
      <c r="E138" s="8">
        <f t="shared" si="27"/>
        <v>1.0443945604798532</v>
      </c>
      <c r="F138" s="8">
        <v>41.821609000000002</v>
      </c>
      <c r="G138" s="8">
        <v>1.5548090000000001</v>
      </c>
      <c r="H138" s="9">
        <f t="shared" si="28"/>
        <v>0.91202038898786864</v>
      </c>
      <c r="I138" s="8">
        <v>41.4392</v>
      </c>
      <c r="J138" s="8">
        <v>1.446623</v>
      </c>
      <c r="K138" s="9">
        <f t="shared" si="29"/>
        <v>0.84856060852413207</v>
      </c>
      <c r="M138" s="2">
        <v>2.8035000000000001</v>
      </c>
      <c r="N138" s="8">
        <f t="shared" si="30"/>
        <v>0.81868468632923264</v>
      </c>
      <c r="O138" s="8">
        <v>50.044339000000001</v>
      </c>
      <c r="P138" s="8">
        <v>2.0348700000000002</v>
      </c>
      <c r="Q138" s="8">
        <f t="shared" si="31"/>
        <v>1.0996252969979168</v>
      </c>
      <c r="R138" s="8">
        <v>43.605165</v>
      </c>
      <c r="S138" s="8">
        <v>1.7697130000000001</v>
      </c>
      <c r="T138" s="8">
        <f t="shared" si="32"/>
        <v>0.95633685848534522</v>
      </c>
      <c r="U138" s="8">
        <v>46.175795999999998</v>
      </c>
      <c r="V138" s="8">
        <v>1.814454</v>
      </c>
      <c r="W138" s="8">
        <f t="shared" si="33"/>
        <v>0.98051448920032147</v>
      </c>
      <c r="Y138" s="8">
        <v>3.3374999999999999</v>
      </c>
      <c r="Z138" s="8">
        <f t="shared" si="34"/>
        <v>0.82416790563170672</v>
      </c>
      <c r="AA138" s="8">
        <v>48.778602999999997</v>
      </c>
      <c r="AB138" s="8">
        <v>2.1514009999999999</v>
      </c>
      <c r="AC138" s="8">
        <f t="shared" si="35"/>
        <v>1.0691006120584889</v>
      </c>
      <c r="AD138" s="8">
        <v>45.339668000000003</v>
      </c>
      <c r="AE138" s="8">
        <v>2.0333999999999999</v>
      </c>
      <c r="AF138" s="8">
        <f t="shared" si="36"/>
        <v>1.0104621056510299</v>
      </c>
      <c r="AG138" s="8">
        <v>43.611929000000003</v>
      </c>
      <c r="AH138" s="8">
        <v>1.7293210000000001</v>
      </c>
      <c r="AI138" s="8">
        <f t="shared" si="37"/>
        <v>0.85935543375948897</v>
      </c>
    </row>
    <row r="139" spans="1:35">
      <c r="A139" s="2">
        <v>2.4209999999999998</v>
      </c>
      <c r="B139" s="8">
        <f t="shared" si="26"/>
        <v>0.833009189822007</v>
      </c>
      <c r="C139" s="8">
        <v>47.253253999999998</v>
      </c>
      <c r="D139" s="8">
        <v>1.7771189999999999</v>
      </c>
      <c r="E139" s="8">
        <f t="shared" si="27"/>
        <v>1.0424230639633112</v>
      </c>
      <c r="F139" s="8">
        <v>41.262096</v>
      </c>
      <c r="G139" s="8">
        <v>1.5440370000000001</v>
      </c>
      <c r="H139" s="9">
        <f t="shared" si="28"/>
        <v>0.90570174558525296</v>
      </c>
      <c r="I139" s="8">
        <v>40.708173000000002</v>
      </c>
      <c r="J139" s="8">
        <v>1.435565</v>
      </c>
      <c r="K139" s="9">
        <f t="shared" si="29"/>
        <v>0.84207420314480397</v>
      </c>
      <c r="M139" s="2">
        <v>2.8245</v>
      </c>
      <c r="N139" s="8">
        <f t="shared" si="30"/>
        <v>0.82481715588975124</v>
      </c>
      <c r="O139" s="8">
        <v>49.666618</v>
      </c>
      <c r="P139" s="8">
        <v>2.0283540000000002</v>
      </c>
      <c r="Q139" s="8">
        <f t="shared" si="31"/>
        <v>1.0961041096811652</v>
      </c>
      <c r="R139" s="8">
        <v>42.855286999999997</v>
      </c>
      <c r="S139" s="8">
        <v>1.7577659999999999</v>
      </c>
      <c r="T139" s="8">
        <f t="shared" si="32"/>
        <v>0.94988080801370123</v>
      </c>
      <c r="U139" s="8">
        <v>45.824435000000001</v>
      </c>
      <c r="V139" s="8">
        <v>1.8029189999999999</v>
      </c>
      <c r="W139" s="8">
        <f t="shared" si="33"/>
        <v>0.97428107979290424</v>
      </c>
      <c r="Y139" s="8">
        <v>3.3624999999999998</v>
      </c>
      <c r="Z139" s="8">
        <f t="shared" si="34"/>
        <v>0.83034144799598919</v>
      </c>
      <c r="AA139" s="8">
        <v>48.500965999999998</v>
      </c>
      <c r="AB139" s="8">
        <v>2.1504690000000002</v>
      </c>
      <c r="AC139" s="8">
        <f t="shared" si="35"/>
        <v>1.0686374711700919</v>
      </c>
      <c r="AD139" s="8">
        <v>44.930390000000003</v>
      </c>
      <c r="AE139" s="8">
        <v>2.0305800000000001</v>
      </c>
      <c r="AF139" s="8">
        <f t="shared" si="36"/>
        <v>1.0090607566110301</v>
      </c>
      <c r="AG139" s="8">
        <v>43.065933000000001</v>
      </c>
      <c r="AH139" s="8">
        <v>1.717957</v>
      </c>
      <c r="AI139" s="8">
        <f t="shared" si="37"/>
        <v>0.85370829528765935</v>
      </c>
    </row>
    <row r="140" spans="1:35">
      <c r="A140" s="2">
        <v>2.4390000000000001</v>
      </c>
      <c r="B140" s="8">
        <f t="shared" si="26"/>
        <v>0.83920256669800708</v>
      </c>
      <c r="C140" s="8">
        <v>46.948112999999999</v>
      </c>
      <c r="D140" s="8">
        <v>1.773064</v>
      </c>
      <c r="E140" s="8">
        <f t="shared" si="27"/>
        <v>1.040044480692089</v>
      </c>
      <c r="F140" s="8">
        <v>41.262096</v>
      </c>
      <c r="G140" s="8">
        <v>1.5440370000000001</v>
      </c>
      <c r="H140" s="9">
        <f t="shared" si="28"/>
        <v>0.90570174558525296</v>
      </c>
      <c r="I140" s="8">
        <v>40.082484999999998</v>
      </c>
      <c r="J140" s="8">
        <v>1.4189369999999999</v>
      </c>
      <c r="K140" s="9">
        <f t="shared" si="29"/>
        <v>0.83232054528194721</v>
      </c>
      <c r="M140" s="2">
        <v>2.8454999999999999</v>
      </c>
      <c r="N140" s="8">
        <f t="shared" si="30"/>
        <v>0.83094962545026974</v>
      </c>
      <c r="O140" s="8">
        <v>49.311940999999997</v>
      </c>
      <c r="P140" s="8">
        <v>2.0220889999999998</v>
      </c>
      <c r="Q140" s="8">
        <f t="shared" si="31"/>
        <v>1.0927185604884933</v>
      </c>
      <c r="R140" s="8">
        <v>42.855286999999997</v>
      </c>
      <c r="S140" s="8">
        <v>1.7577659999999999</v>
      </c>
      <c r="T140" s="8">
        <f t="shared" si="32"/>
        <v>0.94988080801370123</v>
      </c>
      <c r="U140" s="8">
        <v>45.494540000000001</v>
      </c>
      <c r="V140" s="8">
        <v>1.7943469999999999</v>
      </c>
      <c r="W140" s="8">
        <f t="shared" si="33"/>
        <v>0.96964884871874901</v>
      </c>
      <c r="Y140" s="8">
        <v>3.3875000000000002</v>
      </c>
      <c r="Z140" s="8">
        <f t="shared" si="34"/>
        <v>0.83651499036027166</v>
      </c>
      <c r="AA140" s="8">
        <v>48.20834</v>
      </c>
      <c r="AB140" s="8">
        <v>2.1511809999999998</v>
      </c>
      <c r="AC140" s="8">
        <f t="shared" si="35"/>
        <v>1.0689912869560776</v>
      </c>
      <c r="AD140" s="8">
        <v>44.930390000000003</v>
      </c>
      <c r="AE140" s="8">
        <v>2.0305800000000001</v>
      </c>
      <c r="AF140" s="8">
        <f t="shared" si="36"/>
        <v>1.0090607566110301</v>
      </c>
      <c r="AG140" s="8">
        <v>42.658887</v>
      </c>
      <c r="AH140" s="8">
        <v>1.701478</v>
      </c>
      <c r="AI140" s="8">
        <f t="shared" si="37"/>
        <v>0.84551934818476604</v>
      </c>
    </row>
    <row r="141" spans="1:35">
      <c r="A141" s="2">
        <v>2.4569999999999999</v>
      </c>
      <c r="B141" s="8">
        <f t="shared" si="26"/>
        <v>0.84539594357400705</v>
      </c>
      <c r="C141" s="8">
        <v>46.661549999999998</v>
      </c>
      <c r="D141" s="8">
        <v>1.768796</v>
      </c>
      <c r="E141" s="8">
        <f t="shared" si="27"/>
        <v>1.0375409558088395</v>
      </c>
      <c r="F141" s="8">
        <v>40.713427000000003</v>
      </c>
      <c r="G141" s="8">
        <v>1.531496</v>
      </c>
      <c r="H141" s="9">
        <f t="shared" si="28"/>
        <v>0.89834544156443952</v>
      </c>
      <c r="I141" s="8">
        <v>39.952379999999998</v>
      </c>
      <c r="J141" s="8">
        <v>1.41194</v>
      </c>
      <c r="K141" s="9">
        <f t="shared" si="29"/>
        <v>0.82821624265587035</v>
      </c>
      <c r="M141" s="2">
        <v>2.8664999999999998</v>
      </c>
      <c r="N141" s="8">
        <f t="shared" si="30"/>
        <v>0.83708209501078834</v>
      </c>
      <c r="O141" s="8">
        <v>49.007783000000003</v>
      </c>
      <c r="P141" s="8">
        <v>2.0168870000000001</v>
      </c>
      <c r="Q141" s="8">
        <f t="shared" si="31"/>
        <v>1.0899074468571641</v>
      </c>
      <c r="R141" s="8">
        <v>42.169967</v>
      </c>
      <c r="S141" s="8">
        <v>1.746343</v>
      </c>
      <c r="T141" s="8">
        <f t="shared" si="32"/>
        <v>0.94370792239073409</v>
      </c>
      <c r="U141" s="8">
        <v>45.069021999999997</v>
      </c>
      <c r="V141" s="8">
        <v>1.7746310000000001</v>
      </c>
      <c r="W141" s="8">
        <f t="shared" si="33"/>
        <v>0.95899450109181916</v>
      </c>
      <c r="Y141" s="8">
        <v>3.4125000000000001</v>
      </c>
      <c r="Z141" s="8">
        <f t="shared" si="34"/>
        <v>0.84268853272455413</v>
      </c>
      <c r="AA141" s="8">
        <v>47.912995000000002</v>
      </c>
      <c r="AB141" s="8">
        <v>2.152107</v>
      </c>
      <c r="AC141" s="8">
        <f t="shared" si="35"/>
        <v>1.0694514462507727</v>
      </c>
      <c r="AD141" s="8">
        <v>44.519382999999998</v>
      </c>
      <c r="AE141" s="8">
        <v>2.0329619999999999</v>
      </c>
      <c r="AF141" s="8">
        <f t="shared" si="36"/>
        <v>1.0102444493107745</v>
      </c>
      <c r="AG141" s="8">
        <v>42.464298999999997</v>
      </c>
      <c r="AH141" s="8">
        <v>1.694221</v>
      </c>
      <c r="AI141" s="8">
        <f t="shared" si="37"/>
        <v>0.84191311060204266</v>
      </c>
    </row>
    <row r="142" spans="1:35">
      <c r="A142" s="2">
        <v>2.4750000000000001</v>
      </c>
      <c r="B142" s="8">
        <f t="shared" si="26"/>
        <v>0.85158932045000724</v>
      </c>
      <c r="C142" s="8">
        <v>46.407530999999999</v>
      </c>
      <c r="D142" s="8">
        <v>1.7647470000000001</v>
      </c>
      <c r="E142" s="8">
        <f t="shared" si="27"/>
        <v>1.0351658920196463</v>
      </c>
      <c r="F142" s="8">
        <v>40.713427000000003</v>
      </c>
      <c r="G142" s="8">
        <v>1.531496</v>
      </c>
      <c r="H142" s="9">
        <f t="shared" si="28"/>
        <v>0.89834544156443952</v>
      </c>
      <c r="I142" s="8">
        <v>39.56626</v>
      </c>
      <c r="J142" s="8">
        <v>1.399168</v>
      </c>
      <c r="K142" s="9">
        <f t="shared" si="29"/>
        <v>0.82072443857694288</v>
      </c>
      <c r="M142" s="2">
        <v>2.8875000000000002</v>
      </c>
      <c r="N142" s="8">
        <f t="shared" si="30"/>
        <v>0.84321456457130706</v>
      </c>
      <c r="O142" s="8">
        <v>48.72925</v>
      </c>
      <c r="P142" s="8">
        <v>2.0150839999999999</v>
      </c>
      <c r="Q142" s="8">
        <f t="shared" si="31"/>
        <v>1.0889331220057055</v>
      </c>
      <c r="R142" s="8">
        <v>42.169967</v>
      </c>
      <c r="S142" s="8">
        <v>1.746343</v>
      </c>
      <c r="T142" s="8">
        <f t="shared" si="32"/>
        <v>0.94370792239073409</v>
      </c>
      <c r="U142" s="8">
        <v>44.490957999999999</v>
      </c>
      <c r="V142" s="8">
        <v>1.7523869999999999</v>
      </c>
      <c r="W142" s="8">
        <f t="shared" si="33"/>
        <v>0.94697404518730355</v>
      </c>
      <c r="Y142" s="8">
        <v>3.4375</v>
      </c>
      <c r="Z142" s="8">
        <f t="shared" si="34"/>
        <v>0.84886207508883649</v>
      </c>
      <c r="AA142" s="8">
        <v>47.61327</v>
      </c>
      <c r="AB142" s="8">
        <v>2.1528689999999999</v>
      </c>
      <c r="AC142" s="8">
        <f t="shared" si="35"/>
        <v>1.0698301086509427</v>
      </c>
      <c r="AD142" s="8">
        <v>44.519382999999998</v>
      </c>
      <c r="AE142" s="8">
        <v>2.0329619999999999</v>
      </c>
      <c r="AF142" s="8">
        <f t="shared" si="36"/>
        <v>1.0102444493107745</v>
      </c>
      <c r="AG142" s="8">
        <v>42.079039999999999</v>
      </c>
      <c r="AH142" s="8">
        <v>1.6800250000000001</v>
      </c>
      <c r="AI142" s="8">
        <f t="shared" si="37"/>
        <v>0.83485865990280894</v>
      </c>
    </row>
    <row r="143" spans="1:35">
      <c r="A143" s="2">
        <v>2.4929999999999999</v>
      </c>
      <c r="B143" s="8">
        <f t="shared" si="26"/>
        <v>0.8577826973260072</v>
      </c>
      <c r="C143" s="8">
        <v>46.169393999999997</v>
      </c>
      <c r="D143" s="8">
        <v>1.762399</v>
      </c>
      <c r="E143" s="8">
        <f t="shared" si="27"/>
        <v>1.0337886013856561</v>
      </c>
      <c r="F143" s="8">
        <v>40.234527</v>
      </c>
      <c r="G143" s="8">
        <v>1.5217540000000001</v>
      </c>
      <c r="H143" s="9">
        <f t="shared" si="28"/>
        <v>0.89263097591012464</v>
      </c>
      <c r="I143" s="8">
        <v>39.284021000000003</v>
      </c>
      <c r="J143" s="8">
        <v>1.38808</v>
      </c>
      <c r="K143" s="9">
        <f t="shared" si="29"/>
        <v>0.81422043578747005</v>
      </c>
      <c r="M143" s="2">
        <v>2.9085000000000001</v>
      </c>
      <c r="N143" s="8">
        <f t="shared" si="30"/>
        <v>0.84934703413182566</v>
      </c>
      <c r="O143" s="8">
        <v>48.437823000000002</v>
      </c>
      <c r="P143" s="8">
        <v>2.015244</v>
      </c>
      <c r="Q143" s="8">
        <f t="shared" si="31"/>
        <v>1.08901958455492</v>
      </c>
      <c r="R143" s="8">
        <v>41.546702000000003</v>
      </c>
      <c r="S143" s="8">
        <v>1.730593</v>
      </c>
      <c r="T143" s="8">
        <f t="shared" si="32"/>
        <v>0.93519676520245321</v>
      </c>
      <c r="U143" s="8">
        <v>44.397787999999998</v>
      </c>
      <c r="V143" s="8">
        <v>1.7446269999999999</v>
      </c>
      <c r="W143" s="8">
        <f t="shared" si="33"/>
        <v>0.94278061155041082</v>
      </c>
      <c r="Y143" s="8">
        <v>3.4624999999999999</v>
      </c>
      <c r="Z143" s="8">
        <f t="shared" si="34"/>
        <v>0.85503561745311896</v>
      </c>
      <c r="AA143" s="8">
        <v>47.319104000000003</v>
      </c>
      <c r="AB143" s="8">
        <v>2.1520769999999998</v>
      </c>
      <c r="AC143" s="8">
        <f t="shared" si="35"/>
        <v>1.0694365382822619</v>
      </c>
      <c r="AD143" s="8">
        <v>44.114915000000003</v>
      </c>
      <c r="AE143" s="8">
        <v>2.02989</v>
      </c>
      <c r="AF143" s="8">
        <f t="shared" si="36"/>
        <v>1.0087178733352853</v>
      </c>
      <c r="AG143" s="8">
        <v>41.926972999999997</v>
      </c>
      <c r="AH143" s="8">
        <v>1.6714020000000001</v>
      </c>
      <c r="AI143" s="8">
        <f t="shared" si="37"/>
        <v>0.83057361282056796</v>
      </c>
    </row>
    <row r="144" spans="1:35">
      <c r="A144" s="2">
        <v>2.5110000000000001</v>
      </c>
      <c r="B144" s="8">
        <f t="shared" si="26"/>
        <v>0.86397607420200728</v>
      </c>
      <c r="C144" s="8">
        <v>45.931117999999998</v>
      </c>
      <c r="D144" s="8">
        <v>1.7588440000000001</v>
      </c>
      <c r="E144" s="8">
        <f t="shared" si="27"/>
        <v>1.0317033082835119</v>
      </c>
      <c r="F144" s="8">
        <v>40.234527</v>
      </c>
      <c r="G144" s="8">
        <v>1.5217540000000001</v>
      </c>
      <c r="H144" s="9">
        <f t="shared" si="28"/>
        <v>0.89263097591012464</v>
      </c>
      <c r="I144" s="8">
        <v>39.057048999999999</v>
      </c>
      <c r="J144" s="8">
        <v>1.373788</v>
      </c>
      <c r="K144" s="9">
        <f t="shared" si="29"/>
        <v>0.80583702959454562</v>
      </c>
      <c r="M144" s="2">
        <v>2.9295</v>
      </c>
      <c r="N144" s="8">
        <f t="shared" si="30"/>
        <v>0.85547950369234416</v>
      </c>
      <c r="O144" s="8">
        <v>48.123159000000001</v>
      </c>
      <c r="P144" s="8">
        <v>2.0174430000000001</v>
      </c>
      <c r="Q144" s="8">
        <f t="shared" si="31"/>
        <v>1.0902079042156838</v>
      </c>
      <c r="R144" s="8">
        <v>41.546702000000003</v>
      </c>
      <c r="S144" s="8">
        <v>1.730593</v>
      </c>
      <c r="T144" s="8">
        <f t="shared" si="32"/>
        <v>0.93519676520245321</v>
      </c>
      <c r="U144" s="8">
        <v>44.087139000000001</v>
      </c>
      <c r="V144" s="8">
        <v>1.7261679999999999</v>
      </c>
      <c r="W144" s="8">
        <f t="shared" si="33"/>
        <v>0.93280553532574562</v>
      </c>
      <c r="Y144" s="8">
        <v>3.4874999999999998</v>
      </c>
      <c r="Z144" s="8">
        <f t="shared" si="34"/>
        <v>0.86120915981740143</v>
      </c>
      <c r="AA144" s="8">
        <v>47.035321000000003</v>
      </c>
      <c r="AB144" s="8">
        <v>2.1504530000000002</v>
      </c>
      <c r="AC144" s="8">
        <f t="shared" si="35"/>
        <v>1.068629520253553</v>
      </c>
      <c r="AD144" s="8">
        <v>44.114915000000003</v>
      </c>
      <c r="AE144" s="8">
        <v>2.02989</v>
      </c>
      <c r="AF144" s="8">
        <f t="shared" si="36"/>
        <v>1.0087178733352853</v>
      </c>
      <c r="AG144" s="8">
        <v>41.697257</v>
      </c>
      <c r="AH144" s="8">
        <v>1.6725000000000001</v>
      </c>
      <c r="AI144" s="8">
        <f t="shared" si="37"/>
        <v>0.83111924446805729</v>
      </c>
    </row>
    <row r="145" spans="1:35">
      <c r="A145" s="2">
        <v>2.5289999999999999</v>
      </c>
      <c r="B145" s="8">
        <f t="shared" si="26"/>
        <v>0.87016945107800725</v>
      </c>
      <c r="C145" s="8">
        <v>45.681673000000004</v>
      </c>
      <c r="D145" s="8">
        <v>1.7564630000000001</v>
      </c>
      <c r="E145" s="8">
        <f t="shared" si="27"/>
        <v>1.0303066604983626</v>
      </c>
      <c r="F145" s="8">
        <v>39.827041000000001</v>
      </c>
      <c r="G145" s="8">
        <v>1.512405</v>
      </c>
      <c r="H145" s="9">
        <f t="shared" si="28"/>
        <v>0.88714703632870484</v>
      </c>
      <c r="I145" s="8">
        <v>38.852077000000001</v>
      </c>
      <c r="J145" s="8">
        <v>1.351928</v>
      </c>
      <c r="K145" s="9">
        <f t="shared" si="29"/>
        <v>0.79301438340245722</v>
      </c>
      <c r="M145" s="2">
        <v>2.9504999999999999</v>
      </c>
      <c r="N145" s="8">
        <f t="shared" si="30"/>
        <v>0.86161197325286276</v>
      </c>
      <c r="O145" s="8">
        <v>47.786965000000002</v>
      </c>
      <c r="P145" s="8">
        <v>2.0177499999999999</v>
      </c>
      <c r="Q145" s="8">
        <f t="shared" si="31"/>
        <v>1.0903738042319886</v>
      </c>
      <c r="R145" s="8">
        <v>40.933419000000001</v>
      </c>
      <c r="S145" s="8">
        <v>1.7146669999999999</v>
      </c>
      <c r="T145" s="8">
        <f t="shared" si="32"/>
        <v>0.92659049921003644</v>
      </c>
      <c r="U145" s="8">
        <v>43.748496000000003</v>
      </c>
      <c r="V145" s="8">
        <v>1.706688</v>
      </c>
      <c r="W145" s="8">
        <f t="shared" si="33"/>
        <v>0.92227871995890676</v>
      </c>
      <c r="Y145" s="8">
        <v>3.5125000000000002</v>
      </c>
      <c r="Z145" s="8">
        <f t="shared" si="34"/>
        <v>0.8673827021816839</v>
      </c>
      <c r="AA145" s="8">
        <v>46.744249000000003</v>
      </c>
      <c r="AB145" s="8">
        <v>2.147513</v>
      </c>
      <c r="AC145" s="8">
        <f t="shared" si="35"/>
        <v>1.0671685393395103</v>
      </c>
      <c r="AD145" s="8">
        <v>43.641261</v>
      </c>
      <c r="AE145" s="8">
        <v>2.0230589999999999</v>
      </c>
      <c r="AF145" s="8">
        <f t="shared" si="36"/>
        <v>1.0053233289054131</v>
      </c>
      <c r="AG145" s="8">
        <v>41.432555999999998</v>
      </c>
      <c r="AH145" s="8">
        <v>1.668434</v>
      </c>
      <c r="AI145" s="8">
        <f t="shared" si="37"/>
        <v>0.82909871780258215</v>
      </c>
    </row>
    <row r="146" spans="1:35">
      <c r="A146" s="2">
        <v>2.5470000000000002</v>
      </c>
      <c r="B146" s="8">
        <f t="shared" si="26"/>
        <v>0.87636282795400744</v>
      </c>
      <c r="C146" s="8">
        <v>45.405954000000001</v>
      </c>
      <c r="D146" s="8">
        <v>1.754318</v>
      </c>
      <c r="E146" s="8">
        <f t="shared" si="27"/>
        <v>1.029048445673018</v>
      </c>
      <c r="F146" s="8">
        <v>39.827041000000001</v>
      </c>
      <c r="G146" s="8">
        <v>1.512405</v>
      </c>
      <c r="H146" s="9">
        <f t="shared" si="28"/>
        <v>0.88714703632870484</v>
      </c>
      <c r="I146" s="8">
        <v>38.702841999999997</v>
      </c>
      <c r="J146" s="8">
        <v>1.3394410000000001</v>
      </c>
      <c r="K146" s="9">
        <f t="shared" si="29"/>
        <v>0.78568975471990432</v>
      </c>
      <c r="M146" s="2">
        <v>2.9714999999999998</v>
      </c>
      <c r="N146" s="8">
        <f t="shared" si="30"/>
        <v>0.86774444281338137</v>
      </c>
      <c r="O146" s="8">
        <v>47.439956000000002</v>
      </c>
      <c r="P146" s="8">
        <v>2.0184479999999998</v>
      </c>
      <c r="Q146" s="8">
        <f t="shared" si="31"/>
        <v>1.0907509971029359</v>
      </c>
      <c r="R146" s="8">
        <v>40.933419000000001</v>
      </c>
      <c r="S146" s="8">
        <v>1.7146669999999999</v>
      </c>
      <c r="T146" s="8">
        <f t="shared" si="32"/>
        <v>0.92659049921003644</v>
      </c>
      <c r="U146" s="8">
        <v>43.281815999999999</v>
      </c>
      <c r="V146" s="8">
        <v>1.6828529999999999</v>
      </c>
      <c r="W146" s="8">
        <f t="shared" si="33"/>
        <v>0.90939850208064166</v>
      </c>
      <c r="Y146" s="8">
        <v>3.5375000000000001</v>
      </c>
      <c r="Z146" s="8">
        <f t="shared" si="34"/>
        <v>0.87355624454596636</v>
      </c>
      <c r="AA146" s="8">
        <v>46.462938999999999</v>
      </c>
      <c r="AB146" s="8">
        <v>2.1428250000000002</v>
      </c>
      <c r="AC146" s="8">
        <f t="shared" si="35"/>
        <v>1.0648389207935813</v>
      </c>
      <c r="AD146" s="8">
        <v>43.641261</v>
      </c>
      <c r="AE146" s="8">
        <v>2.0230589999999999</v>
      </c>
      <c r="AF146" s="8">
        <f t="shared" si="36"/>
        <v>1.0053233289054131</v>
      </c>
      <c r="AG146" s="8">
        <v>41.245593</v>
      </c>
      <c r="AH146" s="8">
        <v>1.6660349999999999</v>
      </c>
      <c r="AI146" s="8">
        <f t="shared" si="37"/>
        <v>0.82790657725401473</v>
      </c>
    </row>
    <row r="147" spans="1:35">
      <c r="A147" s="2">
        <v>2.5649999999999999</v>
      </c>
      <c r="B147" s="8">
        <f t="shared" si="26"/>
        <v>0.88255620483000741</v>
      </c>
      <c r="C147" s="8">
        <v>45.112054000000001</v>
      </c>
      <c r="D147" s="8">
        <v>1.7525999999999999</v>
      </c>
      <c r="E147" s="8">
        <f t="shared" si="27"/>
        <v>1.0280407006520662</v>
      </c>
      <c r="F147" s="8">
        <v>39.479050999999998</v>
      </c>
      <c r="G147" s="8">
        <v>1.5109859999999999</v>
      </c>
      <c r="H147" s="9">
        <f t="shared" si="28"/>
        <v>0.88631467882886161</v>
      </c>
      <c r="I147" s="8">
        <v>38.489987999999997</v>
      </c>
      <c r="J147" s="8">
        <v>1.3356399999999999</v>
      </c>
      <c r="K147" s="9">
        <f t="shared" si="29"/>
        <v>0.78346016285457354</v>
      </c>
      <c r="M147" s="2">
        <v>2.9925000000000002</v>
      </c>
      <c r="N147" s="8">
        <f t="shared" si="30"/>
        <v>0.87387691237390008</v>
      </c>
      <c r="O147" s="8">
        <v>47.121701999999999</v>
      </c>
      <c r="P147" s="8">
        <v>2.017261</v>
      </c>
      <c r="Q147" s="8">
        <f t="shared" si="31"/>
        <v>1.0901095530659524</v>
      </c>
      <c r="R147" s="8">
        <v>40.373913999999999</v>
      </c>
      <c r="S147" s="8">
        <v>1.702439</v>
      </c>
      <c r="T147" s="8">
        <f t="shared" si="32"/>
        <v>0.91998259888633505</v>
      </c>
      <c r="U147" s="8">
        <v>42.800956999999997</v>
      </c>
      <c r="V147" s="8">
        <v>1.657769</v>
      </c>
      <c r="W147" s="8">
        <f t="shared" si="33"/>
        <v>0.89584333592757259</v>
      </c>
      <c r="Y147" s="8">
        <v>3.5625</v>
      </c>
      <c r="Z147" s="8">
        <f t="shared" si="34"/>
        <v>0.87972978691024872</v>
      </c>
      <c r="AA147" s="8">
        <v>46.185594000000002</v>
      </c>
      <c r="AB147" s="8">
        <v>2.1358890000000001</v>
      </c>
      <c r="AC147" s="8">
        <f t="shared" si="35"/>
        <v>1.0613921984739219</v>
      </c>
      <c r="AD147" s="8">
        <v>43.113249000000003</v>
      </c>
      <c r="AE147" s="8">
        <v>2.0129069999999998</v>
      </c>
      <c r="AF147" s="8">
        <f t="shared" si="36"/>
        <v>1.0002784723614131</v>
      </c>
      <c r="AG147" s="8">
        <v>40.643923000000001</v>
      </c>
      <c r="AH147" s="8">
        <v>1.6477440000000001</v>
      </c>
      <c r="AI147" s="8">
        <f t="shared" si="37"/>
        <v>0.81881718885307897</v>
      </c>
    </row>
    <row r="148" spans="1:35">
      <c r="A148" s="2">
        <v>2.5830000000000002</v>
      </c>
      <c r="B148" s="8">
        <f t="shared" si="26"/>
        <v>0.8887495817060076</v>
      </c>
      <c r="C148" s="8">
        <v>44.810507000000001</v>
      </c>
      <c r="D148" s="8">
        <v>1.7504679999999999</v>
      </c>
      <c r="E148" s="8">
        <f t="shared" si="27"/>
        <v>1.0267901113711178</v>
      </c>
      <c r="F148" s="8">
        <v>39.479050999999998</v>
      </c>
      <c r="G148" s="8">
        <v>1.5109859999999999</v>
      </c>
      <c r="H148" s="9">
        <f t="shared" si="28"/>
        <v>0.88631467882886161</v>
      </c>
      <c r="I148" s="8">
        <v>38.142620999999998</v>
      </c>
      <c r="J148" s="8">
        <v>1.337167</v>
      </c>
      <c r="K148" s="9">
        <f t="shared" si="29"/>
        <v>0.78435587103093773</v>
      </c>
      <c r="M148" s="2">
        <v>3.0135000000000001</v>
      </c>
      <c r="N148" s="8">
        <f t="shared" si="30"/>
        <v>0.88000938193441858</v>
      </c>
      <c r="O148" s="8">
        <v>46.854474000000003</v>
      </c>
      <c r="P148" s="8">
        <v>2.0147200000000001</v>
      </c>
      <c r="Q148" s="8">
        <f t="shared" si="31"/>
        <v>1.0887364197062432</v>
      </c>
      <c r="R148" s="8">
        <v>40.373913999999999</v>
      </c>
      <c r="S148" s="8">
        <v>1.702439</v>
      </c>
      <c r="T148" s="8">
        <f t="shared" si="32"/>
        <v>0.91998259888633505</v>
      </c>
      <c r="U148" s="8">
        <v>42.450082999999999</v>
      </c>
      <c r="V148" s="8">
        <v>1.632549</v>
      </c>
      <c r="W148" s="8">
        <f t="shared" si="33"/>
        <v>0.88221467660767128</v>
      </c>
      <c r="Y148" s="8">
        <v>3.5874999999999999</v>
      </c>
      <c r="Z148" s="8">
        <f t="shared" si="34"/>
        <v>0.88590332927453119</v>
      </c>
      <c r="AA148" s="8">
        <v>45.919379999999997</v>
      </c>
      <c r="AB148" s="8">
        <v>2.127694</v>
      </c>
      <c r="AC148" s="8">
        <f t="shared" si="35"/>
        <v>1.0573198384090994</v>
      </c>
      <c r="AD148" s="8">
        <v>43.113249000000003</v>
      </c>
      <c r="AE148" s="8">
        <v>2.0129069999999998</v>
      </c>
      <c r="AF148" s="8">
        <f t="shared" si="36"/>
        <v>1.0002784723614131</v>
      </c>
      <c r="AG148" s="8">
        <v>40.491098000000001</v>
      </c>
      <c r="AH148" s="8">
        <v>1.642655</v>
      </c>
      <c r="AI148" s="8">
        <f t="shared" si="37"/>
        <v>0.81628830046139111</v>
      </c>
    </row>
    <row r="149" spans="1:35">
      <c r="A149" s="2">
        <v>2.601</v>
      </c>
      <c r="B149" s="8">
        <f t="shared" si="26"/>
        <v>0.89494295858200756</v>
      </c>
      <c r="C149" s="8">
        <v>44.515158999999997</v>
      </c>
      <c r="D149" s="8">
        <v>1.74895</v>
      </c>
      <c r="E149" s="8">
        <f t="shared" si="27"/>
        <v>1.0258996824177971</v>
      </c>
      <c r="F149" s="8">
        <v>39.172021000000001</v>
      </c>
      <c r="G149" s="8">
        <v>1.5099530000000001</v>
      </c>
      <c r="H149" s="9">
        <f t="shared" si="28"/>
        <v>0.88570874133954658</v>
      </c>
      <c r="I149" s="8">
        <v>37.888672</v>
      </c>
      <c r="J149" s="8">
        <v>1.333223</v>
      </c>
      <c r="K149" s="9">
        <f t="shared" si="29"/>
        <v>0.78204239817725074</v>
      </c>
      <c r="M149" s="2">
        <v>3.0345</v>
      </c>
      <c r="N149" s="8">
        <f t="shared" si="30"/>
        <v>0.88614185149493718</v>
      </c>
      <c r="O149" s="8">
        <v>46.618474999999997</v>
      </c>
      <c r="P149" s="8">
        <v>2.0114269999999999</v>
      </c>
      <c r="Q149" s="8">
        <f t="shared" si="31"/>
        <v>1.0869569123652265</v>
      </c>
      <c r="R149" s="8">
        <v>39.888091000000003</v>
      </c>
      <c r="S149" s="8">
        <v>1.6932229999999999</v>
      </c>
      <c r="T149" s="8">
        <f t="shared" si="32"/>
        <v>0.9150023560515923</v>
      </c>
      <c r="U149" s="8">
        <v>42.039568000000003</v>
      </c>
      <c r="V149" s="8">
        <v>1.6203749999999999</v>
      </c>
      <c r="W149" s="8">
        <f t="shared" si="33"/>
        <v>0.87563595739432953</v>
      </c>
      <c r="Y149" s="8">
        <v>3.6124999999999998</v>
      </c>
      <c r="Z149" s="8">
        <f t="shared" si="34"/>
        <v>0.89207687163881366</v>
      </c>
      <c r="AA149" s="8">
        <v>45.677683999999999</v>
      </c>
      <c r="AB149" s="8">
        <v>2.1192009999999999</v>
      </c>
      <c r="AC149" s="8">
        <f t="shared" si="35"/>
        <v>1.0530993925237377</v>
      </c>
      <c r="AD149" s="8">
        <v>42.585909000000001</v>
      </c>
      <c r="AE149" s="8">
        <v>2.0055339999999999</v>
      </c>
      <c r="AF149" s="8">
        <f t="shared" si="36"/>
        <v>0.9966145906337821</v>
      </c>
      <c r="AG149" s="8">
        <v>40.040511000000002</v>
      </c>
      <c r="AH149" s="8">
        <v>1.6302680000000001</v>
      </c>
      <c r="AI149" s="8">
        <f t="shared" si="37"/>
        <v>0.81013280026334877</v>
      </c>
    </row>
    <row r="150" spans="1:35">
      <c r="A150" s="2">
        <v>2.6190000000000002</v>
      </c>
      <c r="B150" s="8">
        <f t="shared" si="26"/>
        <v>0.90113633545800764</v>
      </c>
      <c r="C150" s="8">
        <v>44.221882999999998</v>
      </c>
      <c r="D150" s="8">
        <v>1.746523</v>
      </c>
      <c r="E150" s="8">
        <f t="shared" si="27"/>
        <v>1.0244760519370928</v>
      </c>
      <c r="F150" s="8">
        <v>39.172021000000001</v>
      </c>
      <c r="G150" s="8">
        <v>1.5099530000000001</v>
      </c>
      <c r="H150" s="9">
        <f t="shared" si="28"/>
        <v>0.88570874133954658</v>
      </c>
      <c r="I150" s="8">
        <v>37.666063000000001</v>
      </c>
      <c r="J150" s="8">
        <v>1.3274440000000001</v>
      </c>
      <c r="K150" s="9">
        <f t="shared" si="29"/>
        <v>0.77865255040304771</v>
      </c>
      <c r="M150" s="2">
        <v>3.0554999999999999</v>
      </c>
      <c r="N150" s="8">
        <f t="shared" si="30"/>
        <v>0.89227432105545579</v>
      </c>
      <c r="O150" s="8">
        <v>46.406855999999998</v>
      </c>
      <c r="P150" s="8">
        <v>2.0075690000000002</v>
      </c>
      <c r="Q150" s="8">
        <f t="shared" si="31"/>
        <v>1.0848720841472974</v>
      </c>
      <c r="R150" s="8">
        <v>39.888091000000003</v>
      </c>
      <c r="S150" s="8">
        <v>1.6932229999999999</v>
      </c>
      <c r="T150" s="8">
        <f t="shared" si="32"/>
        <v>0.9150023560515923</v>
      </c>
      <c r="U150" s="8">
        <v>41.674070999999998</v>
      </c>
      <c r="V150" s="8">
        <v>1.6111</v>
      </c>
      <c r="W150" s="8">
        <f t="shared" si="33"/>
        <v>0.87062383149456413</v>
      </c>
      <c r="Y150" s="8">
        <v>3.6375000000000002</v>
      </c>
      <c r="Z150" s="8">
        <f t="shared" si="34"/>
        <v>0.89825041400309613</v>
      </c>
      <c r="AA150" s="8">
        <v>45.460034</v>
      </c>
      <c r="AB150" s="8">
        <v>2.1125349999999998</v>
      </c>
      <c r="AC150" s="8">
        <f t="shared" si="35"/>
        <v>1.049786841920674</v>
      </c>
      <c r="AD150" s="8">
        <v>42.585909000000001</v>
      </c>
      <c r="AE150" s="8">
        <v>2.0055339999999999</v>
      </c>
      <c r="AF150" s="8">
        <f t="shared" si="36"/>
        <v>0.9966145906337821</v>
      </c>
      <c r="AG150" s="8">
        <v>39.729123000000001</v>
      </c>
      <c r="AH150" s="8">
        <v>1.6261669999999999</v>
      </c>
      <c r="AI150" s="8">
        <f t="shared" si="37"/>
        <v>0.80809488096794446</v>
      </c>
    </row>
    <row r="151" spans="1:35">
      <c r="A151" s="2">
        <v>2.637</v>
      </c>
      <c r="B151" s="8">
        <f t="shared" si="26"/>
        <v>0.90732971233400761</v>
      </c>
      <c r="C151" s="8">
        <v>43.950547</v>
      </c>
      <c r="D151" s="8">
        <v>1.745212</v>
      </c>
      <c r="E151" s="8">
        <f t="shared" si="27"/>
        <v>1.0237070451137702</v>
      </c>
      <c r="F151" s="8">
        <v>38.889391000000003</v>
      </c>
      <c r="G151" s="8">
        <v>1.5144869999999999</v>
      </c>
      <c r="H151" s="9">
        <f t="shared" si="28"/>
        <v>0.88836829659274541</v>
      </c>
      <c r="I151" s="8">
        <v>37.461379000000001</v>
      </c>
      <c r="J151" s="8">
        <v>1.324147</v>
      </c>
      <c r="K151" s="9">
        <f t="shared" si="29"/>
        <v>0.77671859502814755</v>
      </c>
      <c r="M151" s="2">
        <v>3.0764999999999998</v>
      </c>
      <c r="N151" s="8">
        <f t="shared" si="30"/>
        <v>0.89840679061597428</v>
      </c>
      <c r="O151" s="8">
        <v>46.205827999999997</v>
      </c>
      <c r="P151" s="8">
        <v>2.004642</v>
      </c>
      <c r="Q151" s="8">
        <f t="shared" si="31"/>
        <v>1.0832903598876085</v>
      </c>
      <c r="R151" s="8">
        <v>39.504212000000003</v>
      </c>
      <c r="S151" s="8">
        <v>1.6814260000000001</v>
      </c>
      <c r="T151" s="8">
        <f t="shared" si="32"/>
        <v>0.90862736421983681</v>
      </c>
      <c r="U151" s="8">
        <v>41.280664999999999</v>
      </c>
      <c r="V151" s="8">
        <v>1.601137</v>
      </c>
      <c r="W151" s="8">
        <f t="shared" si="33"/>
        <v>0.86523991663317734</v>
      </c>
      <c r="Y151" s="8">
        <v>3.6625000000000001</v>
      </c>
      <c r="Z151" s="8">
        <f t="shared" si="34"/>
        <v>0.9044239563673786</v>
      </c>
      <c r="AA151" s="8">
        <v>45.258254000000001</v>
      </c>
      <c r="AB151" s="8">
        <v>2.106239</v>
      </c>
      <c r="AC151" s="8">
        <f t="shared" si="35"/>
        <v>1.0466581562625747</v>
      </c>
      <c r="AD151" s="8">
        <v>42.093899999999998</v>
      </c>
      <c r="AE151" s="8">
        <v>1.9983219999999999</v>
      </c>
      <c r="AF151" s="8">
        <f t="shared" si="36"/>
        <v>0.99303071500382478</v>
      </c>
      <c r="AG151" s="8">
        <v>39.557951000000003</v>
      </c>
      <c r="AH151" s="8">
        <v>1.6211530000000001</v>
      </c>
      <c r="AI151" s="8">
        <f t="shared" si="37"/>
        <v>0.80560326249753333</v>
      </c>
    </row>
    <row r="152" spans="1:35">
      <c r="A152" s="2">
        <v>2.6549999999999998</v>
      </c>
      <c r="B152" s="8">
        <f t="shared" si="26"/>
        <v>0.91352308921000758</v>
      </c>
      <c r="C152" s="8">
        <v>43.698670999999997</v>
      </c>
      <c r="D152" s="8">
        <v>1.742575</v>
      </c>
      <c r="E152" s="8">
        <f t="shared" si="27"/>
        <v>1.0221602327620531</v>
      </c>
      <c r="F152" s="8">
        <v>38.889391000000003</v>
      </c>
      <c r="G152" s="8">
        <v>1.5144869999999999</v>
      </c>
      <c r="H152" s="9">
        <f t="shared" si="28"/>
        <v>0.88836829659274541</v>
      </c>
      <c r="I152" s="8">
        <v>37.109034000000001</v>
      </c>
      <c r="J152" s="8">
        <v>1.31473</v>
      </c>
      <c r="K152" s="9">
        <f t="shared" si="29"/>
        <v>0.77119476798373332</v>
      </c>
      <c r="M152" s="2">
        <v>3.0975000000000001</v>
      </c>
      <c r="N152" s="8">
        <f t="shared" si="30"/>
        <v>0.904539260176493</v>
      </c>
      <c r="O152" s="8">
        <v>45.997185000000002</v>
      </c>
      <c r="P152" s="8">
        <v>2.0020220000000002</v>
      </c>
      <c r="Q152" s="8">
        <f t="shared" si="31"/>
        <v>1.0818745356442248</v>
      </c>
      <c r="R152" s="8">
        <v>39.504212000000003</v>
      </c>
      <c r="S152" s="8">
        <v>1.6814260000000001</v>
      </c>
      <c r="T152" s="8">
        <f t="shared" si="32"/>
        <v>0.90862736421983681</v>
      </c>
      <c r="U152" s="8">
        <v>40.858096000000003</v>
      </c>
      <c r="V152" s="8">
        <v>1.5929279999999999</v>
      </c>
      <c r="W152" s="8">
        <f t="shared" si="33"/>
        <v>0.86080384746755201</v>
      </c>
      <c r="Y152" s="8">
        <v>3.6875</v>
      </c>
      <c r="Z152" s="8">
        <f t="shared" si="34"/>
        <v>0.91059749873166096</v>
      </c>
      <c r="AA152" s="8">
        <v>45.051499</v>
      </c>
      <c r="AB152" s="8">
        <v>2.1023700000000001</v>
      </c>
      <c r="AC152" s="8">
        <f t="shared" si="35"/>
        <v>1.0447355252569863</v>
      </c>
      <c r="AD152" s="8">
        <v>42.093899999999998</v>
      </c>
      <c r="AE152" s="8">
        <v>1.9983219999999999</v>
      </c>
      <c r="AF152" s="8">
        <f t="shared" si="36"/>
        <v>0.99303071500382478</v>
      </c>
      <c r="AG152" s="8">
        <v>39.136130000000001</v>
      </c>
      <c r="AH152" s="8">
        <v>1.608533</v>
      </c>
      <c r="AI152" s="8">
        <f t="shared" si="37"/>
        <v>0.79933197707739168</v>
      </c>
    </row>
    <row r="153" spans="1:35">
      <c r="A153" s="2">
        <v>2.673</v>
      </c>
      <c r="B153" s="8">
        <f t="shared" si="26"/>
        <v>0.91971646608600777</v>
      </c>
      <c r="C153" s="8">
        <v>43.447761999999997</v>
      </c>
      <c r="D153" s="8">
        <v>1.7411829999999999</v>
      </c>
      <c r="E153" s="8">
        <f t="shared" si="27"/>
        <v>1.0213437129313401</v>
      </c>
      <c r="F153" s="8">
        <v>38.593609999999998</v>
      </c>
      <c r="G153" s="8">
        <v>1.521542</v>
      </c>
      <c r="H153" s="9">
        <f t="shared" si="28"/>
        <v>0.89250662087843546</v>
      </c>
      <c r="I153" s="8">
        <v>36.712750999999997</v>
      </c>
      <c r="J153" s="8">
        <v>1.2966500000000001</v>
      </c>
      <c r="K153" s="9">
        <f t="shared" si="29"/>
        <v>0.76058939546987425</v>
      </c>
      <c r="M153" s="2">
        <v>3.1185</v>
      </c>
      <c r="N153" s="8">
        <f t="shared" si="30"/>
        <v>0.9106717297370116</v>
      </c>
      <c r="O153" s="8">
        <v>45.788643</v>
      </c>
      <c r="P153" s="8">
        <v>2.0002279999999999</v>
      </c>
      <c r="Q153" s="8">
        <f t="shared" si="31"/>
        <v>1.0809050743111595</v>
      </c>
      <c r="R153" s="8">
        <v>39.156795000000002</v>
      </c>
      <c r="S153" s="8">
        <v>1.676774</v>
      </c>
      <c r="T153" s="8">
        <f t="shared" si="32"/>
        <v>0.90611346560143147</v>
      </c>
      <c r="U153" s="8">
        <v>40.487006999999998</v>
      </c>
      <c r="V153" s="8">
        <v>1.5830960000000001</v>
      </c>
      <c r="W153" s="8">
        <f t="shared" si="33"/>
        <v>0.85549072381833435</v>
      </c>
      <c r="Y153" s="8">
        <v>3.7124999999999999</v>
      </c>
      <c r="Z153" s="8">
        <f t="shared" si="34"/>
        <v>0.91677104109594343</v>
      </c>
      <c r="AA153" s="8">
        <v>44.837803000000001</v>
      </c>
      <c r="AB153" s="8">
        <v>2.097051</v>
      </c>
      <c r="AC153" s="8">
        <f t="shared" si="35"/>
        <v>1.0420923424400501</v>
      </c>
      <c r="AD153" s="8">
        <v>41.675392000000002</v>
      </c>
      <c r="AE153" s="8">
        <v>1.984073</v>
      </c>
      <c r="AF153" s="8">
        <f t="shared" si="36"/>
        <v>0.98594992689355554</v>
      </c>
      <c r="AG153" s="8">
        <v>39.075271000000001</v>
      </c>
      <c r="AH153" s="8">
        <v>1.6030530000000001</v>
      </c>
      <c r="AI153" s="8">
        <f t="shared" si="37"/>
        <v>0.7966087881627818</v>
      </c>
    </row>
    <row r="154" spans="1:35">
      <c r="A154" s="2">
        <v>2.6909999999999998</v>
      </c>
      <c r="B154" s="8">
        <f t="shared" si="26"/>
        <v>0.92590984296200773</v>
      </c>
      <c r="C154" s="8">
        <v>43.197575000000001</v>
      </c>
      <c r="D154" s="8">
        <v>1.7397800000000001</v>
      </c>
      <c r="E154" s="8">
        <f t="shared" si="27"/>
        <v>1.0205207407169075</v>
      </c>
      <c r="F154" s="8">
        <v>38.593609999999998</v>
      </c>
      <c r="G154" s="8">
        <v>1.521542</v>
      </c>
      <c r="H154" s="9">
        <f t="shared" si="28"/>
        <v>0.89250662087843546</v>
      </c>
      <c r="I154" s="8">
        <v>36.337116000000002</v>
      </c>
      <c r="J154" s="8">
        <v>1.2764960000000001</v>
      </c>
      <c r="K154" s="9">
        <f t="shared" si="29"/>
        <v>0.74876745533467992</v>
      </c>
      <c r="M154" s="2">
        <v>3.1395</v>
      </c>
      <c r="N154" s="8">
        <f t="shared" si="30"/>
        <v>0.9168041992975301</v>
      </c>
      <c r="O154" s="8">
        <v>45.597279999999998</v>
      </c>
      <c r="P154" s="8">
        <v>1.997166</v>
      </c>
      <c r="Q154" s="8">
        <f t="shared" si="31"/>
        <v>1.0792503972755711</v>
      </c>
      <c r="R154" s="8">
        <v>39.156795000000002</v>
      </c>
      <c r="S154" s="8">
        <v>1.676774</v>
      </c>
      <c r="T154" s="8">
        <f t="shared" si="32"/>
        <v>0.90611346560143147</v>
      </c>
      <c r="U154" s="8">
        <v>40.085813000000002</v>
      </c>
      <c r="V154" s="8">
        <v>1.567807</v>
      </c>
      <c r="W154" s="8">
        <f t="shared" si="33"/>
        <v>0.8472286868499771</v>
      </c>
      <c r="Y154" s="8">
        <v>3.7374999999999998</v>
      </c>
      <c r="Z154" s="8">
        <f t="shared" si="34"/>
        <v>0.9229445834602259</v>
      </c>
      <c r="AA154" s="8">
        <v>44.615743000000002</v>
      </c>
      <c r="AB154" s="8">
        <v>2.0929489999999999</v>
      </c>
      <c r="AC154" s="8">
        <f t="shared" si="35"/>
        <v>1.0400539262123623</v>
      </c>
      <c r="AD154" s="8">
        <v>41.675392000000002</v>
      </c>
      <c r="AE154" s="8">
        <v>1.984073</v>
      </c>
      <c r="AF154" s="8">
        <f t="shared" si="36"/>
        <v>0.98594992689355554</v>
      </c>
      <c r="AG154" s="8">
        <v>38.757562</v>
      </c>
      <c r="AH154" s="8">
        <v>1.580946</v>
      </c>
      <c r="AI154" s="8">
        <f t="shared" si="37"/>
        <v>0.78562310616729281</v>
      </c>
    </row>
    <row r="155" spans="1:35">
      <c r="A155" s="2">
        <v>2.7090000000000001</v>
      </c>
      <c r="B155" s="8">
        <f t="shared" si="26"/>
        <v>0.93210321983800792</v>
      </c>
      <c r="C155" s="8">
        <v>42.959684000000003</v>
      </c>
      <c r="D155" s="8">
        <v>1.737171</v>
      </c>
      <c r="E155" s="8">
        <f t="shared" si="27"/>
        <v>1.0189903526146584</v>
      </c>
      <c r="F155" s="8">
        <v>38.372104999999998</v>
      </c>
      <c r="G155" s="8">
        <v>1.530403</v>
      </c>
      <c r="H155" s="9">
        <f t="shared" si="28"/>
        <v>0.89770430925483513</v>
      </c>
      <c r="I155" s="8">
        <v>36.000926999999997</v>
      </c>
      <c r="J155" s="8">
        <v>1.2608600000000001</v>
      </c>
      <c r="K155" s="9">
        <f t="shared" si="29"/>
        <v>0.73959568516727392</v>
      </c>
      <c r="M155" s="2">
        <v>3.1604999999999999</v>
      </c>
      <c r="N155" s="8">
        <f t="shared" si="30"/>
        <v>0.9229366688580487</v>
      </c>
      <c r="O155" s="8">
        <v>45.403590999999999</v>
      </c>
      <c r="P155" s="8">
        <v>1.993868</v>
      </c>
      <c r="Q155" s="8">
        <f t="shared" si="31"/>
        <v>1.0774681879798917</v>
      </c>
      <c r="R155" s="8">
        <v>38.884605999999998</v>
      </c>
      <c r="S155" s="8">
        <v>1.666172</v>
      </c>
      <c r="T155" s="8">
        <f t="shared" si="32"/>
        <v>0.90038424093412006</v>
      </c>
      <c r="U155" s="8">
        <v>39.670907999999997</v>
      </c>
      <c r="V155" s="8">
        <v>1.551302</v>
      </c>
      <c r="W155" s="8">
        <f t="shared" si="33"/>
        <v>0.83830953450759127</v>
      </c>
      <c r="Y155" s="8">
        <v>3.7625000000000002</v>
      </c>
      <c r="Z155" s="8">
        <f t="shared" si="34"/>
        <v>0.92911812582450837</v>
      </c>
      <c r="AA155" s="8">
        <v>44.384850999999998</v>
      </c>
      <c r="AB155" s="8">
        <v>2.087329</v>
      </c>
      <c r="AC155" s="8">
        <f t="shared" si="35"/>
        <v>1.037261166778036</v>
      </c>
      <c r="AD155" s="8">
        <v>41.287387000000003</v>
      </c>
      <c r="AE155" s="8">
        <v>1.9751540000000001</v>
      </c>
      <c r="AF155" s="8">
        <f t="shared" si="36"/>
        <v>0.98151778785534305</v>
      </c>
      <c r="AG155" s="8">
        <v>38.527110999999998</v>
      </c>
      <c r="AH155" s="8">
        <v>1.5772280000000001</v>
      </c>
      <c r="AI155" s="8">
        <f t="shared" si="37"/>
        <v>0.78377551193654116</v>
      </c>
    </row>
    <row r="156" spans="1:35">
      <c r="A156" s="2">
        <v>2.7269999999999999</v>
      </c>
      <c r="B156" s="8">
        <f t="shared" si="26"/>
        <v>0.93829659671400789</v>
      </c>
      <c r="C156" s="8">
        <v>42.717458999999998</v>
      </c>
      <c r="D156" s="8">
        <v>1.7338659999999999</v>
      </c>
      <c r="E156" s="8">
        <f t="shared" si="27"/>
        <v>1.0170517045970531</v>
      </c>
      <c r="F156" s="8">
        <v>38.372104999999998</v>
      </c>
      <c r="G156" s="8">
        <v>1.530403</v>
      </c>
      <c r="H156" s="9">
        <f t="shared" si="28"/>
        <v>0.89770430925483513</v>
      </c>
      <c r="I156" s="8">
        <v>35.844405000000002</v>
      </c>
      <c r="J156" s="8">
        <v>1.2441519999999999</v>
      </c>
      <c r="K156" s="9">
        <f t="shared" si="29"/>
        <v>0.72979510087736466</v>
      </c>
      <c r="M156" s="2">
        <v>3.1815000000000002</v>
      </c>
      <c r="N156" s="8">
        <f t="shared" si="30"/>
        <v>0.92906913841856742</v>
      </c>
      <c r="O156" s="8">
        <v>45.215192000000002</v>
      </c>
      <c r="P156" s="8">
        <v>1.991061</v>
      </c>
      <c r="Q156" s="8">
        <f t="shared" si="31"/>
        <v>1.0759513106321137</v>
      </c>
      <c r="R156" s="8">
        <v>38.884605999999998</v>
      </c>
      <c r="S156" s="8">
        <v>1.666172</v>
      </c>
      <c r="T156" s="8">
        <f t="shared" si="32"/>
        <v>0.90038424093412006</v>
      </c>
      <c r="U156" s="8">
        <v>39.201318999999998</v>
      </c>
      <c r="V156" s="8">
        <v>1.5404960000000001</v>
      </c>
      <c r="W156" s="8">
        <f t="shared" si="33"/>
        <v>0.83247007009003171</v>
      </c>
      <c r="Y156" s="8">
        <v>3.7875000000000001</v>
      </c>
      <c r="Z156" s="8">
        <f t="shared" si="34"/>
        <v>0.93529166818879084</v>
      </c>
      <c r="AA156" s="8">
        <v>44.161807000000003</v>
      </c>
      <c r="AB156" s="8">
        <v>2.0817749999999999</v>
      </c>
      <c r="AC156" s="8">
        <f t="shared" si="35"/>
        <v>1.0345012048744333</v>
      </c>
      <c r="AD156" s="8">
        <v>41.287387000000003</v>
      </c>
      <c r="AE156" s="8">
        <v>1.9751540000000001</v>
      </c>
      <c r="AF156" s="8">
        <f t="shared" si="36"/>
        <v>0.98151778785534305</v>
      </c>
      <c r="AG156" s="8">
        <v>38.417777000000001</v>
      </c>
      <c r="AH156" s="8">
        <v>1.5757030000000001</v>
      </c>
      <c r="AI156" s="8">
        <f t="shared" si="37"/>
        <v>0.78301769020391709</v>
      </c>
    </row>
    <row r="157" spans="1:35">
      <c r="A157" s="2">
        <v>2.7450000000000001</v>
      </c>
      <c r="B157" s="8">
        <f t="shared" si="26"/>
        <v>0.94448997359000797</v>
      </c>
      <c r="C157" s="8">
        <v>42.487549000000001</v>
      </c>
      <c r="D157" s="8">
        <v>1.729222</v>
      </c>
      <c r="E157" s="8">
        <f t="shared" si="27"/>
        <v>1.0143276255066571</v>
      </c>
      <c r="F157" s="8">
        <v>38.178663999999998</v>
      </c>
      <c r="G157" s="8">
        <v>1.536152</v>
      </c>
      <c r="H157" s="9">
        <f t="shared" si="28"/>
        <v>0.90107655961889355</v>
      </c>
      <c r="I157" s="8">
        <v>35.714900999999998</v>
      </c>
      <c r="J157" s="8">
        <v>1.229088</v>
      </c>
      <c r="K157" s="9">
        <f t="shared" si="29"/>
        <v>0.72095885466338394</v>
      </c>
      <c r="M157" s="2">
        <v>3.2025000000000001</v>
      </c>
      <c r="N157" s="8">
        <f t="shared" si="30"/>
        <v>0.93520160797908602</v>
      </c>
      <c r="O157" s="8">
        <v>45.023781999999997</v>
      </c>
      <c r="P157" s="8">
        <v>1.9890890000000001</v>
      </c>
      <c r="Q157" s="8">
        <f t="shared" si="31"/>
        <v>1.0748856597130476</v>
      </c>
      <c r="R157" s="8">
        <v>38.639868</v>
      </c>
      <c r="S157" s="8">
        <v>1.6617379999999999</v>
      </c>
      <c r="T157" s="8">
        <f t="shared" si="32"/>
        <v>0.89798814753901923</v>
      </c>
      <c r="U157" s="8">
        <v>38.758172000000002</v>
      </c>
      <c r="V157" s="8">
        <v>1.5317689999999999</v>
      </c>
      <c r="W157" s="8">
        <f t="shared" si="33"/>
        <v>0.8277540784213252</v>
      </c>
      <c r="Y157" s="8">
        <v>3.8125</v>
      </c>
      <c r="Z157" s="8">
        <f t="shared" si="34"/>
        <v>0.9414652105530732</v>
      </c>
      <c r="AA157" s="8">
        <v>43.964942999999998</v>
      </c>
      <c r="AB157" s="8">
        <v>2.0755569999999999</v>
      </c>
      <c r="AC157" s="8">
        <f t="shared" si="35"/>
        <v>1.0314112799344619</v>
      </c>
      <c r="AD157" s="8">
        <v>40.904293000000003</v>
      </c>
      <c r="AE157" s="8">
        <v>1.961409</v>
      </c>
      <c r="AF157" s="8">
        <f t="shared" si="36"/>
        <v>0.97468745361605236</v>
      </c>
      <c r="AG157" s="8">
        <v>37.887797999999997</v>
      </c>
      <c r="AH157" s="8">
        <v>1.5637380000000001</v>
      </c>
      <c r="AI157" s="8">
        <f t="shared" si="37"/>
        <v>0.77707189542959099</v>
      </c>
    </row>
    <row r="158" spans="1:35">
      <c r="A158" s="2">
        <v>2.7629999999999999</v>
      </c>
      <c r="B158" s="8">
        <f t="shared" si="26"/>
        <v>0.95068335046600794</v>
      </c>
      <c r="C158" s="8">
        <v>42.280377999999999</v>
      </c>
      <c r="D158" s="8">
        <v>1.7252289999999999</v>
      </c>
      <c r="E158" s="8">
        <f t="shared" si="27"/>
        <v>1.0119854102164005</v>
      </c>
      <c r="F158" s="8">
        <v>38.178663999999998</v>
      </c>
      <c r="G158" s="8">
        <v>1.536152</v>
      </c>
      <c r="H158" s="9">
        <f t="shared" si="28"/>
        <v>0.90107655961889355</v>
      </c>
      <c r="I158" s="8">
        <v>35.522629000000002</v>
      </c>
      <c r="J158" s="8">
        <v>1.213104</v>
      </c>
      <c r="K158" s="9">
        <f t="shared" si="29"/>
        <v>0.71158295453829967</v>
      </c>
      <c r="M158" s="2">
        <v>3.2235</v>
      </c>
      <c r="N158" s="8">
        <f t="shared" si="30"/>
        <v>0.94133407753960452</v>
      </c>
      <c r="O158" s="8">
        <v>44.81935</v>
      </c>
      <c r="P158" s="8">
        <v>1.986248</v>
      </c>
      <c r="Q158" s="8">
        <f t="shared" si="31"/>
        <v>1.0733504090735615</v>
      </c>
      <c r="R158" s="8">
        <v>38.639868</v>
      </c>
      <c r="S158" s="8">
        <v>1.6617379999999999</v>
      </c>
      <c r="T158" s="8">
        <f t="shared" si="32"/>
        <v>0.89798814753901923</v>
      </c>
      <c r="U158" s="8">
        <v>38.443832999999998</v>
      </c>
      <c r="V158" s="8">
        <v>1.5186459999999999</v>
      </c>
      <c r="W158" s="8">
        <f t="shared" si="33"/>
        <v>0.82066252821295627</v>
      </c>
      <c r="Y158" s="8">
        <v>3.8374999999999999</v>
      </c>
      <c r="Z158" s="8">
        <f t="shared" si="34"/>
        <v>0.94763875291735566</v>
      </c>
      <c r="AA158" s="8">
        <v>43.784855999999998</v>
      </c>
      <c r="AB158" s="8">
        <v>2.071142</v>
      </c>
      <c r="AC158" s="8">
        <f t="shared" si="35"/>
        <v>1.0292173239019797</v>
      </c>
      <c r="AD158" s="8">
        <v>40.904293000000003</v>
      </c>
      <c r="AE158" s="8">
        <v>1.961409</v>
      </c>
      <c r="AF158" s="8">
        <f t="shared" si="36"/>
        <v>0.97468745361605236</v>
      </c>
      <c r="AG158" s="8">
        <v>37.639468999999998</v>
      </c>
      <c r="AH158" s="8">
        <v>1.5624690000000001</v>
      </c>
      <c r="AI158" s="8">
        <f t="shared" si="37"/>
        <v>0.7764412883615911</v>
      </c>
    </row>
    <row r="159" spans="1:35">
      <c r="A159" s="2">
        <v>2.7810000000000001</v>
      </c>
      <c r="B159" s="8">
        <f t="shared" si="26"/>
        <v>0.95687672734200813</v>
      </c>
      <c r="C159" s="8">
        <v>42.088016000000003</v>
      </c>
      <c r="D159" s="8">
        <v>1.7239310000000001</v>
      </c>
      <c r="E159" s="8">
        <f t="shared" si="27"/>
        <v>1.0112240289374741</v>
      </c>
      <c r="F159" s="8">
        <v>38.062671000000002</v>
      </c>
      <c r="G159" s="8">
        <v>1.5406390000000001</v>
      </c>
      <c r="H159" s="9">
        <f t="shared" si="28"/>
        <v>0.90370854559619918</v>
      </c>
      <c r="I159" s="8">
        <v>35.209193999999997</v>
      </c>
      <c r="J159" s="8">
        <v>1.1943790000000001</v>
      </c>
      <c r="K159" s="9">
        <f t="shared" si="29"/>
        <v>0.70059923770633015</v>
      </c>
      <c r="M159" s="2">
        <v>3.2444999999999999</v>
      </c>
      <c r="N159" s="8">
        <f t="shared" si="30"/>
        <v>0.94746654710012312</v>
      </c>
      <c r="O159" s="8">
        <v>44.604640000000003</v>
      </c>
      <c r="P159" s="8">
        <v>1.9825950000000001</v>
      </c>
      <c r="Q159" s="8">
        <f t="shared" si="31"/>
        <v>1.071376360996813</v>
      </c>
      <c r="R159" s="8">
        <v>38.428505000000001</v>
      </c>
      <c r="S159" s="8">
        <v>1.6559680000000001</v>
      </c>
      <c r="T159" s="8">
        <f t="shared" si="32"/>
        <v>0.89487009185797928</v>
      </c>
      <c r="U159" s="8">
        <v>38.108713000000002</v>
      </c>
      <c r="V159" s="8">
        <v>1.4984420000000001</v>
      </c>
      <c r="W159" s="8">
        <f t="shared" si="33"/>
        <v>0.80974446981092285</v>
      </c>
      <c r="Y159" s="8">
        <v>3.8624999999999998</v>
      </c>
      <c r="Z159" s="8">
        <f t="shared" si="34"/>
        <v>0.95381229528163813</v>
      </c>
      <c r="AA159" s="8">
        <v>43.622334000000002</v>
      </c>
      <c r="AB159" s="8">
        <v>2.0701550000000002</v>
      </c>
      <c r="AC159" s="8">
        <f t="shared" si="35"/>
        <v>1.0287268517379797</v>
      </c>
      <c r="AD159" s="8">
        <v>40.542296999999998</v>
      </c>
      <c r="AE159" s="8">
        <v>1.954979</v>
      </c>
      <c r="AF159" s="8">
        <f t="shared" si="36"/>
        <v>0.97149217903193907</v>
      </c>
      <c r="AG159" s="8">
        <v>37.064053000000001</v>
      </c>
      <c r="AH159" s="8">
        <v>1.5574600000000001</v>
      </c>
      <c r="AI159" s="8">
        <f t="shared" si="37"/>
        <v>0.77395215455259825</v>
      </c>
    </row>
    <row r="160" spans="1:35">
      <c r="A160" s="2">
        <v>2.7989999999999999</v>
      </c>
      <c r="B160" s="8">
        <f t="shared" si="26"/>
        <v>0.96307010421800809</v>
      </c>
      <c r="C160" s="8">
        <v>41.913186000000003</v>
      </c>
      <c r="D160" s="8">
        <v>1.72323</v>
      </c>
      <c r="E160" s="8">
        <f t="shared" si="27"/>
        <v>1.0108128361204269</v>
      </c>
      <c r="F160" s="8">
        <v>38.062671000000002</v>
      </c>
      <c r="G160" s="8">
        <v>1.5406390000000001</v>
      </c>
      <c r="H160" s="9">
        <f t="shared" si="28"/>
        <v>0.90370854559619918</v>
      </c>
      <c r="I160" s="8">
        <v>34.871670000000002</v>
      </c>
      <c r="J160" s="8">
        <v>1.185073</v>
      </c>
      <c r="K160" s="9">
        <f t="shared" si="29"/>
        <v>0.69514052107945112</v>
      </c>
      <c r="M160" s="2">
        <v>3.2654999999999998</v>
      </c>
      <c r="N160" s="8">
        <f t="shared" si="30"/>
        <v>0.95359901666064173</v>
      </c>
      <c r="O160" s="8">
        <v>44.378681</v>
      </c>
      <c r="P160" s="8">
        <v>1.9804980000000001</v>
      </c>
      <c r="Q160" s="8">
        <f t="shared" si="31"/>
        <v>1.0702431612111734</v>
      </c>
      <c r="R160" s="8">
        <v>38.428505000000001</v>
      </c>
      <c r="S160" s="8">
        <v>1.6559680000000001</v>
      </c>
      <c r="T160" s="8">
        <f t="shared" si="32"/>
        <v>0.89487009185797928</v>
      </c>
      <c r="U160" s="8">
        <v>37.819056000000003</v>
      </c>
      <c r="V160" s="8">
        <v>1.4844269999999999</v>
      </c>
      <c r="W160" s="8">
        <f t="shared" si="33"/>
        <v>0.80217089089068416</v>
      </c>
      <c r="Y160" s="8">
        <v>3.8875000000000002</v>
      </c>
      <c r="Z160" s="8">
        <f t="shared" si="34"/>
        <v>0.9599858376459206</v>
      </c>
      <c r="AA160" s="8">
        <v>43.478465</v>
      </c>
      <c r="AB160" s="8">
        <v>2.0723189999999998</v>
      </c>
      <c r="AC160" s="8">
        <f t="shared" si="35"/>
        <v>1.0298022131998803</v>
      </c>
      <c r="AD160" s="8">
        <v>40.542296999999998</v>
      </c>
      <c r="AE160" s="8">
        <v>1.954979</v>
      </c>
      <c r="AF160" s="8">
        <f t="shared" si="36"/>
        <v>0.97149217903193907</v>
      </c>
      <c r="AG160" s="8">
        <v>36.878312000000001</v>
      </c>
      <c r="AH160" s="8">
        <v>1.549623</v>
      </c>
      <c r="AI160" s="8">
        <f t="shared" si="37"/>
        <v>0.77005769624533582</v>
      </c>
    </row>
    <row r="161" spans="1:35">
      <c r="A161" s="2">
        <v>2.8170000000000002</v>
      </c>
      <c r="B161" s="8">
        <f t="shared" si="26"/>
        <v>0.96926348109400817</v>
      </c>
      <c r="C161" s="8">
        <v>41.748322999999999</v>
      </c>
      <c r="D161" s="8">
        <v>1.7216020000000001</v>
      </c>
      <c r="E161" s="8">
        <f t="shared" si="27"/>
        <v>1.009857883329909</v>
      </c>
      <c r="F161" s="8">
        <v>37.921926999999997</v>
      </c>
      <c r="G161" s="8">
        <v>1.539463</v>
      </c>
      <c r="H161" s="9">
        <f t="shared" si="28"/>
        <v>0.90301872711852782</v>
      </c>
      <c r="I161" s="8">
        <v>34.619551999999999</v>
      </c>
      <c r="J161" s="8">
        <v>1.1761680000000001</v>
      </c>
      <c r="K161" s="9">
        <f t="shared" si="29"/>
        <v>0.68991702316817272</v>
      </c>
      <c r="M161" s="2">
        <v>3.2865000000000002</v>
      </c>
      <c r="N161" s="8">
        <f t="shared" si="30"/>
        <v>0.95973148622116045</v>
      </c>
      <c r="O161" s="8">
        <v>44.132285000000003</v>
      </c>
      <c r="P161" s="8">
        <v>1.976999</v>
      </c>
      <c r="Q161" s="8">
        <f t="shared" si="31"/>
        <v>1.0683523333380434</v>
      </c>
      <c r="R161" s="8">
        <v>38.267536999999997</v>
      </c>
      <c r="S161" s="8">
        <v>1.6523490000000001</v>
      </c>
      <c r="T161" s="8">
        <f t="shared" si="32"/>
        <v>0.89291441707293873</v>
      </c>
      <c r="U161" s="8">
        <v>37.546864999999997</v>
      </c>
      <c r="V161" s="8">
        <v>1.471595</v>
      </c>
      <c r="W161" s="8">
        <f t="shared" si="33"/>
        <v>0.79523659444369876</v>
      </c>
      <c r="Y161" s="8">
        <v>3.9125000000000001</v>
      </c>
      <c r="Z161" s="8">
        <f t="shared" si="34"/>
        <v>0.96615938001020307</v>
      </c>
      <c r="AA161" s="8">
        <v>43.334823999999998</v>
      </c>
      <c r="AB161" s="8">
        <v>2.0783770000000001</v>
      </c>
      <c r="AC161" s="8">
        <f t="shared" si="35"/>
        <v>1.0328126289744619</v>
      </c>
      <c r="AD161" s="8">
        <v>40.179568000000003</v>
      </c>
      <c r="AE161" s="8">
        <v>1.9505809999999999</v>
      </c>
      <c r="AF161" s="8">
        <f t="shared" si="36"/>
        <v>0.96930667084827948</v>
      </c>
      <c r="AG161" s="8">
        <v>36.822066999999997</v>
      </c>
      <c r="AH161" s="8">
        <v>1.5439350000000001</v>
      </c>
      <c r="AI161" s="8">
        <f t="shared" si="37"/>
        <v>0.76723114541571902</v>
      </c>
    </row>
    <row r="162" spans="1:35">
      <c r="A162" s="2">
        <v>2.835</v>
      </c>
      <c r="B162" s="8">
        <f t="shared" si="26"/>
        <v>0.97545685797000825</v>
      </c>
      <c r="C162" s="8">
        <v>41.577024000000002</v>
      </c>
      <c r="D162" s="8">
        <v>1.721978</v>
      </c>
      <c r="E162" s="8">
        <f t="shared" si="27"/>
        <v>1.0100784375370555</v>
      </c>
      <c r="F162" s="8">
        <v>37.921926999999997</v>
      </c>
      <c r="G162" s="8">
        <v>1.539463</v>
      </c>
      <c r="H162" s="9">
        <f t="shared" si="28"/>
        <v>0.90301872711852782</v>
      </c>
      <c r="I162" s="8">
        <v>34.378067000000001</v>
      </c>
      <c r="J162" s="8">
        <v>1.157373</v>
      </c>
      <c r="K162" s="9">
        <f t="shared" si="29"/>
        <v>0.67889224571253215</v>
      </c>
      <c r="M162" s="2">
        <v>3.3075000000000001</v>
      </c>
      <c r="N162" s="8">
        <f t="shared" si="30"/>
        <v>0.96586395578167894</v>
      </c>
      <c r="O162" s="8">
        <v>43.879683999999997</v>
      </c>
      <c r="P162" s="8">
        <v>1.974043</v>
      </c>
      <c r="Q162" s="8">
        <f t="shared" si="31"/>
        <v>1.0667549377413097</v>
      </c>
      <c r="R162" s="8">
        <v>38.267536999999997</v>
      </c>
      <c r="S162" s="8">
        <v>1.6523490000000001</v>
      </c>
      <c r="T162" s="8">
        <f t="shared" si="32"/>
        <v>0.89291441707293873</v>
      </c>
      <c r="U162" s="8">
        <v>37.305543</v>
      </c>
      <c r="V162" s="8">
        <v>1.4490209999999999</v>
      </c>
      <c r="W162" s="8">
        <f t="shared" si="33"/>
        <v>0.78303780953142865</v>
      </c>
      <c r="Y162" s="8">
        <v>3.9375</v>
      </c>
      <c r="Z162" s="8">
        <f t="shared" si="34"/>
        <v>0.97233292237448554</v>
      </c>
      <c r="AA162" s="8">
        <v>43.173864000000002</v>
      </c>
      <c r="AB162" s="8">
        <v>2.0836079999999999</v>
      </c>
      <c r="AC162" s="8">
        <f t="shared" si="35"/>
        <v>1.0354120817504333</v>
      </c>
      <c r="AD162" s="8">
        <v>40.179568000000003</v>
      </c>
      <c r="AE162" s="8">
        <v>1.9505809999999999</v>
      </c>
      <c r="AF162" s="8">
        <f t="shared" si="36"/>
        <v>0.96930667084827948</v>
      </c>
      <c r="AG162" s="8">
        <v>36.796309999999998</v>
      </c>
      <c r="AH162" s="8">
        <v>1.5287219999999999</v>
      </c>
      <c r="AI162" s="8">
        <f t="shared" si="37"/>
        <v>0.75967131458397452</v>
      </c>
    </row>
    <row r="163" spans="1:35">
      <c r="A163" s="2">
        <v>2.8530000000000002</v>
      </c>
      <c r="B163" s="8">
        <f t="shared" si="26"/>
        <v>0.98165023484600833</v>
      </c>
      <c r="C163" s="8">
        <v>41.408186000000001</v>
      </c>
      <c r="D163" s="8">
        <v>1.721066</v>
      </c>
      <c r="E163" s="8">
        <f t="shared" si="27"/>
        <v>1.0095434762686575</v>
      </c>
      <c r="F163" s="8">
        <v>37.776654000000001</v>
      </c>
      <c r="G163" s="8">
        <v>1.5372509999999999</v>
      </c>
      <c r="H163" s="9">
        <f t="shared" si="28"/>
        <v>0.90172121141052686</v>
      </c>
      <c r="I163" s="8">
        <v>34.279783000000002</v>
      </c>
      <c r="J163" s="8">
        <v>1.147294</v>
      </c>
      <c r="K163" s="9">
        <f t="shared" si="29"/>
        <v>0.67298010248425866</v>
      </c>
      <c r="M163" s="2">
        <v>3.3285</v>
      </c>
      <c r="N163" s="8">
        <f t="shared" si="30"/>
        <v>0.97199642534219755</v>
      </c>
      <c r="O163" s="8">
        <v>43.625886000000001</v>
      </c>
      <c r="P163" s="8">
        <v>1.9714929999999999</v>
      </c>
      <c r="Q163" s="8">
        <f t="shared" si="31"/>
        <v>1.065376940863207</v>
      </c>
      <c r="R163" s="8">
        <v>38.111089999999997</v>
      </c>
      <c r="S163" s="8">
        <v>1.652908</v>
      </c>
      <c r="T163" s="8">
        <f t="shared" si="32"/>
        <v>0.89321649560425609</v>
      </c>
      <c r="U163" s="8">
        <v>36.980862999999999</v>
      </c>
      <c r="V163" s="8">
        <v>1.4195990000000001</v>
      </c>
      <c r="W163" s="8">
        <f t="shared" si="33"/>
        <v>0.76713842751278738</v>
      </c>
      <c r="Y163" s="8">
        <v>3.9624999999999999</v>
      </c>
      <c r="Z163" s="8">
        <f t="shared" si="34"/>
        <v>0.9785064647387679</v>
      </c>
      <c r="AA163" s="8">
        <v>42.988850999999997</v>
      </c>
      <c r="AB163" s="8">
        <v>2.0882800000000001</v>
      </c>
      <c r="AC163" s="8">
        <f t="shared" si="35"/>
        <v>1.0377337493798233</v>
      </c>
      <c r="AD163" s="8">
        <v>39.827413</v>
      </c>
      <c r="AE163" s="8">
        <v>1.941257</v>
      </c>
      <c r="AF163" s="8">
        <f t="shared" si="36"/>
        <v>0.96467327423517335</v>
      </c>
      <c r="AG163" s="8">
        <v>36.743675000000003</v>
      </c>
      <c r="AH163" s="8">
        <v>1.527388</v>
      </c>
      <c r="AI163" s="8">
        <f t="shared" si="37"/>
        <v>0.75900840691753479</v>
      </c>
    </row>
    <row r="164" spans="1:35">
      <c r="A164" s="2">
        <v>2.871</v>
      </c>
      <c r="B164" s="8">
        <f t="shared" si="26"/>
        <v>0.9878436117220083</v>
      </c>
      <c r="C164" s="8">
        <v>41.246374000000003</v>
      </c>
      <c r="D164" s="8">
        <v>1.7183010000000001</v>
      </c>
      <c r="E164" s="8">
        <f t="shared" si="27"/>
        <v>1.0079215816336564</v>
      </c>
      <c r="F164" s="8">
        <v>37.776654000000001</v>
      </c>
      <c r="G164" s="8">
        <v>1.5372509999999999</v>
      </c>
      <c r="H164" s="9">
        <f t="shared" si="28"/>
        <v>0.90172121141052686</v>
      </c>
      <c r="I164" s="8">
        <v>34.028167000000003</v>
      </c>
      <c r="J164" s="8">
        <v>1.1265959999999999</v>
      </c>
      <c r="K164" s="9">
        <f t="shared" si="29"/>
        <v>0.66083906264510728</v>
      </c>
      <c r="M164" s="2">
        <v>3.3494999999999999</v>
      </c>
      <c r="N164" s="8">
        <f t="shared" si="30"/>
        <v>0.97812889490271615</v>
      </c>
      <c r="O164" s="8">
        <v>43.361763000000003</v>
      </c>
      <c r="P164" s="8">
        <v>1.9675389999999999</v>
      </c>
      <c r="Q164" s="8">
        <f t="shared" si="31"/>
        <v>1.0632402351157491</v>
      </c>
      <c r="R164" s="8">
        <v>38.111089999999997</v>
      </c>
      <c r="S164" s="8">
        <v>1.652908</v>
      </c>
      <c r="T164" s="8">
        <f t="shared" si="32"/>
        <v>0.89321649560425609</v>
      </c>
      <c r="U164" s="8">
        <v>36.648923000000003</v>
      </c>
      <c r="V164" s="8">
        <v>1.409945</v>
      </c>
      <c r="W164" s="8">
        <f t="shared" si="33"/>
        <v>0.76192149344957061</v>
      </c>
      <c r="Y164" s="8">
        <v>3.9874999999999998</v>
      </c>
      <c r="Z164" s="8">
        <f t="shared" si="34"/>
        <v>0.98468000710305037</v>
      </c>
      <c r="AA164" s="8">
        <v>42.7744</v>
      </c>
      <c r="AB164" s="8">
        <v>2.0901209999999999</v>
      </c>
      <c r="AC164" s="8">
        <f t="shared" si="35"/>
        <v>1.0386486017140928</v>
      </c>
      <c r="AD164" s="8">
        <v>39.827413</v>
      </c>
      <c r="AE164" s="8">
        <v>1.941257</v>
      </c>
      <c r="AF164" s="8">
        <f t="shared" si="36"/>
        <v>0.96467327423517335</v>
      </c>
      <c r="AG164" s="8">
        <v>36.489047999999997</v>
      </c>
      <c r="AH164" s="8">
        <v>1.5142059999999999</v>
      </c>
      <c r="AI164" s="8">
        <f t="shared" si="37"/>
        <v>0.75245784555396056</v>
      </c>
    </row>
    <row r="165" spans="1:35">
      <c r="A165" s="2">
        <v>2.8889999999999998</v>
      </c>
      <c r="B165" s="8">
        <f t="shared" ref="B165:B190" si="38">A165/(14.4^0.4)</f>
        <v>0.99403698859800826</v>
      </c>
      <c r="C165" s="8">
        <v>41.090336000000001</v>
      </c>
      <c r="D165" s="8">
        <v>1.7146509999999999</v>
      </c>
      <c r="E165" s="8">
        <f t="shared" si="27"/>
        <v>1.005780563399387</v>
      </c>
      <c r="F165" s="8">
        <v>37.608289999999997</v>
      </c>
      <c r="G165" s="8">
        <v>1.5298799999999999</v>
      </c>
      <c r="H165" s="9">
        <f t="shared" si="28"/>
        <v>0.89739752773797954</v>
      </c>
      <c r="I165" s="8">
        <v>33.676383000000001</v>
      </c>
      <c r="J165" s="8">
        <v>1.104795</v>
      </c>
      <c r="K165" s="9">
        <f t="shared" si="29"/>
        <v>0.64805102469297016</v>
      </c>
      <c r="M165" s="2">
        <v>3.3704999999999998</v>
      </c>
      <c r="N165" s="8">
        <f t="shared" si="30"/>
        <v>0.98426136446323464</v>
      </c>
      <c r="O165" s="8">
        <v>43.071381000000002</v>
      </c>
      <c r="P165" s="8">
        <v>1.9647159999999999</v>
      </c>
      <c r="Q165" s="8">
        <f t="shared" si="31"/>
        <v>1.0617147115130494</v>
      </c>
      <c r="R165" s="8">
        <v>37.928092999999997</v>
      </c>
      <c r="S165" s="8">
        <v>1.6513260000000001</v>
      </c>
      <c r="T165" s="8">
        <f t="shared" si="32"/>
        <v>0.89236159714889995</v>
      </c>
      <c r="U165" s="8">
        <v>36.386175999999999</v>
      </c>
      <c r="V165" s="8">
        <v>1.3944669999999999</v>
      </c>
      <c r="W165" s="8">
        <f t="shared" si="33"/>
        <v>0.75355732259495389</v>
      </c>
      <c r="Y165" s="8">
        <v>4.0125000000000002</v>
      </c>
      <c r="Z165" s="8">
        <f t="shared" si="34"/>
        <v>0.99085354946733284</v>
      </c>
      <c r="AA165" s="8">
        <v>42.544128000000001</v>
      </c>
      <c r="AB165" s="8">
        <v>2.0906600000000002</v>
      </c>
      <c r="AC165" s="8">
        <f t="shared" si="35"/>
        <v>1.0389164482150006</v>
      </c>
      <c r="AD165" s="8">
        <v>39.446055000000001</v>
      </c>
      <c r="AE165" s="8">
        <v>1.9347080000000001</v>
      </c>
      <c r="AF165" s="8">
        <f t="shared" si="36"/>
        <v>0.96141886470930116</v>
      </c>
      <c r="AG165" s="8">
        <v>36.311297000000003</v>
      </c>
      <c r="AH165" s="8">
        <v>1.4925580000000001</v>
      </c>
      <c r="AI165" s="8">
        <f t="shared" si="37"/>
        <v>0.74170025547668439</v>
      </c>
    </row>
    <row r="166" spans="1:35">
      <c r="A166" s="2">
        <v>2.907</v>
      </c>
      <c r="B166" s="8">
        <f t="shared" si="38"/>
        <v>1.0002303654740083</v>
      </c>
      <c r="C166" s="8">
        <v>40.937320999999997</v>
      </c>
      <c r="D166" s="8">
        <v>1.71075</v>
      </c>
      <c r="E166" s="8">
        <f t="shared" si="27"/>
        <v>1.0034923135002409</v>
      </c>
      <c r="F166" s="8">
        <v>37.608289999999997</v>
      </c>
      <c r="G166" s="8">
        <v>1.5298799999999999</v>
      </c>
      <c r="H166" s="9">
        <f t="shared" si="28"/>
        <v>0.89739752773797954</v>
      </c>
      <c r="I166" s="8">
        <v>33.333911999999998</v>
      </c>
      <c r="J166" s="8">
        <v>1.0853930000000001</v>
      </c>
      <c r="K166" s="9">
        <f t="shared" si="29"/>
        <v>0.63667019297206895</v>
      </c>
      <c r="M166" s="2">
        <v>3.3915000000000002</v>
      </c>
      <c r="N166" s="8">
        <f t="shared" si="30"/>
        <v>0.99039383402375336</v>
      </c>
      <c r="O166" s="8">
        <v>42.762602999999999</v>
      </c>
      <c r="P166" s="8">
        <v>1.9600649999999999</v>
      </c>
      <c r="Q166" s="8">
        <f t="shared" si="31"/>
        <v>1.0592013532855769</v>
      </c>
      <c r="R166" s="8">
        <v>37.928092999999997</v>
      </c>
      <c r="S166" s="8">
        <v>1.6513260000000001</v>
      </c>
      <c r="T166" s="8">
        <f t="shared" si="32"/>
        <v>0.89236159714889995</v>
      </c>
      <c r="U166" s="8">
        <v>36.12997</v>
      </c>
      <c r="V166" s="8">
        <v>1.380007</v>
      </c>
      <c r="W166" s="8">
        <f t="shared" si="33"/>
        <v>0.74574326970971316</v>
      </c>
      <c r="Y166" s="8">
        <v>4.0374999999999996</v>
      </c>
      <c r="Z166" s="8">
        <f t="shared" si="34"/>
        <v>0.9970270918316152</v>
      </c>
      <c r="AA166" s="8">
        <v>42.325116000000001</v>
      </c>
      <c r="AB166" s="8">
        <v>2.0901459999999998</v>
      </c>
      <c r="AC166" s="8">
        <f t="shared" si="35"/>
        <v>1.038661025021185</v>
      </c>
      <c r="AD166" s="8">
        <v>39.446055000000001</v>
      </c>
      <c r="AE166" s="8">
        <v>1.9347080000000001</v>
      </c>
      <c r="AF166" s="8">
        <f t="shared" si="36"/>
        <v>0.96141886470930116</v>
      </c>
      <c r="AG166" s="8">
        <v>36.234270000000002</v>
      </c>
      <c r="AH166" s="8">
        <v>1.482729</v>
      </c>
      <c r="AI166" s="8">
        <f t="shared" si="37"/>
        <v>0.73681590806031572</v>
      </c>
    </row>
    <row r="167" spans="1:35">
      <c r="A167" s="2">
        <v>2.9249999999999998</v>
      </c>
      <c r="B167" s="8">
        <f t="shared" si="38"/>
        <v>1.0064237423500084</v>
      </c>
      <c r="C167" s="8">
        <v>40.787176000000002</v>
      </c>
      <c r="D167" s="8">
        <v>1.70722</v>
      </c>
      <c r="E167" s="8">
        <f t="shared" si="27"/>
        <v>1.0014216849065505</v>
      </c>
      <c r="F167" s="8">
        <v>37.392431000000002</v>
      </c>
      <c r="G167" s="8">
        <v>1.523876</v>
      </c>
      <c r="H167" s="9">
        <f t="shared" si="28"/>
        <v>0.8938756993876914</v>
      </c>
      <c r="I167" s="8">
        <v>32.975628</v>
      </c>
      <c r="J167" s="8">
        <v>1.065372</v>
      </c>
      <c r="K167" s="9">
        <f t="shared" si="29"/>
        <v>0.62492626802184925</v>
      </c>
      <c r="M167" s="2">
        <v>3.4125000000000001</v>
      </c>
      <c r="N167" s="8">
        <f t="shared" si="30"/>
        <v>0.99652630358427197</v>
      </c>
      <c r="O167" s="8">
        <v>42.460698000000001</v>
      </c>
      <c r="P167" s="8">
        <v>1.957281</v>
      </c>
      <c r="Q167" s="8">
        <f t="shared" si="31"/>
        <v>1.0576969049292484</v>
      </c>
      <c r="R167" s="8">
        <v>37.693579</v>
      </c>
      <c r="S167" s="8">
        <v>1.6484289999999999</v>
      </c>
      <c r="T167" s="8">
        <f t="shared" si="32"/>
        <v>0.89079608461718873</v>
      </c>
      <c r="U167" s="8">
        <v>35.73086</v>
      </c>
      <c r="V167" s="8">
        <v>1.362832</v>
      </c>
      <c r="W167" s="8">
        <f t="shared" si="33"/>
        <v>0.73646205544249266</v>
      </c>
      <c r="Y167" s="8">
        <v>4.0625</v>
      </c>
      <c r="Z167" s="8">
        <f t="shared" si="34"/>
        <v>1.0032006341958977</v>
      </c>
      <c r="AA167" s="8">
        <v>42.138630999999997</v>
      </c>
      <c r="AB167" s="8">
        <v>2.0873339999999998</v>
      </c>
      <c r="AC167" s="8">
        <f t="shared" si="35"/>
        <v>1.0372636514394544</v>
      </c>
      <c r="AD167" s="8">
        <v>39.066136999999998</v>
      </c>
      <c r="AE167" s="8">
        <v>1.920857</v>
      </c>
      <c r="AF167" s="8">
        <f t="shared" si="36"/>
        <v>0.95453585564793964</v>
      </c>
      <c r="AG167" s="8">
        <v>35.879964999999999</v>
      </c>
      <c r="AH167" s="8">
        <v>1.4579230000000001</v>
      </c>
      <c r="AI167" s="8">
        <f t="shared" si="37"/>
        <v>0.72448900583115305</v>
      </c>
    </row>
    <row r="168" spans="1:35">
      <c r="A168" s="2">
        <v>2.9430000000000001</v>
      </c>
      <c r="B168" s="8">
        <f t="shared" si="38"/>
        <v>1.0126171192260085</v>
      </c>
      <c r="C168" s="8">
        <v>40.657964999999997</v>
      </c>
      <c r="D168" s="8">
        <v>1.7025399999999999</v>
      </c>
      <c r="E168" s="8">
        <f t="shared" si="27"/>
        <v>0.99867648892398075</v>
      </c>
      <c r="F168" s="8">
        <v>37.392431000000002</v>
      </c>
      <c r="G168" s="8">
        <v>1.523876</v>
      </c>
      <c r="H168" s="9">
        <f t="shared" si="28"/>
        <v>0.8938756993876914</v>
      </c>
      <c r="I168" s="8">
        <v>32.759635000000003</v>
      </c>
      <c r="J168" s="8">
        <v>1.0453509999999999</v>
      </c>
      <c r="K168" s="9">
        <f t="shared" si="29"/>
        <v>0.61318234307162955</v>
      </c>
      <c r="M168" s="2">
        <v>3.4335</v>
      </c>
      <c r="N168" s="8">
        <f t="shared" si="30"/>
        <v>1.0026587731447905</v>
      </c>
      <c r="O168" s="8">
        <v>42.189022000000001</v>
      </c>
      <c r="P168" s="8">
        <v>1.956291</v>
      </c>
      <c r="Q168" s="8">
        <f t="shared" si="31"/>
        <v>1.057161917905985</v>
      </c>
      <c r="R168" s="8">
        <v>37.693579</v>
      </c>
      <c r="S168" s="8">
        <v>1.6484289999999999</v>
      </c>
      <c r="T168" s="8">
        <f t="shared" si="32"/>
        <v>0.89079608461718873</v>
      </c>
      <c r="U168" s="8">
        <v>35.264699</v>
      </c>
      <c r="V168" s="8">
        <v>1.341321</v>
      </c>
      <c r="W168" s="8">
        <f t="shared" si="33"/>
        <v>0.72483770609156495</v>
      </c>
      <c r="Y168" s="8">
        <v>4.0875000000000004</v>
      </c>
      <c r="Z168" s="8">
        <f t="shared" si="34"/>
        <v>1.0093741765601802</v>
      </c>
      <c r="AA168" s="8">
        <v>41.986069999999998</v>
      </c>
      <c r="AB168" s="8">
        <v>2.0870980000000001</v>
      </c>
      <c r="AC168" s="8">
        <f t="shared" si="35"/>
        <v>1.0371463754205044</v>
      </c>
      <c r="AD168" s="8">
        <v>39.066136999999998</v>
      </c>
      <c r="AE168" s="8">
        <v>1.920857</v>
      </c>
      <c r="AF168" s="8">
        <f t="shared" si="36"/>
        <v>0.95453585564793964</v>
      </c>
      <c r="AG168" s="8">
        <v>35.706608000000003</v>
      </c>
      <c r="AH168" s="8">
        <v>1.4453</v>
      </c>
      <c r="AI168" s="8">
        <f t="shared" si="37"/>
        <v>0.71821622961416032</v>
      </c>
    </row>
    <row r="169" spans="1:35">
      <c r="A169" s="2">
        <v>2.9609999999999999</v>
      </c>
      <c r="B169" s="8">
        <f t="shared" si="38"/>
        <v>1.0188104961020086</v>
      </c>
      <c r="C169" s="8">
        <v>40.531754999999997</v>
      </c>
      <c r="D169" s="8">
        <v>1.6973590000000001</v>
      </c>
      <c r="E169" s="8">
        <f t="shared" si="27"/>
        <v>0.99563741619199497</v>
      </c>
      <c r="F169" s="8">
        <v>37.124696999999998</v>
      </c>
      <c r="G169" s="8">
        <v>1.512319</v>
      </c>
      <c r="H169" s="9">
        <f t="shared" si="28"/>
        <v>0.88709659041962341</v>
      </c>
      <c r="I169" s="8">
        <v>32.596881000000003</v>
      </c>
      <c r="J169" s="8">
        <v>1.0334000000000001</v>
      </c>
      <c r="K169" s="9">
        <f t="shared" si="29"/>
        <v>0.60617212145032828</v>
      </c>
      <c r="M169" s="2">
        <v>3.4544999999999999</v>
      </c>
      <c r="N169" s="8">
        <f t="shared" si="30"/>
        <v>1.0087912427053092</v>
      </c>
      <c r="O169" s="8">
        <v>41.946835</v>
      </c>
      <c r="P169" s="8">
        <v>1.952923</v>
      </c>
      <c r="Q169" s="8">
        <f t="shared" si="31"/>
        <v>1.0553418812450244</v>
      </c>
      <c r="R169" s="8">
        <v>37.430990999999999</v>
      </c>
      <c r="S169" s="8">
        <v>1.652549</v>
      </c>
      <c r="T169" s="8">
        <f t="shared" si="32"/>
        <v>0.89302249525945654</v>
      </c>
      <c r="U169" s="8">
        <v>34.874218999999997</v>
      </c>
      <c r="V169" s="8">
        <v>1.318697</v>
      </c>
      <c r="W169" s="8">
        <f t="shared" si="33"/>
        <v>0.71261190163266541</v>
      </c>
      <c r="Y169" s="8">
        <v>4.1124999999999998</v>
      </c>
      <c r="Z169" s="8">
        <f t="shared" si="34"/>
        <v>1.0155477189244626</v>
      </c>
      <c r="AA169" s="8">
        <v>41.853887</v>
      </c>
      <c r="AB169" s="8">
        <v>2.0858279999999998</v>
      </c>
      <c r="AC169" s="8">
        <f t="shared" si="35"/>
        <v>1.0365152714202204</v>
      </c>
      <c r="AD169" s="8">
        <v>38.653618999999999</v>
      </c>
      <c r="AE169" s="8">
        <v>1.904031</v>
      </c>
      <c r="AF169" s="8">
        <f t="shared" si="36"/>
        <v>0.9461744730426066</v>
      </c>
      <c r="AG169" s="8">
        <v>35.610723</v>
      </c>
      <c r="AH169" s="8">
        <v>1.4359630000000001</v>
      </c>
      <c r="AI169" s="8">
        <f t="shared" si="37"/>
        <v>0.71357637288136622</v>
      </c>
    </row>
    <row r="170" spans="1:35">
      <c r="A170" s="2">
        <v>2.9790000000000001</v>
      </c>
      <c r="B170" s="8">
        <f t="shared" si="38"/>
        <v>1.0250038729780087</v>
      </c>
      <c r="C170" s="8">
        <v>40.412455000000001</v>
      </c>
      <c r="D170" s="8">
        <v>1.6934720000000001</v>
      </c>
      <c r="E170" s="8">
        <f t="shared" si="27"/>
        <v>0.99335737841758298</v>
      </c>
      <c r="F170" s="8">
        <v>37.124696999999998</v>
      </c>
      <c r="G170" s="8">
        <v>1.512319</v>
      </c>
      <c r="H170" s="9">
        <f t="shared" si="28"/>
        <v>0.88709659041962341</v>
      </c>
      <c r="I170" s="8">
        <v>32.445372999999996</v>
      </c>
      <c r="J170" s="8">
        <v>1.0241199999999999</v>
      </c>
      <c r="K170" s="9">
        <f t="shared" si="29"/>
        <v>0.60072865591224123</v>
      </c>
      <c r="M170" s="2">
        <v>3.4754999999999998</v>
      </c>
      <c r="N170" s="8">
        <f t="shared" si="30"/>
        <v>1.0149237122658277</v>
      </c>
      <c r="O170" s="8">
        <v>41.724238</v>
      </c>
      <c r="P170" s="8">
        <v>1.9522250000000001</v>
      </c>
      <c r="Q170" s="8">
        <f t="shared" si="31"/>
        <v>1.0549646883740771</v>
      </c>
      <c r="R170" s="8">
        <v>37.430990999999999</v>
      </c>
      <c r="S170" s="8">
        <v>1.652549</v>
      </c>
      <c r="T170" s="8">
        <f t="shared" si="32"/>
        <v>0.89302249525945654</v>
      </c>
      <c r="U170" s="8">
        <v>34.436399999999999</v>
      </c>
      <c r="V170" s="8">
        <v>1.299623</v>
      </c>
      <c r="W170" s="8">
        <f t="shared" si="33"/>
        <v>0.70230448498445774</v>
      </c>
      <c r="Y170" s="8">
        <v>4.1375000000000002</v>
      </c>
      <c r="Z170" s="8">
        <f t="shared" si="34"/>
        <v>1.0217212612887452</v>
      </c>
      <c r="AA170" s="8">
        <v>41.725451999999997</v>
      </c>
      <c r="AB170" s="8">
        <v>2.0900150000000002</v>
      </c>
      <c r="AC170" s="8">
        <f t="shared" si="35"/>
        <v>1.038595926892022</v>
      </c>
      <c r="AD170" s="8">
        <v>38.653618999999999</v>
      </c>
      <c r="AE170" s="8">
        <v>1.904031</v>
      </c>
      <c r="AF170" s="8">
        <f t="shared" si="36"/>
        <v>0.9461744730426066</v>
      </c>
      <c r="AG170" s="8">
        <v>35.472757999999999</v>
      </c>
      <c r="AH170" s="8">
        <v>1.4162710000000001</v>
      </c>
      <c r="AI170" s="8">
        <f t="shared" si="37"/>
        <v>0.70379078235098358</v>
      </c>
    </row>
    <row r="171" spans="1:35">
      <c r="A171" s="2">
        <v>2.9969999999999999</v>
      </c>
      <c r="B171" s="8">
        <f t="shared" si="38"/>
        <v>1.0311972498540087</v>
      </c>
      <c r="C171" s="8">
        <v>40.296467</v>
      </c>
      <c r="D171" s="8">
        <v>1.6917679999999999</v>
      </c>
      <c r="E171" s="8">
        <f t="shared" si="27"/>
        <v>0.99235784552136519</v>
      </c>
      <c r="F171" s="8">
        <v>36.849555000000002</v>
      </c>
      <c r="G171" s="8">
        <v>1.50665</v>
      </c>
      <c r="H171" s="9">
        <f t="shared" si="28"/>
        <v>0.88377126648261761</v>
      </c>
      <c r="I171" s="8">
        <v>32.343592000000001</v>
      </c>
      <c r="J171" s="8">
        <v>1.0091380000000001</v>
      </c>
      <c r="K171" s="9">
        <f t="shared" si="29"/>
        <v>0.59194050928598929</v>
      </c>
      <c r="M171" s="2">
        <v>3.4965000000000002</v>
      </c>
      <c r="N171" s="8">
        <f t="shared" si="30"/>
        <v>1.0210561818263464</v>
      </c>
      <c r="O171" s="8">
        <v>41.518768000000001</v>
      </c>
      <c r="P171" s="8">
        <v>1.949082</v>
      </c>
      <c r="Q171" s="8">
        <f t="shared" si="31"/>
        <v>1.0532662396729489</v>
      </c>
      <c r="R171" s="8">
        <v>37.129126999999997</v>
      </c>
      <c r="S171" s="8">
        <v>1.6610959999999999</v>
      </c>
      <c r="T171" s="8">
        <f t="shared" si="32"/>
        <v>0.89764121656029694</v>
      </c>
      <c r="U171" s="8">
        <v>34.167121000000002</v>
      </c>
      <c r="V171" s="8">
        <v>1.284734</v>
      </c>
      <c r="W171" s="8">
        <f t="shared" si="33"/>
        <v>0.69425860438913622</v>
      </c>
      <c r="Y171" s="8">
        <v>4.1624999999999996</v>
      </c>
      <c r="Z171" s="8">
        <f t="shared" si="34"/>
        <v>1.0278948036530273</v>
      </c>
      <c r="AA171" s="8">
        <v>41.613140000000001</v>
      </c>
      <c r="AB171" s="8">
        <v>2.0902159999999999</v>
      </c>
      <c r="AC171" s="8">
        <f t="shared" si="35"/>
        <v>1.0386958102810431</v>
      </c>
      <c r="AD171" s="8">
        <v>38.240265999999998</v>
      </c>
      <c r="AE171" s="8">
        <v>1.8882410000000001</v>
      </c>
      <c r="AF171" s="8">
        <f t="shared" si="36"/>
        <v>0.93832791228317425</v>
      </c>
      <c r="AG171" s="8">
        <v>35.301938</v>
      </c>
      <c r="AH171" s="8">
        <v>1.406264</v>
      </c>
      <c r="AI171" s="8">
        <f t="shared" si="37"/>
        <v>0.69881798098811843</v>
      </c>
    </row>
    <row r="172" spans="1:35">
      <c r="A172" s="2">
        <v>3.0150000000000001</v>
      </c>
      <c r="B172" s="8">
        <f t="shared" si="38"/>
        <v>1.0373906267300088</v>
      </c>
      <c r="C172" s="8">
        <v>40.171779999999998</v>
      </c>
      <c r="D172" s="8">
        <v>1.6891339999999999</v>
      </c>
      <c r="E172" s="8">
        <f t="shared" si="27"/>
        <v>0.99081279291066249</v>
      </c>
      <c r="F172" s="8">
        <v>36.849555000000002</v>
      </c>
      <c r="G172" s="8">
        <v>1.50665</v>
      </c>
      <c r="H172" s="9">
        <f t="shared" si="28"/>
        <v>0.88377126648261761</v>
      </c>
      <c r="I172" s="8">
        <v>32.312581000000002</v>
      </c>
      <c r="J172" s="8">
        <v>1.0041899999999999</v>
      </c>
      <c r="K172" s="9">
        <f t="shared" si="29"/>
        <v>0.58903810977279369</v>
      </c>
      <c r="M172" s="2">
        <v>3.5175000000000001</v>
      </c>
      <c r="N172" s="8">
        <f t="shared" si="30"/>
        <v>1.0271886513868649</v>
      </c>
      <c r="O172" s="8">
        <v>41.312669</v>
      </c>
      <c r="P172" s="8">
        <v>1.945986</v>
      </c>
      <c r="Q172" s="8">
        <f t="shared" si="31"/>
        <v>1.0515931893456525</v>
      </c>
      <c r="R172" s="8">
        <v>37.129126999999997</v>
      </c>
      <c r="S172" s="8">
        <v>1.6610959999999999</v>
      </c>
      <c r="T172" s="8">
        <f t="shared" si="32"/>
        <v>0.89764121656029694</v>
      </c>
      <c r="U172" s="8">
        <v>33.814492000000001</v>
      </c>
      <c r="V172" s="8">
        <v>1.266856</v>
      </c>
      <c r="W172" s="8">
        <f t="shared" si="33"/>
        <v>0.68459749529630531</v>
      </c>
      <c r="Y172" s="8">
        <v>4.1875</v>
      </c>
      <c r="Z172" s="8">
        <f t="shared" si="34"/>
        <v>1.0340683460173099</v>
      </c>
      <c r="AA172" s="8">
        <v>41.497331000000003</v>
      </c>
      <c r="AB172" s="8">
        <v>2.091898</v>
      </c>
      <c r="AC172" s="8">
        <f t="shared" si="35"/>
        <v>1.0395316503822063</v>
      </c>
      <c r="AD172" s="8">
        <v>38.240265999999998</v>
      </c>
      <c r="AE172" s="8">
        <v>1.8882410000000001</v>
      </c>
      <c r="AF172" s="8">
        <f t="shared" si="36"/>
        <v>0.93832791228317425</v>
      </c>
      <c r="AG172" s="8">
        <v>34.708261</v>
      </c>
      <c r="AH172" s="8">
        <v>1.3938569999999999</v>
      </c>
      <c r="AI172" s="8">
        <f t="shared" si="37"/>
        <v>0.69265254214440231</v>
      </c>
    </row>
    <row r="173" spans="1:35">
      <c r="A173" s="2">
        <v>3.0329999999999999</v>
      </c>
      <c r="B173" s="8">
        <f t="shared" si="38"/>
        <v>1.0435840036060087</v>
      </c>
      <c r="C173" s="8">
        <v>40.046100000000003</v>
      </c>
      <c r="D173" s="8">
        <v>1.6875309999999999</v>
      </c>
      <c r="E173" s="8">
        <f t="shared" si="27"/>
        <v>0.98987250462859855</v>
      </c>
      <c r="F173" s="8">
        <v>36.555728000000002</v>
      </c>
      <c r="G173" s="8">
        <v>1.499023</v>
      </c>
      <c r="H173" s="9">
        <f t="shared" si="28"/>
        <v>0.87929741824350238</v>
      </c>
      <c r="I173" s="8">
        <v>32.175696000000002</v>
      </c>
      <c r="J173" s="8">
        <v>0.99338300000000002</v>
      </c>
      <c r="K173" s="9">
        <f t="shared" si="29"/>
        <v>0.58269893605834278</v>
      </c>
      <c r="M173" s="2">
        <v>3.5385</v>
      </c>
      <c r="N173" s="8">
        <f t="shared" si="30"/>
        <v>1.0333211209473836</v>
      </c>
      <c r="O173" s="8">
        <v>41.089272999999999</v>
      </c>
      <c r="P173" s="8">
        <v>1.9408259999999999</v>
      </c>
      <c r="Q173" s="8">
        <f t="shared" si="31"/>
        <v>1.0488047721334919</v>
      </c>
      <c r="R173" s="8">
        <v>36.818474000000002</v>
      </c>
      <c r="S173" s="8">
        <v>1.6647080000000001</v>
      </c>
      <c r="T173" s="8">
        <f t="shared" si="32"/>
        <v>0.89959310860880948</v>
      </c>
      <c r="U173" s="8">
        <v>33.444336</v>
      </c>
      <c r="V173" s="8">
        <v>1.251485</v>
      </c>
      <c r="W173" s="8">
        <f t="shared" si="33"/>
        <v>0.6762911462714758</v>
      </c>
      <c r="Y173" s="8">
        <v>4.2125000000000004</v>
      </c>
      <c r="Z173" s="8">
        <f t="shared" si="34"/>
        <v>1.0402418883815925</v>
      </c>
      <c r="AA173" s="8">
        <v>41.384396000000002</v>
      </c>
      <c r="AB173" s="8">
        <v>2.0903130000000001</v>
      </c>
      <c r="AC173" s="8">
        <f t="shared" si="35"/>
        <v>1.0387440127125609</v>
      </c>
      <c r="AD173" s="8">
        <v>37.834515000000003</v>
      </c>
      <c r="AE173" s="8">
        <v>1.8687199999999999</v>
      </c>
      <c r="AF173" s="8">
        <f t="shared" si="36"/>
        <v>0.92862729717330217</v>
      </c>
      <c r="AG173" s="8">
        <v>34.358561999999999</v>
      </c>
      <c r="AH173" s="8">
        <v>1.379127</v>
      </c>
      <c r="AI173" s="8">
        <f t="shared" si="37"/>
        <v>0.68533272960567915</v>
      </c>
    </row>
    <row r="174" spans="1:35">
      <c r="A174" s="2">
        <v>3.0510000000000002</v>
      </c>
      <c r="B174" s="8">
        <f t="shared" si="38"/>
        <v>1.049777380482009</v>
      </c>
      <c r="C174" s="8">
        <v>39.910170999999998</v>
      </c>
      <c r="D174" s="8">
        <v>1.686496</v>
      </c>
      <c r="E174" s="8">
        <f t="shared" si="27"/>
        <v>0.98926539397860724</v>
      </c>
      <c r="F174" s="8">
        <v>36.555728000000002</v>
      </c>
      <c r="G174" s="8">
        <v>1.499023</v>
      </c>
      <c r="H174" s="9">
        <f t="shared" si="28"/>
        <v>0.87929741824350238</v>
      </c>
      <c r="I174" s="8">
        <v>32.094301000000002</v>
      </c>
      <c r="J174" s="8">
        <v>0.99032699999999996</v>
      </c>
      <c r="K174" s="9">
        <f t="shared" si="29"/>
        <v>0.58090634654493822</v>
      </c>
      <c r="M174" s="2">
        <v>3.5594999999999999</v>
      </c>
      <c r="N174" s="8">
        <f t="shared" si="30"/>
        <v>1.0394535905079021</v>
      </c>
      <c r="O174" s="8">
        <v>40.852705999999998</v>
      </c>
      <c r="P174" s="8">
        <v>1.934955</v>
      </c>
      <c r="Q174" s="8">
        <f t="shared" si="31"/>
        <v>1.0456321369682604</v>
      </c>
      <c r="R174" s="8">
        <v>36.818474000000002</v>
      </c>
      <c r="S174" s="8">
        <v>1.6647080000000001</v>
      </c>
      <c r="T174" s="8">
        <f t="shared" si="32"/>
        <v>0.89959310860880948</v>
      </c>
      <c r="U174" s="8">
        <v>33.218153999999998</v>
      </c>
      <c r="V174" s="8">
        <v>1.2383999999999999</v>
      </c>
      <c r="W174" s="8">
        <f t="shared" si="33"/>
        <v>0.66922013091854515</v>
      </c>
      <c r="Y174" s="8">
        <v>4.2374999999999998</v>
      </c>
      <c r="Z174" s="8">
        <f t="shared" si="34"/>
        <v>1.0464154307458748</v>
      </c>
      <c r="AA174" s="8">
        <v>41.264982000000003</v>
      </c>
      <c r="AB174" s="8">
        <v>2.0874489999999999</v>
      </c>
      <c r="AC174" s="8">
        <f t="shared" si="35"/>
        <v>1.0373207986520787</v>
      </c>
      <c r="AD174" s="8">
        <v>37.834515000000003</v>
      </c>
      <c r="AE174" s="8">
        <v>1.8687199999999999</v>
      </c>
      <c r="AF174" s="8">
        <f t="shared" si="36"/>
        <v>0.92862729717330217</v>
      </c>
      <c r="AG174" s="8">
        <v>34.239880999999997</v>
      </c>
      <c r="AH174" s="8">
        <v>1.3725719999999999</v>
      </c>
      <c r="AI174" s="8">
        <f t="shared" si="37"/>
        <v>0.6820753384861048</v>
      </c>
    </row>
    <row r="175" spans="1:35">
      <c r="A175" s="2">
        <v>3.069</v>
      </c>
      <c r="B175" s="8">
        <f t="shared" si="38"/>
        <v>1.0559707573580088</v>
      </c>
      <c r="C175" s="8">
        <v>39.786743999999999</v>
      </c>
      <c r="D175" s="8">
        <v>1.688434</v>
      </c>
      <c r="E175" s="8">
        <f t="shared" si="27"/>
        <v>0.99040218667395341</v>
      </c>
      <c r="F175" s="8">
        <v>36.277014000000001</v>
      </c>
      <c r="G175" s="8">
        <v>1.4921519999999999</v>
      </c>
      <c r="H175" s="9">
        <f t="shared" si="28"/>
        <v>0.87526702474003293</v>
      </c>
      <c r="I175" s="8">
        <v>31.959078000000002</v>
      </c>
      <c r="J175" s="8">
        <v>0.98486399999999996</v>
      </c>
      <c r="K175" s="9">
        <f t="shared" si="29"/>
        <v>0.57770185815759245</v>
      </c>
      <c r="M175" s="2">
        <v>3.5804999999999998</v>
      </c>
      <c r="N175" s="8">
        <f t="shared" si="30"/>
        <v>1.0455860600684206</v>
      </c>
      <c r="O175" s="8">
        <v>40.609746000000001</v>
      </c>
      <c r="P175" s="8">
        <v>1.9266259999999999</v>
      </c>
      <c r="Q175" s="8">
        <f t="shared" si="31"/>
        <v>1.0411312208907244</v>
      </c>
      <c r="R175" s="8">
        <v>36.510210000000001</v>
      </c>
      <c r="S175" s="8">
        <v>1.6635089999999999</v>
      </c>
      <c r="T175" s="8">
        <f t="shared" si="32"/>
        <v>0.89894517988063483</v>
      </c>
      <c r="U175" s="8">
        <v>33.034067</v>
      </c>
      <c r="V175" s="8">
        <v>1.214985</v>
      </c>
      <c r="W175" s="8">
        <f t="shared" si="33"/>
        <v>0.6565668772319676</v>
      </c>
      <c r="Y175" s="8">
        <v>4.2625000000000002</v>
      </c>
      <c r="Z175" s="8">
        <f t="shared" si="34"/>
        <v>1.0525889731101574</v>
      </c>
      <c r="AA175" s="8">
        <v>41.124383000000002</v>
      </c>
      <c r="AB175" s="8">
        <v>2.0816499999999998</v>
      </c>
      <c r="AC175" s="8">
        <f t="shared" si="35"/>
        <v>1.0344390883389722</v>
      </c>
      <c r="AD175" s="8">
        <v>37.388204999999999</v>
      </c>
      <c r="AE175" s="8">
        <v>1.84074</v>
      </c>
      <c r="AF175" s="8">
        <f t="shared" si="36"/>
        <v>0.91472313187571408</v>
      </c>
      <c r="AG175" s="8">
        <v>34.050747000000001</v>
      </c>
      <c r="AH175" s="8">
        <v>1.355966</v>
      </c>
      <c r="AI175" s="8">
        <f t="shared" si="37"/>
        <v>0.67382328098318311</v>
      </c>
    </row>
    <row r="176" spans="1:35">
      <c r="A176" s="2">
        <v>3.0870000000000002</v>
      </c>
      <c r="B176" s="8">
        <f t="shared" si="38"/>
        <v>1.0621641342340089</v>
      </c>
      <c r="C176" s="8">
        <v>39.652234</v>
      </c>
      <c r="D176" s="8">
        <v>1.687352</v>
      </c>
      <c r="E176" s="8">
        <f t="shared" si="27"/>
        <v>0.98976750674806868</v>
      </c>
      <c r="F176" s="8">
        <v>36.277014000000001</v>
      </c>
      <c r="G176" s="8">
        <v>1.4921519999999999</v>
      </c>
      <c r="H176" s="9">
        <f t="shared" si="28"/>
        <v>0.87526702474003293</v>
      </c>
      <c r="I176" s="8">
        <v>31.879570000000001</v>
      </c>
      <c r="J176" s="8">
        <v>0.977684</v>
      </c>
      <c r="K176" s="9">
        <f t="shared" si="29"/>
        <v>0.57349021132963296</v>
      </c>
      <c r="M176" s="2">
        <v>3.6015000000000001</v>
      </c>
      <c r="N176" s="8">
        <f t="shared" si="30"/>
        <v>1.0517185296289393</v>
      </c>
      <c r="O176" s="8">
        <v>40.358083000000001</v>
      </c>
      <c r="P176" s="8">
        <v>1.9190750000000001</v>
      </c>
      <c r="Q176" s="8">
        <f t="shared" si="31"/>
        <v>1.037050728958743</v>
      </c>
      <c r="R176" s="8">
        <v>36.510210000000001</v>
      </c>
      <c r="S176" s="8">
        <v>1.6635089999999999</v>
      </c>
      <c r="T176" s="8">
        <f t="shared" si="32"/>
        <v>0.89894517988063483</v>
      </c>
      <c r="U176" s="8">
        <v>32.972188000000003</v>
      </c>
      <c r="V176" s="8">
        <v>1.192558</v>
      </c>
      <c r="W176" s="8">
        <f t="shared" si="33"/>
        <v>0.64444752978678821</v>
      </c>
      <c r="Y176" s="8">
        <v>4.2874999999999996</v>
      </c>
      <c r="Z176" s="8">
        <f t="shared" si="34"/>
        <v>1.0587625154744396</v>
      </c>
      <c r="AA176" s="8">
        <v>40.968788000000004</v>
      </c>
      <c r="AB176" s="8">
        <v>2.0761820000000002</v>
      </c>
      <c r="AC176" s="8">
        <f t="shared" si="35"/>
        <v>1.031721862611767</v>
      </c>
      <c r="AD176" s="8">
        <v>37.388204999999999</v>
      </c>
      <c r="AE176" s="8">
        <v>1.84074</v>
      </c>
      <c r="AF176" s="8">
        <f t="shared" si="36"/>
        <v>0.91472313187571408</v>
      </c>
      <c r="AG176" s="8">
        <v>33.871502999999997</v>
      </c>
      <c r="AH176" s="8">
        <v>1.3397619999999999</v>
      </c>
      <c r="AI176" s="8">
        <f t="shared" si="37"/>
        <v>0.66577099025830389</v>
      </c>
    </row>
    <row r="177" spans="1:35">
      <c r="A177" s="2">
        <v>3.105</v>
      </c>
      <c r="B177" s="8">
        <f t="shared" si="38"/>
        <v>1.068357511110009</v>
      </c>
      <c r="C177" s="8">
        <v>39.512307</v>
      </c>
      <c r="D177" s="8">
        <v>1.6882539999999999</v>
      </c>
      <c r="E177" s="8">
        <f t="shared" si="27"/>
        <v>0.99029660221308524</v>
      </c>
      <c r="F177" s="8">
        <v>35.997149</v>
      </c>
      <c r="G177" s="8">
        <v>1.489601</v>
      </c>
      <c r="H177" s="9">
        <f t="shared" si="28"/>
        <v>0.8737706582973972</v>
      </c>
      <c r="I177" s="8">
        <v>31.708601999999999</v>
      </c>
      <c r="J177" s="8">
        <v>0.96906499999999995</v>
      </c>
      <c r="K177" s="9">
        <f t="shared" si="29"/>
        <v>0.56843447539506697</v>
      </c>
      <c r="M177" s="2">
        <v>3.6225000000000001</v>
      </c>
      <c r="N177" s="8">
        <f t="shared" si="30"/>
        <v>1.0578509991894578</v>
      </c>
      <c r="O177" s="8">
        <v>40.095689</v>
      </c>
      <c r="P177" s="8">
        <v>1.9106719999999999</v>
      </c>
      <c r="Q177" s="8">
        <f t="shared" si="31"/>
        <v>1.0325098239521953</v>
      </c>
      <c r="R177" s="8">
        <v>36.155115000000002</v>
      </c>
      <c r="S177" s="8">
        <v>1.6632720000000001</v>
      </c>
      <c r="T177" s="8">
        <f t="shared" si="32"/>
        <v>0.89881710722961128</v>
      </c>
      <c r="U177" s="8">
        <v>32.905862999999997</v>
      </c>
      <c r="V177" s="8">
        <v>1.1734230000000001</v>
      </c>
      <c r="W177" s="8">
        <f t="shared" si="33"/>
        <v>0.63410714929169265</v>
      </c>
      <c r="Y177" s="8">
        <v>4.3125</v>
      </c>
      <c r="Z177" s="8">
        <f t="shared" si="34"/>
        <v>1.0649360578387221</v>
      </c>
      <c r="AA177" s="8">
        <v>40.821553999999999</v>
      </c>
      <c r="AB177" s="8">
        <v>2.068295</v>
      </c>
      <c r="AC177" s="8">
        <f t="shared" si="35"/>
        <v>1.0278025576903203</v>
      </c>
      <c r="AD177" s="8">
        <v>36.974505000000001</v>
      </c>
      <c r="AE177" s="8">
        <v>1.8196889999999999</v>
      </c>
      <c r="AF177" s="8">
        <f t="shared" si="36"/>
        <v>0.90426221037179944</v>
      </c>
      <c r="AG177" s="8">
        <v>33.443807999999997</v>
      </c>
      <c r="AH177" s="8">
        <v>1.3288230000000001</v>
      </c>
      <c r="AI177" s="8">
        <f t="shared" si="37"/>
        <v>0.66033504800704168</v>
      </c>
    </row>
    <row r="178" spans="1:35">
      <c r="A178" s="2">
        <v>3.1230000000000002</v>
      </c>
      <c r="B178" s="8">
        <f t="shared" si="38"/>
        <v>1.0745508879860091</v>
      </c>
      <c r="C178" s="8">
        <v>39.370438999999998</v>
      </c>
      <c r="D178" s="8">
        <v>1.6844209999999999</v>
      </c>
      <c r="E178" s="8">
        <f t="shared" si="27"/>
        <v>0.98804823977693368</v>
      </c>
      <c r="F178" s="8">
        <v>35.997149</v>
      </c>
      <c r="G178" s="8">
        <v>1.489601</v>
      </c>
      <c r="H178" s="9">
        <f t="shared" si="28"/>
        <v>0.8737706582973972</v>
      </c>
      <c r="I178" s="8">
        <v>31.587175999999999</v>
      </c>
      <c r="J178" s="8">
        <v>0.95351900000000001</v>
      </c>
      <c r="K178" s="9">
        <f t="shared" si="29"/>
        <v>0.55931549745809517</v>
      </c>
      <c r="M178" s="2">
        <v>3.6435</v>
      </c>
      <c r="N178" s="8">
        <f t="shared" si="30"/>
        <v>1.0639834687499765</v>
      </c>
      <c r="O178" s="8">
        <v>39.835768999999999</v>
      </c>
      <c r="P178" s="8">
        <v>1.9015679999999999</v>
      </c>
      <c r="Q178" s="8">
        <f t="shared" si="31"/>
        <v>1.0275901049019025</v>
      </c>
      <c r="R178" s="8">
        <v>36.155115000000002</v>
      </c>
      <c r="S178" s="8">
        <v>1.6632720000000001</v>
      </c>
      <c r="T178" s="8">
        <f t="shared" si="32"/>
        <v>0.89881710722961128</v>
      </c>
      <c r="U178" s="8">
        <v>32.812607999999997</v>
      </c>
      <c r="V178" s="8">
        <v>1.1605270000000001</v>
      </c>
      <c r="W178" s="8">
        <f t="shared" si="33"/>
        <v>0.62713826782502147</v>
      </c>
      <c r="Y178" s="8">
        <v>4.3375000000000004</v>
      </c>
      <c r="Z178" s="8">
        <f t="shared" si="34"/>
        <v>1.0711096002030047</v>
      </c>
      <c r="AA178" s="8">
        <v>40.687086000000001</v>
      </c>
      <c r="AB178" s="8">
        <v>2.0645579999999999</v>
      </c>
      <c r="AC178" s="8">
        <f t="shared" si="35"/>
        <v>1.0259455217461784</v>
      </c>
      <c r="AD178" s="8">
        <v>36.974505000000001</v>
      </c>
      <c r="AE178" s="8">
        <v>1.8196889999999999</v>
      </c>
      <c r="AF178" s="8">
        <f t="shared" si="36"/>
        <v>0.90426221037179944</v>
      </c>
      <c r="AG178" s="8">
        <v>33.136288999999998</v>
      </c>
      <c r="AH178" s="8">
        <v>1.2993060000000001</v>
      </c>
      <c r="AI178" s="8">
        <f t="shared" si="37"/>
        <v>0.64566709778942522</v>
      </c>
    </row>
    <row r="179" spans="1:35">
      <c r="A179" s="2">
        <v>3.141</v>
      </c>
      <c r="B179" s="8">
        <f t="shared" si="38"/>
        <v>1.0807442648620091</v>
      </c>
      <c r="C179" s="8">
        <v>39.217896000000003</v>
      </c>
      <c r="D179" s="8">
        <v>1.6800120000000001</v>
      </c>
      <c r="E179" s="8">
        <f t="shared" si="27"/>
        <v>0.98546200706600429</v>
      </c>
      <c r="F179" s="8">
        <v>35.715674999999997</v>
      </c>
      <c r="G179" s="8">
        <v>1.4847079999999999</v>
      </c>
      <c r="H179" s="9">
        <f t="shared" si="28"/>
        <v>0.87090052070280033</v>
      </c>
      <c r="I179" s="8">
        <v>31.573074999999999</v>
      </c>
      <c r="J179" s="8">
        <v>0.94277999999999995</v>
      </c>
      <c r="K179" s="9">
        <f t="shared" si="29"/>
        <v>0.55301621120663869</v>
      </c>
      <c r="M179" s="2">
        <v>3.6644999999999999</v>
      </c>
      <c r="N179" s="8">
        <f t="shared" si="30"/>
        <v>1.070115938310495</v>
      </c>
      <c r="O179" s="8">
        <v>39.578783999999999</v>
      </c>
      <c r="P179" s="8">
        <v>1.891132</v>
      </c>
      <c r="Q179" s="8">
        <f t="shared" si="31"/>
        <v>1.0219505851294011</v>
      </c>
      <c r="R179" s="8">
        <v>35.847571000000002</v>
      </c>
      <c r="S179" s="8">
        <v>1.6529499999999999</v>
      </c>
      <c r="T179" s="8">
        <f t="shared" si="32"/>
        <v>0.89323919202342483</v>
      </c>
      <c r="U179" s="8">
        <v>32.684514999999998</v>
      </c>
      <c r="V179" s="8">
        <v>1.145589</v>
      </c>
      <c r="W179" s="8">
        <f t="shared" si="33"/>
        <v>0.61906590807400297</v>
      </c>
      <c r="Y179" s="8">
        <v>4.3624999999999998</v>
      </c>
      <c r="Z179" s="8">
        <f t="shared" si="34"/>
        <v>1.0772831425672871</v>
      </c>
      <c r="AA179" s="8">
        <v>40.563910999999997</v>
      </c>
      <c r="AB179" s="8">
        <v>2.0618669999999999</v>
      </c>
      <c r="AC179" s="8">
        <f t="shared" si="35"/>
        <v>1.0246082769707741</v>
      </c>
      <c r="AD179" s="8">
        <v>36.572913999999997</v>
      </c>
      <c r="AE179" s="8">
        <v>1.8059080000000001</v>
      </c>
      <c r="AF179" s="8">
        <f t="shared" si="36"/>
        <v>0.89741398657029614</v>
      </c>
      <c r="AG179" s="8">
        <v>32.977539999999998</v>
      </c>
      <c r="AH179" s="8">
        <v>1.2824439999999999</v>
      </c>
      <c r="AI179" s="8">
        <f t="shared" si="37"/>
        <v>0.63728782562187936</v>
      </c>
    </row>
    <row r="180" spans="1:35">
      <c r="A180" s="2">
        <v>3.1589999999999998</v>
      </c>
      <c r="B180" s="8">
        <f t="shared" si="38"/>
        <v>1.086937641738009</v>
      </c>
      <c r="C180" s="8">
        <v>39.078651000000001</v>
      </c>
      <c r="D180" s="8">
        <v>1.679495</v>
      </c>
      <c r="E180" s="8">
        <f t="shared" si="27"/>
        <v>0.98515874503117762</v>
      </c>
      <c r="F180" s="8">
        <v>35.715674999999997</v>
      </c>
      <c r="G180" s="8">
        <v>1.4847079999999999</v>
      </c>
      <c r="H180" s="9">
        <f t="shared" si="28"/>
        <v>0.87090052070280033</v>
      </c>
      <c r="I180" s="8">
        <v>31.394869</v>
      </c>
      <c r="J180" s="8">
        <v>0.93229399999999996</v>
      </c>
      <c r="K180" s="9">
        <f t="shared" si="29"/>
        <v>0.54686532978073565</v>
      </c>
      <c r="M180" s="2">
        <v>3.6855000000000002</v>
      </c>
      <c r="N180" s="8">
        <f t="shared" si="30"/>
        <v>1.0762484078710137</v>
      </c>
      <c r="O180" s="8">
        <v>39.341462999999997</v>
      </c>
      <c r="P180" s="8">
        <v>1.878315</v>
      </c>
      <c r="Q180" s="8">
        <f t="shared" si="31"/>
        <v>1.0150243945464044</v>
      </c>
      <c r="R180" s="8">
        <v>35.847571000000002</v>
      </c>
      <c r="S180" s="8">
        <v>1.6529499999999999</v>
      </c>
      <c r="T180" s="8">
        <f t="shared" si="32"/>
        <v>0.89323919202342483</v>
      </c>
      <c r="U180" s="8">
        <v>32.494768000000001</v>
      </c>
      <c r="V180" s="8">
        <v>1.136808</v>
      </c>
      <c r="W180" s="8">
        <f t="shared" si="33"/>
        <v>0.61432073529493669</v>
      </c>
      <c r="Y180" s="8">
        <v>4.3875000000000002</v>
      </c>
      <c r="Z180" s="8">
        <f t="shared" si="34"/>
        <v>1.0834566849315697</v>
      </c>
      <c r="AA180" s="8">
        <v>40.442779000000002</v>
      </c>
      <c r="AB180" s="8">
        <v>2.0591740000000001</v>
      </c>
      <c r="AC180" s="8">
        <f t="shared" si="35"/>
        <v>1.0232700383308027</v>
      </c>
      <c r="AD180" s="8">
        <v>36.572913999999997</v>
      </c>
      <c r="AE180" s="8">
        <v>1.8059080000000001</v>
      </c>
      <c r="AF180" s="8">
        <f t="shared" si="36"/>
        <v>0.89741398657029614</v>
      </c>
      <c r="AG180" s="8">
        <v>32.607058000000002</v>
      </c>
      <c r="AH180" s="8">
        <v>1.246121</v>
      </c>
      <c r="AI180" s="8">
        <f t="shared" si="37"/>
        <v>0.61923775428148276</v>
      </c>
    </row>
    <row r="181" spans="1:35">
      <c r="A181" s="2">
        <v>3.177</v>
      </c>
      <c r="B181" s="8">
        <f t="shared" si="38"/>
        <v>1.0931310186140093</v>
      </c>
      <c r="C181" s="8">
        <v>38.957577000000001</v>
      </c>
      <c r="D181" s="8">
        <v>1.6761630000000001</v>
      </c>
      <c r="E181" s="8">
        <f t="shared" si="27"/>
        <v>0.98320425934444211</v>
      </c>
      <c r="F181" s="8">
        <v>35.447907999999998</v>
      </c>
      <c r="G181" s="8">
        <v>1.480666</v>
      </c>
      <c r="H181" s="9">
        <f t="shared" si="28"/>
        <v>0.86852956297597417</v>
      </c>
      <c r="I181" s="8">
        <v>31.230062</v>
      </c>
      <c r="J181" s="8">
        <v>0.91989399999999999</v>
      </c>
      <c r="K181" s="9">
        <f t="shared" si="29"/>
        <v>0.53959173358760226</v>
      </c>
      <c r="M181" s="2">
        <v>3.7065000000000001</v>
      </c>
      <c r="N181" s="8">
        <f t="shared" si="30"/>
        <v>1.0823808774315322</v>
      </c>
      <c r="O181" s="8">
        <v>39.114392000000002</v>
      </c>
      <c r="P181" s="8">
        <v>1.864679</v>
      </c>
      <c r="Q181" s="8">
        <f t="shared" si="31"/>
        <v>1.0076556237896173</v>
      </c>
      <c r="R181" s="8">
        <v>35.571730000000002</v>
      </c>
      <c r="S181" s="8">
        <v>1.641286</v>
      </c>
      <c r="T181" s="8">
        <f t="shared" si="32"/>
        <v>0.88693607218570369</v>
      </c>
      <c r="U181" s="8">
        <v>32.335006999999997</v>
      </c>
      <c r="V181" s="8">
        <v>1.1238360000000001</v>
      </c>
      <c r="W181" s="8">
        <f t="shared" si="33"/>
        <v>0.60731078411738881</v>
      </c>
      <c r="Y181" s="8">
        <v>4.4124999999999996</v>
      </c>
      <c r="Z181" s="8">
        <f t="shared" si="34"/>
        <v>1.0896302272958518</v>
      </c>
      <c r="AA181" s="8">
        <v>40.298262000000001</v>
      </c>
      <c r="AB181" s="8">
        <v>2.0572189999999999</v>
      </c>
      <c r="AC181" s="8">
        <f t="shared" si="35"/>
        <v>1.0222985357161927</v>
      </c>
      <c r="AD181" s="8">
        <v>36.220820000000003</v>
      </c>
      <c r="AE181" s="8">
        <v>1.797634</v>
      </c>
      <c r="AF181" s="8">
        <f t="shared" si="36"/>
        <v>0.8933023688550622</v>
      </c>
      <c r="AG181" s="8">
        <v>32.313006000000001</v>
      </c>
      <c r="AH181" s="8">
        <v>1.217579</v>
      </c>
      <c r="AI181" s="8">
        <f t="shared" si="37"/>
        <v>0.60505431304046198</v>
      </c>
    </row>
    <row r="182" spans="1:35">
      <c r="A182" s="2">
        <v>3.1949999999999998</v>
      </c>
      <c r="B182" s="8">
        <f t="shared" si="38"/>
        <v>1.0993243954900092</v>
      </c>
      <c r="C182" s="8">
        <v>38.857269000000002</v>
      </c>
      <c r="D182" s="8">
        <v>1.67628</v>
      </c>
      <c r="E182" s="8">
        <f t="shared" si="27"/>
        <v>0.98327288924400635</v>
      </c>
      <c r="F182" s="8">
        <v>35.447907999999998</v>
      </c>
      <c r="G182" s="8">
        <v>1.480666</v>
      </c>
      <c r="H182" s="9">
        <f t="shared" si="28"/>
        <v>0.86852956297597417</v>
      </c>
      <c r="I182" s="8">
        <v>31.029886000000001</v>
      </c>
      <c r="J182" s="8">
        <v>0.909995</v>
      </c>
      <c r="K182" s="9">
        <f t="shared" si="29"/>
        <v>0.53378517482019683</v>
      </c>
      <c r="M182" s="2">
        <v>3.7275</v>
      </c>
      <c r="N182" s="8">
        <f t="shared" si="30"/>
        <v>1.0885133469920509</v>
      </c>
      <c r="O182" s="8">
        <v>38.874642999999999</v>
      </c>
      <c r="P182" s="8">
        <v>1.8514109999999999</v>
      </c>
      <c r="Q182" s="8">
        <f t="shared" si="31"/>
        <v>1.0004857168960228</v>
      </c>
      <c r="R182" s="8">
        <v>35.571730000000002</v>
      </c>
      <c r="S182" s="8">
        <v>1.641286</v>
      </c>
      <c r="T182" s="8">
        <f t="shared" si="32"/>
        <v>0.88693607218570369</v>
      </c>
      <c r="U182" s="8">
        <v>32.204700000000003</v>
      </c>
      <c r="V182" s="8">
        <v>1.09457</v>
      </c>
      <c r="W182" s="8">
        <f t="shared" si="33"/>
        <v>0.59149570308423138</v>
      </c>
      <c r="Y182" s="8">
        <v>4.4375</v>
      </c>
      <c r="Z182" s="8">
        <f t="shared" si="34"/>
        <v>1.0958037696601344</v>
      </c>
      <c r="AA182" s="8">
        <v>40.124833000000002</v>
      </c>
      <c r="AB182" s="8">
        <v>2.0554190000000001</v>
      </c>
      <c r="AC182" s="8">
        <f t="shared" si="35"/>
        <v>1.0214040576055545</v>
      </c>
      <c r="AD182" s="8">
        <v>36.220820000000003</v>
      </c>
      <c r="AE182" s="8">
        <v>1.797634</v>
      </c>
      <c r="AF182" s="8">
        <f t="shared" si="36"/>
        <v>0.8933023688550622</v>
      </c>
      <c r="AG182" s="8">
        <v>31.910958000000001</v>
      </c>
      <c r="AH182" s="8">
        <v>1.1923410000000001</v>
      </c>
      <c r="AI182" s="8">
        <f t="shared" si="37"/>
        <v>0.59251273606474619</v>
      </c>
    </row>
    <row r="183" spans="1:35">
      <c r="A183" s="2">
        <v>3.2130000000000001</v>
      </c>
      <c r="B183" s="8">
        <f t="shared" si="38"/>
        <v>1.1055177723660092</v>
      </c>
      <c r="C183" s="8">
        <v>38.762479999999996</v>
      </c>
      <c r="D183" s="8">
        <v>1.6721630000000001</v>
      </c>
      <c r="E183" s="8">
        <f t="shared" si="27"/>
        <v>0.98085793799181842</v>
      </c>
      <c r="F183" s="8">
        <v>35.217736000000002</v>
      </c>
      <c r="G183" s="8">
        <v>1.4736100000000001</v>
      </c>
      <c r="H183" s="9">
        <f t="shared" si="28"/>
        <v>0.86439065210994603</v>
      </c>
      <c r="I183" s="8">
        <v>30.801938</v>
      </c>
      <c r="J183" s="8">
        <v>0.89818200000000004</v>
      </c>
      <c r="K183" s="9">
        <f t="shared" si="29"/>
        <v>0.52685590128556092</v>
      </c>
      <c r="M183" s="2">
        <v>3.7484999999999999</v>
      </c>
      <c r="N183" s="8">
        <f t="shared" si="30"/>
        <v>1.0946458165525694</v>
      </c>
      <c r="O183" s="8">
        <v>38.649380999999998</v>
      </c>
      <c r="P183" s="8">
        <v>1.83684</v>
      </c>
      <c r="Q183" s="8">
        <f t="shared" si="31"/>
        <v>0.99261168061726479</v>
      </c>
      <c r="R183" s="8">
        <v>35.329763</v>
      </c>
      <c r="S183" s="8">
        <v>1.622781</v>
      </c>
      <c r="T183" s="8">
        <f t="shared" si="32"/>
        <v>0.87693613797813941</v>
      </c>
      <c r="U183" s="8">
        <v>32.095005</v>
      </c>
      <c r="V183" s="8">
        <v>1.0923210000000001</v>
      </c>
      <c r="W183" s="8">
        <f t="shared" si="33"/>
        <v>0.59028036387683813</v>
      </c>
      <c r="Y183" s="8">
        <v>4.4625000000000004</v>
      </c>
      <c r="Z183" s="8">
        <f t="shared" si="34"/>
        <v>1.101977312024417</v>
      </c>
      <c r="AA183" s="8">
        <v>39.954569999999997</v>
      </c>
      <c r="AB183" s="8">
        <v>2.0520079999999998</v>
      </c>
      <c r="AC183" s="8">
        <f t="shared" si="35"/>
        <v>1.0197090215858948</v>
      </c>
      <c r="AD183" s="8">
        <v>35.870350000000002</v>
      </c>
      <c r="AE183" s="8">
        <v>1.7960959999999999</v>
      </c>
      <c r="AF183" s="8">
        <f t="shared" si="36"/>
        <v>0.89253808700275017</v>
      </c>
      <c r="AG183" s="8">
        <v>31.749534000000001</v>
      </c>
      <c r="AH183" s="8">
        <v>1.1686369999999999</v>
      </c>
      <c r="AI183" s="8">
        <f t="shared" si="37"/>
        <v>0.58073345321220748</v>
      </c>
    </row>
    <row r="184" spans="1:35">
      <c r="A184" s="2">
        <v>3.2309999999999999</v>
      </c>
      <c r="B184" s="8">
        <f t="shared" si="38"/>
        <v>1.1117111492420093</v>
      </c>
      <c r="C184" s="8">
        <v>38.670426999999997</v>
      </c>
      <c r="D184" s="8">
        <v>1.6713560000000001</v>
      </c>
      <c r="E184" s="8">
        <f t="shared" si="27"/>
        <v>0.98038456765892668</v>
      </c>
      <c r="F184" s="8">
        <v>35.217736000000002</v>
      </c>
      <c r="G184" s="8">
        <v>1.4736100000000001</v>
      </c>
      <c r="H184" s="9">
        <f t="shared" si="28"/>
        <v>0.86439065210994603</v>
      </c>
      <c r="I184" s="8">
        <v>30.620104000000001</v>
      </c>
      <c r="J184" s="8">
        <v>0.87888599999999995</v>
      </c>
      <c r="K184" s="9">
        <f t="shared" si="29"/>
        <v>0.5155372470805043</v>
      </c>
      <c r="M184" s="2">
        <v>3.7694999999999999</v>
      </c>
      <c r="N184" s="8">
        <f t="shared" si="30"/>
        <v>1.1007782861130879</v>
      </c>
      <c r="O184" s="8">
        <v>38.441856999999999</v>
      </c>
      <c r="P184" s="8">
        <v>1.8250390000000001</v>
      </c>
      <c r="Q184" s="8">
        <f t="shared" si="31"/>
        <v>0.98623452722177884</v>
      </c>
      <c r="R184" s="8">
        <v>35.329763</v>
      </c>
      <c r="S184" s="8">
        <v>1.622781</v>
      </c>
      <c r="T184" s="8">
        <f t="shared" si="32"/>
        <v>0.87693613797813941</v>
      </c>
      <c r="U184" s="8">
        <v>31.907717000000002</v>
      </c>
      <c r="V184" s="8">
        <v>1.073969</v>
      </c>
      <c r="W184" s="8">
        <f t="shared" si="33"/>
        <v>0.5803631094819599</v>
      </c>
      <c r="Y184" s="8">
        <v>4.4874999999999998</v>
      </c>
      <c r="Z184" s="8">
        <f t="shared" si="34"/>
        <v>1.1081508543886993</v>
      </c>
      <c r="AA184" s="8">
        <v>39.776556999999997</v>
      </c>
      <c r="AB184" s="8">
        <v>2.049852</v>
      </c>
      <c r="AC184" s="8">
        <f t="shared" si="35"/>
        <v>1.0186376355822637</v>
      </c>
      <c r="AD184" s="8">
        <v>35.870350000000002</v>
      </c>
      <c r="AE184" s="8">
        <v>1.7960959999999999</v>
      </c>
      <c r="AF184" s="8">
        <f t="shared" si="36"/>
        <v>0.89253808700275017</v>
      </c>
      <c r="AG184" s="8">
        <v>31.693261</v>
      </c>
      <c r="AH184" s="8">
        <v>1.1564939999999999</v>
      </c>
      <c r="AI184" s="8">
        <f t="shared" si="37"/>
        <v>0.5746992044913849</v>
      </c>
    </row>
    <row r="185" spans="1:35">
      <c r="A185" s="2">
        <v>3.2490000000000001</v>
      </c>
      <c r="B185" s="8">
        <f t="shared" si="38"/>
        <v>1.1179045261180094</v>
      </c>
      <c r="C185" s="8">
        <v>38.561826000000003</v>
      </c>
      <c r="D185" s="8">
        <v>1.66631</v>
      </c>
      <c r="E185" s="8">
        <f t="shared" si="27"/>
        <v>0.9774246832725918</v>
      </c>
      <c r="F185" s="8">
        <v>35.026071000000002</v>
      </c>
      <c r="G185" s="8">
        <v>1.464493</v>
      </c>
      <c r="H185" s="9">
        <f t="shared" si="28"/>
        <v>0.85904279916697845</v>
      </c>
      <c r="I185" s="8">
        <v>30.533659</v>
      </c>
      <c r="J185" s="8">
        <v>0.86863900000000005</v>
      </c>
      <c r="K185" s="9">
        <f t="shared" si="29"/>
        <v>0.5095265583554206</v>
      </c>
      <c r="M185" s="2">
        <v>3.7905000000000002</v>
      </c>
      <c r="N185" s="8">
        <f t="shared" si="30"/>
        <v>1.1069107556736066</v>
      </c>
      <c r="O185" s="8">
        <v>38.263159000000002</v>
      </c>
      <c r="P185" s="8">
        <v>1.810648</v>
      </c>
      <c r="Q185" s="8">
        <f t="shared" si="31"/>
        <v>0.97845776131088669</v>
      </c>
      <c r="R185" s="8">
        <v>35.077919999999999</v>
      </c>
      <c r="S185" s="8">
        <v>1.6044210000000001</v>
      </c>
      <c r="T185" s="8">
        <f t="shared" si="32"/>
        <v>0.8670145604558005</v>
      </c>
      <c r="U185" s="8">
        <v>31.819866999999999</v>
      </c>
      <c r="V185" s="8">
        <v>1.0627530000000001</v>
      </c>
      <c r="W185" s="8">
        <f t="shared" si="33"/>
        <v>0.5743020847820387</v>
      </c>
      <c r="Y185" s="8">
        <v>4.5125000000000002</v>
      </c>
      <c r="Z185" s="8">
        <f t="shared" si="34"/>
        <v>1.1143243967529819</v>
      </c>
      <c r="AA185" s="8">
        <v>39.584228000000003</v>
      </c>
      <c r="AB185" s="8">
        <v>2.0454819999999998</v>
      </c>
      <c r="AC185" s="8">
        <f t="shared" si="35"/>
        <v>1.0164660415025475</v>
      </c>
      <c r="AD185" s="8">
        <v>35.541601</v>
      </c>
      <c r="AE185" s="8">
        <v>1.7821199999999999</v>
      </c>
      <c r="AF185" s="8">
        <f t="shared" si="36"/>
        <v>0.88559296140592769</v>
      </c>
      <c r="AG185" s="8">
        <v>31.559677000000001</v>
      </c>
      <c r="AH185" s="8">
        <v>1.1325000000000001</v>
      </c>
      <c r="AI185" s="8">
        <f t="shared" si="37"/>
        <v>0.56277581127657694</v>
      </c>
    </row>
    <row r="186" spans="1:35">
      <c r="A186" s="2">
        <v>3.2669999999999999</v>
      </c>
      <c r="B186" s="8">
        <f t="shared" si="38"/>
        <v>1.1240979029940095</v>
      </c>
      <c r="C186" s="8">
        <v>38.452657000000002</v>
      </c>
      <c r="D186" s="8">
        <v>1.662984</v>
      </c>
      <c r="E186" s="8">
        <f t="shared" si="27"/>
        <v>0.97547371706788522</v>
      </c>
      <c r="F186" s="8">
        <v>35.026071000000002</v>
      </c>
      <c r="G186" s="8">
        <v>1.464493</v>
      </c>
      <c r="H186" s="9">
        <f t="shared" si="28"/>
        <v>0.85904279916697845</v>
      </c>
      <c r="I186" s="8">
        <v>30.386189999999999</v>
      </c>
      <c r="J186" s="8">
        <v>0.841808</v>
      </c>
      <c r="K186" s="9">
        <f t="shared" si="29"/>
        <v>0.4937880213023591</v>
      </c>
      <c r="M186" s="2">
        <v>3.8115000000000001</v>
      </c>
      <c r="N186" s="8">
        <f t="shared" si="30"/>
        <v>1.1130432252341254</v>
      </c>
      <c r="O186" s="8">
        <v>38.132471000000002</v>
      </c>
      <c r="P186" s="8">
        <v>1.8025640000000001</v>
      </c>
      <c r="Q186" s="8">
        <f t="shared" si="31"/>
        <v>0.97408924101183514</v>
      </c>
      <c r="R186" s="8">
        <v>35.077919999999999</v>
      </c>
      <c r="S186" s="8">
        <v>1.6044210000000001</v>
      </c>
      <c r="T186" s="8">
        <f t="shared" si="32"/>
        <v>0.8670145604558005</v>
      </c>
      <c r="U186" s="8">
        <v>31.784261999999998</v>
      </c>
      <c r="V186" s="8">
        <v>1.0406040000000001</v>
      </c>
      <c r="W186" s="8">
        <f t="shared" si="33"/>
        <v>0.56233296601611915</v>
      </c>
      <c r="Y186" s="8">
        <v>4.5374999999999996</v>
      </c>
      <c r="Z186" s="8">
        <f t="shared" si="34"/>
        <v>1.120497939117264</v>
      </c>
      <c r="AA186" s="8">
        <v>39.386077</v>
      </c>
      <c r="AB186" s="8">
        <v>2.0413039999999998</v>
      </c>
      <c r="AC186" s="8">
        <f t="shared" si="35"/>
        <v>1.0143898584212991</v>
      </c>
      <c r="AD186" s="8">
        <v>35.541601</v>
      </c>
      <c r="AE186" s="8">
        <v>1.7821199999999999</v>
      </c>
      <c r="AF186" s="8">
        <f t="shared" si="36"/>
        <v>0.88559296140592769</v>
      </c>
      <c r="AG186" s="8">
        <v>31.485531000000002</v>
      </c>
      <c r="AH186" s="8">
        <v>1.1114839999999999</v>
      </c>
      <c r="AI186" s="8">
        <f t="shared" si="37"/>
        <v>0.55233228240259136</v>
      </c>
    </row>
    <row r="187" spans="1:35">
      <c r="A187" s="2">
        <v>3.2850000000000001</v>
      </c>
      <c r="B187" s="8">
        <f t="shared" si="38"/>
        <v>1.1302912798700095</v>
      </c>
      <c r="C187" s="8">
        <v>38.348165000000002</v>
      </c>
      <c r="D187" s="8">
        <v>1.654984</v>
      </c>
      <c r="E187" s="8">
        <f t="shared" si="27"/>
        <v>0.97078107436263783</v>
      </c>
      <c r="F187" s="8">
        <v>34.835107000000001</v>
      </c>
      <c r="G187" s="8">
        <v>1.4559359999999999</v>
      </c>
      <c r="H187" s="9">
        <f t="shared" si="28"/>
        <v>0.85402343121337809</v>
      </c>
      <c r="I187" s="8">
        <v>30.296776000000001</v>
      </c>
      <c r="J187" s="8">
        <v>0.81802699999999995</v>
      </c>
      <c r="K187" s="9">
        <f t="shared" si="29"/>
        <v>0.47983855428067312</v>
      </c>
      <c r="M187" s="2">
        <v>3.8325</v>
      </c>
      <c r="N187" s="8">
        <f t="shared" si="30"/>
        <v>1.1191756947946438</v>
      </c>
      <c r="O187" s="8">
        <v>37.998793999999997</v>
      </c>
      <c r="P187" s="8">
        <v>1.7921830000000001</v>
      </c>
      <c r="Q187" s="8">
        <f t="shared" si="31"/>
        <v>0.96847944274062603</v>
      </c>
      <c r="R187" s="8">
        <v>34.851722000000002</v>
      </c>
      <c r="S187" s="8">
        <v>1.592605</v>
      </c>
      <c r="T187" s="8">
        <f t="shared" si="32"/>
        <v>0.86062930119632575</v>
      </c>
      <c r="U187" s="8">
        <v>31.597125999999999</v>
      </c>
      <c r="V187" s="8">
        <v>0.99782999999999999</v>
      </c>
      <c r="W187" s="8">
        <f t="shared" si="33"/>
        <v>0.53921828426554586</v>
      </c>
      <c r="Y187" s="8">
        <v>4.5625</v>
      </c>
      <c r="Z187" s="8">
        <f t="shared" si="34"/>
        <v>1.1266714814815466</v>
      </c>
      <c r="AA187" s="8">
        <v>39.209102000000001</v>
      </c>
      <c r="AB187" s="8">
        <v>2.0346060000000001</v>
      </c>
      <c r="AC187" s="8">
        <f t="shared" si="35"/>
        <v>1.0110614059851577</v>
      </c>
      <c r="AD187" s="8">
        <v>35.187911999999997</v>
      </c>
      <c r="AE187" s="8">
        <v>1.7702610000000001</v>
      </c>
      <c r="AF187" s="8">
        <f t="shared" si="36"/>
        <v>0.87969984145367264</v>
      </c>
      <c r="AG187" s="8">
        <v>31.497226999999999</v>
      </c>
      <c r="AH187" s="8">
        <v>1.095153</v>
      </c>
      <c r="AI187" s="8">
        <f t="shared" si="37"/>
        <v>0.54421688127768386</v>
      </c>
    </row>
    <row r="188" spans="1:35">
      <c r="A188" s="2">
        <v>3.3029999999999999</v>
      </c>
      <c r="B188" s="8">
        <f t="shared" si="38"/>
        <v>1.1364846567460096</v>
      </c>
      <c r="C188" s="8">
        <v>38.251461999999997</v>
      </c>
      <c r="D188" s="8">
        <v>1.6517379999999999</v>
      </c>
      <c r="E188" s="8">
        <f t="shared" si="27"/>
        <v>0.96887703458498364</v>
      </c>
      <c r="F188" s="8">
        <v>34.835107000000001</v>
      </c>
      <c r="G188" s="8">
        <v>1.4559359999999999</v>
      </c>
      <c r="H188" s="9">
        <f t="shared" si="28"/>
        <v>0.85402343121337809</v>
      </c>
      <c r="I188" s="8">
        <v>30.232786999999998</v>
      </c>
      <c r="J188" s="8">
        <v>0.79190400000000005</v>
      </c>
      <c r="K188" s="9">
        <f t="shared" si="29"/>
        <v>0.46451531610702607</v>
      </c>
      <c r="M188" s="2">
        <v>3.8534999999999999</v>
      </c>
      <c r="N188" s="8">
        <f t="shared" si="30"/>
        <v>1.1253081643551623</v>
      </c>
      <c r="O188" s="8">
        <v>37.879519999999999</v>
      </c>
      <c r="P188" s="8">
        <v>1.7824899999999999</v>
      </c>
      <c r="Q188" s="8">
        <f t="shared" si="31"/>
        <v>0.96324143343103819</v>
      </c>
      <c r="R188" s="8">
        <v>34.851722000000002</v>
      </c>
      <c r="S188" s="8">
        <v>1.592605</v>
      </c>
      <c r="T188" s="8">
        <f t="shared" si="32"/>
        <v>0.86062930119632575</v>
      </c>
      <c r="U188" s="8">
        <v>31.552368999999999</v>
      </c>
      <c r="V188" s="8">
        <v>0.98102800000000001</v>
      </c>
      <c r="W188" s="8">
        <f t="shared" si="33"/>
        <v>0.53013863581618104</v>
      </c>
      <c r="Y188" s="8">
        <v>4.5875000000000004</v>
      </c>
      <c r="Z188" s="8">
        <f t="shared" si="34"/>
        <v>1.1328450238458292</v>
      </c>
      <c r="AA188" s="8">
        <v>39.052408999999997</v>
      </c>
      <c r="AB188" s="8">
        <v>2.0286900000000001</v>
      </c>
      <c r="AC188" s="8">
        <f t="shared" si="35"/>
        <v>1.0081215545948599</v>
      </c>
      <c r="AD188" s="8">
        <v>35.187911999999997</v>
      </c>
      <c r="AE188" s="8">
        <v>1.7702610000000001</v>
      </c>
      <c r="AF188" s="8">
        <f t="shared" si="36"/>
        <v>0.87969984145367264</v>
      </c>
      <c r="AG188" s="8">
        <v>31.611509000000002</v>
      </c>
      <c r="AH188" s="8">
        <v>1.0734239999999999</v>
      </c>
      <c r="AI188" s="8">
        <f t="shared" si="37"/>
        <v>0.53341903968542892</v>
      </c>
    </row>
    <row r="189" spans="1:35">
      <c r="A189" s="2">
        <v>3.3210000000000002</v>
      </c>
      <c r="B189" s="8">
        <f t="shared" si="38"/>
        <v>1.1426780336220097</v>
      </c>
      <c r="C189" s="8">
        <v>38.151747999999998</v>
      </c>
      <c r="D189" s="8">
        <v>1.6472720000000001</v>
      </c>
      <c r="E189" s="8">
        <f t="shared" si="27"/>
        <v>0.96625736679477947</v>
      </c>
      <c r="F189" s="8">
        <v>34.752518999999999</v>
      </c>
      <c r="G189" s="8">
        <v>1.4421619999999999</v>
      </c>
      <c r="H189" s="9">
        <f t="shared" si="28"/>
        <v>0.84594387363561852</v>
      </c>
      <c r="I189" s="8">
        <v>30.256836</v>
      </c>
      <c r="J189" s="8">
        <v>0.75461199999999995</v>
      </c>
      <c r="K189" s="9">
        <f t="shared" si="29"/>
        <v>0.44264056213651543</v>
      </c>
      <c r="M189" s="2">
        <v>3.8744999999999998</v>
      </c>
      <c r="N189" s="8">
        <f t="shared" si="30"/>
        <v>1.1314406339156811</v>
      </c>
      <c r="O189" s="8">
        <v>37.755727</v>
      </c>
      <c r="P189" s="8">
        <v>1.7769459999999999</v>
      </c>
      <c r="Q189" s="8">
        <f t="shared" si="31"/>
        <v>0.96024550610076331</v>
      </c>
      <c r="R189" s="8">
        <v>34.607481999999997</v>
      </c>
      <c r="S189" s="8">
        <v>1.5721579999999999</v>
      </c>
      <c r="T189" s="8">
        <f t="shared" si="32"/>
        <v>0.849579927797673</v>
      </c>
      <c r="U189" s="8">
        <v>31.416929</v>
      </c>
      <c r="V189" s="8">
        <v>0.95702600000000004</v>
      </c>
      <c r="W189" s="8">
        <f t="shared" si="33"/>
        <v>0.51716817265217352</v>
      </c>
      <c r="Y189" s="8">
        <v>4.6124999999999998</v>
      </c>
      <c r="Z189" s="8">
        <f t="shared" si="34"/>
        <v>1.1390185662101115</v>
      </c>
      <c r="AA189" s="8">
        <v>38.880046999999998</v>
      </c>
      <c r="AB189" s="8">
        <v>2.0221049999999998</v>
      </c>
      <c r="AC189" s="8">
        <f t="shared" si="35"/>
        <v>1.0048492555067747</v>
      </c>
      <c r="AD189" s="8">
        <v>34.897182999999998</v>
      </c>
      <c r="AE189" s="8">
        <v>1.7455940000000001</v>
      </c>
      <c r="AF189" s="8">
        <f t="shared" si="36"/>
        <v>0.86744201281194255</v>
      </c>
      <c r="AG189" s="8">
        <v>31.695295999999999</v>
      </c>
      <c r="AH189" s="8">
        <v>1.064675</v>
      </c>
      <c r="AI189" s="8">
        <f t="shared" si="37"/>
        <v>0.52907137913544322</v>
      </c>
    </row>
    <row r="190" spans="1:35">
      <c r="A190" s="2">
        <v>3.339</v>
      </c>
      <c r="B190" s="8">
        <f t="shared" si="38"/>
        <v>1.1488714104980096</v>
      </c>
      <c r="C190" s="8">
        <v>38.081007999999997</v>
      </c>
      <c r="D190" s="8">
        <v>1.6425399999999999</v>
      </c>
      <c r="E190" s="8">
        <f t="shared" si="27"/>
        <v>0.96348166863462548</v>
      </c>
      <c r="F190" s="8">
        <v>34.752518999999999</v>
      </c>
      <c r="G190" s="8">
        <v>1.4421619999999999</v>
      </c>
      <c r="H190" s="9">
        <f t="shared" si="28"/>
        <v>0.84594387363561852</v>
      </c>
      <c r="I190" s="8">
        <v>30.173012</v>
      </c>
      <c r="J190" s="8">
        <v>0.69738999999999995</v>
      </c>
      <c r="K190" s="9">
        <f t="shared" si="29"/>
        <v>0.40907526202655736</v>
      </c>
      <c r="M190" s="2">
        <v>3.8955000000000002</v>
      </c>
      <c r="N190" s="8">
        <f t="shared" si="30"/>
        <v>1.1375731034761998</v>
      </c>
      <c r="O190" s="8">
        <v>37.639420999999999</v>
      </c>
      <c r="P190" s="8">
        <v>1.767652</v>
      </c>
      <c r="Q190" s="8">
        <f t="shared" si="31"/>
        <v>0.95522311277327865</v>
      </c>
      <c r="R190" s="8">
        <v>34.607481999999997</v>
      </c>
      <c r="S190" s="8">
        <v>1.5721579999999999</v>
      </c>
      <c r="T190" s="8">
        <f t="shared" si="32"/>
        <v>0.849579927797673</v>
      </c>
      <c r="U190" s="8">
        <v>31.232809</v>
      </c>
      <c r="V190" s="8">
        <v>0.92595000000000005</v>
      </c>
      <c r="W190" s="8">
        <f t="shared" si="33"/>
        <v>0.50037498403102953</v>
      </c>
      <c r="Y190" s="8">
        <v>4.6375000000000002</v>
      </c>
      <c r="Z190" s="8">
        <f t="shared" si="34"/>
        <v>1.1451921085743941</v>
      </c>
      <c r="AA190" s="8">
        <v>38.701819</v>
      </c>
      <c r="AB190" s="8">
        <v>2.0174080000000001</v>
      </c>
      <c r="AC190" s="8">
        <f t="shared" si="35"/>
        <v>1.0025151645702928</v>
      </c>
      <c r="AD190" s="8">
        <v>34.897182999999998</v>
      </c>
      <c r="AE190" s="8">
        <v>1.7455940000000001</v>
      </c>
      <c r="AF190" s="8">
        <f t="shared" si="36"/>
        <v>0.86744201281194255</v>
      </c>
      <c r="AG190" s="8">
        <v>31.699048999999999</v>
      </c>
      <c r="AH190" s="8">
        <v>1.02278</v>
      </c>
      <c r="AI190" s="8">
        <f t="shared" si="37"/>
        <v>0.50825240111033754</v>
      </c>
    </row>
    <row r="191" spans="1:35">
      <c r="M191" s="2">
        <v>3.9165000000000001</v>
      </c>
      <c r="N191" s="8">
        <f t="shared" si="30"/>
        <v>1.1437055730367183</v>
      </c>
      <c r="O191" s="8">
        <v>37.512377999999998</v>
      </c>
      <c r="P191" s="8">
        <v>1.7566919999999999</v>
      </c>
      <c r="Q191" s="8">
        <f t="shared" si="31"/>
        <v>0.94930042815210025</v>
      </c>
      <c r="R191" s="8">
        <v>34.477632999999997</v>
      </c>
      <c r="S191" s="8">
        <v>1.5687930000000001</v>
      </c>
      <c r="T191" s="8">
        <f t="shared" si="32"/>
        <v>0.84776151230951013</v>
      </c>
      <c r="U191" s="8">
        <v>31.146066000000001</v>
      </c>
      <c r="V191" s="8">
        <v>0.89476</v>
      </c>
      <c r="W191" s="8">
        <f t="shared" si="33"/>
        <v>0.48352019084357034</v>
      </c>
      <c r="Y191" s="8">
        <v>4.6624999999999996</v>
      </c>
      <c r="Z191" s="8">
        <f t="shared" si="34"/>
        <v>1.1513656509386765</v>
      </c>
      <c r="AA191" s="8">
        <v>38.511521000000002</v>
      </c>
      <c r="AB191" s="8">
        <v>2.0131570000000001</v>
      </c>
      <c r="AC191" s="8">
        <f t="shared" si="35"/>
        <v>1.0004027054323352</v>
      </c>
      <c r="AD191" s="8">
        <v>34.549492000000001</v>
      </c>
      <c r="AE191" s="8">
        <v>1.7215240000000001</v>
      </c>
      <c r="AF191" s="8">
        <f t="shared" si="36"/>
        <v>0.85548085274357422</v>
      </c>
      <c r="AG191" s="8">
        <v>31.648527999999999</v>
      </c>
      <c r="AH191" s="8">
        <v>0.98271200000000003</v>
      </c>
      <c r="AI191" s="8">
        <f t="shared" si="37"/>
        <v>0.48834131836752975</v>
      </c>
    </row>
    <row r="192" spans="1:35">
      <c r="M192" s="2">
        <v>3.9375</v>
      </c>
      <c r="N192" s="8">
        <f t="shared" si="30"/>
        <v>1.1498380425972368</v>
      </c>
      <c r="O192" s="8">
        <v>37.422378000000002</v>
      </c>
      <c r="P192" s="8">
        <v>1.7529330000000001</v>
      </c>
      <c r="Q192" s="8">
        <f t="shared" si="31"/>
        <v>0.94726909863649733</v>
      </c>
      <c r="R192" s="8">
        <v>34.477632999999997</v>
      </c>
      <c r="S192" s="8">
        <v>1.5687930000000001</v>
      </c>
      <c r="T192" s="8">
        <f t="shared" si="32"/>
        <v>0.84776151230951013</v>
      </c>
      <c r="U192" s="8">
        <v>31.065287000000001</v>
      </c>
      <c r="V192" s="8">
        <v>0.87728099999999998</v>
      </c>
      <c r="W192" s="8">
        <f t="shared" si="33"/>
        <v>0.47407469773284261</v>
      </c>
      <c r="Y192" s="8">
        <v>4.6875</v>
      </c>
      <c r="Z192" s="8">
        <f t="shared" si="34"/>
        <v>1.1575391933029588</v>
      </c>
      <c r="AA192" s="8">
        <v>38.345588999999997</v>
      </c>
      <c r="AB192" s="8">
        <v>2.0037609999999999</v>
      </c>
      <c r="AC192" s="8">
        <f t="shared" si="35"/>
        <v>0.99573352969480344</v>
      </c>
      <c r="AD192" s="8">
        <v>34.549492000000001</v>
      </c>
      <c r="AE192" s="8">
        <v>1.7215240000000001</v>
      </c>
      <c r="AF192" s="8">
        <f t="shared" si="36"/>
        <v>0.85548085274357422</v>
      </c>
      <c r="AG192" s="8">
        <v>31.706983000000001</v>
      </c>
      <c r="AH192" s="8">
        <v>0.95628100000000005</v>
      </c>
      <c r="AI192" s="8">
        <f t="shared" si="37"/>
        <v>0.47520690117737419</v>
      </c>
    </row>
    <row r="193" spans="14:35">
      <c r="N193" s="8"/>
      <c r="O193" s="8"/>
      <c r="P193" s="8"/>
      <c r="Q193" s="8"/>
      <c r="R193" s="8"/>
      <c r="S193" s="8"/>
      <c r="T193" s="8"/>
      <c r="U193" s="8"/>
      <c r="V193" s="8"/>
      <c r="W193" s="8"/>
      <c r="Y193" s="8">
        <v>4.7125000000000004</v>
      </c>
      <c r="Z193" s="8">
        <f t="shared" si="34"/>
        <v>1.1637127356672414</v>
      </c>
      <c r="AA193" s="8">
        <v>38.143143000000002</v>
      </c>
      <c r="AB193" s="8">
        <v>1.9982690000000001</v>
      </c>
      <c r="AC193" s="8">
        <f t="shared" si="35"/>
        <v>0.99300437759278948</v>
      </c>
      <c r="AD193" s="8">
        <v>34.228630000000003</v>
      </c>
      <c r="AE193" s="8">
        <v>1.677675</v>
      </c>
      <c r="AF193" s="8">
        <f t="shared" si="36"/>
        <v>0.83369086903614231</v>
      </c>
      <c r="AG193" s="8">
        <v>31.708117999999999</v>
      </c>
      <c r="AH193" s="8">
        <v>0.93362299999999998</v>
      </c>
      <c r="AI193" s="8">
        <f t="shared" si="37"/>
        <v>0.4639474094935731</v>
      </c>
    </row>
    <row r="194" spans="14:35">
      <c r="N194" s="10"/>
      <c r="Y194" s="8">
        <v>4.7374999999999998</v>
      </c>
      <c r="Z194" s="8">
        <f t="shared" si="34"/>
        <v>1.1698862780315238</v>
      </c>
      <c r="AA194" s="8">
        <v>37.951974999999997</v>
      </c>
      <c r="AB194" s="8">
        <v>1.9849380000000001</v>
      </c>
      <c r="AC194" s="8">
        <f t="shared" si="35"/>
        <v>0.98637977331894566</v>
      </c>
      <c r="AD194" s="8">
        <v>34.228630000000003</v>
      </c>
      <c r="AE194" s="8">
        <v>1.677675</v>
      </c>
      <c r="AF194" s="8">
        <f t="shared" si="36"/>
        <v>0.83369086903614231</v>
      </c>
      <c r="AG194" s="8">
        <v>31.648741999999999</v>
      </c>
      <c r="AH194" s="8">
        <v>0.92842499999999994</v>
      </c>
      <c r="AI194" s="8">
        <f t="shared" si="37"/>
        <v>0.46136435548296323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opLeftCell="F1" workbookViewId="0">
      <selection activeCell="J27" sqref="J27"/>
    </sheetView>
  </sheetViews>
  <sheetFormatPr defaultRowHeight="15.75"/>
  <sheetData>
    <row r="1" spans="1:25">
      <c r="A1" t="s">
        <v>97</v>
      </c>
      <c r="F1" t="s">
        <v>101</v>
      </c>
      <c r="K1" t="s">
        <v>100</v>
      </c>
      <c r="P1" t="s">
        <v>98</v>
      </c>
      <c r="U1" t="s">
        <v>99</v>
      </c>
    </row>
    <row r="2" spans="1:25">
      <c r="A2" t="s">
        <v>50</v>
      </c>
      <c r="B2" t="s">
        <v>91</v>
      </c>
      <c r="C2" t="s">
        <v>92</v>
      </c>
      <c r="D2" t="s">
        <v>91</v>
      </c>
      <c r="E2" t="s">
        <v>92</v>
      </c>
      <c r="F2" t="s">
        <v>50</v>
      </c>
      <c r="G2" t="s">
        <v>91</v>
      </c>
      <c r="H2" t="s">
        <v>92</v>
      </c>
      <c r="I2" t="s">
        <v>91</v>
      </c>
      <c r="J2" t="s">
        <v>92</v>
      </c>
      <c r="K2" t="s">
        <v>50</v>
      </c>
      <c r="L2" t="s">
        <v>91</v>
      </c>
      <c r="M2" t="s">
        <v>92</v>
      </c>
      <c r="N2" t="s">
        <v>91</v>
      </c>
      <c r="O2" t="s">
        <v>92</v>
      </c>
      <c r="P2" t="s">
        <v>50</v>
      </c>
      <c r="Q2" t="s">
        <v>91</v>
      </c>
      <c r="R2" t="s">
        <v>92</v>
      </c>
      <c r="S2" t="s">
        <v>91</v>
      </c>
      <c r="T2" t="s">
        <v>92</v>
      </c>
      <c r="U2" t="s">
        <v>50</v>
      </c>
      <c r="V2" t="s">
        <v>91</v>
      </c>
      <c r="W2" t="s">
        <v>92</v>
      </c>
      <c r="X2" t="s">
        <v>91</v>
      </c>
      <c r="Y2" t="s">
        <v>92</v>
      </c>
    </row>
    <row r="3" spans="1:25">
      <c r="A3" t="s">
        <v>53</v>
      </c>
      <c r="B3" t="s">
        <v>93</v>
      </c>
      <c r="C3" t="s">
        <v>94</v>
      </c>
      <c r="D3" t="s">
        <v>95</v>
      </c>
      <c r="E3" t="s">
        <v>96</v>
      </c>
      <c r="F3" t="s">
        <v>53</v>
      </c>
      <c r="G3" t="s">
        <v>93</v>
      </c>
      <c r="H3" t="s">
        <v>94</v>
      </c>
      <c r="I3" t="s">
        <v>95</v>
      </c>
      <c r="J3" t="s">
        <v>96</v>
      </c>
      <c r="K3" t="s">
        <v>53</v>
      </c>
      <c r="L3" t="s">
        <v>93</v>
      </c>
      <c r="M3" t="s">
        <v>94</v>
      </c>
      <c r="N3" t="s">
        <v>95</v>
      </c>
      <c r="O3" t="s">
        <v>96</v>
      </c>
      <c r="P3" t="s">
        <v>53</v>
      </c>
      <c r="Q3" t="s">
        <v>93</v>
      </c>
      <c r="R3" t="s">
        <v>94</v>
      </c>
      <c r="S3" t="s">
        <v>95</v>
      </c>
      <c r="T3" t="s">
        <v>96</v>
      </c>
      <c r="U3" t="s">
        <v>53</v>
      </c>
      <c r="V3" t="s">
        <v>93</v>
      </c>
      <c r="W3" t="s">
        <v>94</v>
      </c>
      <c r="X3" t="s">
        <v>95</v>
      </c>
      <c r="Y3" t="s">
        <v>96</v>
      </c>
    </row>
    <row r="4" spans="1:25">
      <c r="A4" s="1">
        <v>1.389E-2</v>
      </c>
      <c r="B4" s="1">
        <v>592.33804999999995</v>
      </c>
      <c r="C4" s="1">
        <v>0.41930220000000001</v>
      </c>
      <c r="D4" s="1">
        <v>605.33825000000002</v>
      </c>
      <c r="E4" s="1">
        <v>0.52848291000000003</v>
      </c>
      <c r="F4" s="1">
        <v>1.389E-2</v>
      </c>
      <c r="G4" s="1">
        <v>602.03084999999999</v>
      </c>
      <c r="H4" s="1">
        <v>0.44779750000000001</v>
      </c>
      <c r="I4" s="1">
        <v>621.04015000000004</v>
      </c>
      <c r="J4" s="1">
        <v>0.53884953999999996</v>
      </c>
      <c r="K4" s="1">
        <v>1.389E-2</v>
      </c>
      <c r="L4" s="1">
        <v>650.03543999999999</v>
      </c>
      <c r="M4" s="1">
        <v>0.51474246000000001</v>
      </c>
      <c r="N4" s="1">
        <v>687.24306999999999</v>
      </c>
      <c r="O4" s="1">
        <v>0.56365288000000002</v>
      </c>
      <c r="P4" s="1">
        <v>1.389E-2</v>
      </c>
      <c r="Q4" s="1">
        <v>692.10780999999997</v>
      </c>
      <c r="R4" s="1">
        <v>0.59429297999999997</v>
      </c>
      <c r="S4" s="1">
        <v>753.59040000000005</v>
      </c>
      <c r="T4" s="1">
        <v>0.57462047999999999</v>
      </c>
      <c r="U4" s="1">
        <v>1.389E-2</v>
      </c>
      <c r="V4" s="1">
        <v>736.99989000000005</v>
      </c>
      <c r="W4" s="1">
        <v>0.67324640999999996</v>
      </c>
      <c r="X4" s="1">
        <v>830.02542000000005</v>
      </c>
      <c r="Y4" s="1">
        <v>0.58306210999999997</v>
      </c>
    </row>
    <row r="5" spans="1:25">
      <c r="A5" s="1">
        <v>4.1154769000000001E-2</v>
      </c>
      <c r="B5" s="1">
        <v>656.40179999999998</v>
      </c>
      <c r="C5" s="1">
        <v>0.87938466999999998</v>
      </c>
      <c r="D5" s="1">
        <v>686.75855000000001</v>
      </c>
      <c r="E5" s="1">
        <v>1.0676760999999999</v>
      </c>
      <c r="F5" s="1">
        <v>4.1154769000000001E-2</v>
      </c>
      <c r="G5" s="1">
        <v>682.65067999999997</v>
      </c>
      <c r="H5" s="1">
        <v>0.90291681999999995</v>
      </c>
      <c r="I5" s="1">
        <v>725.64711999999997</v>
      </c>
      <c r="J5" s="1">
        <v>1.0766153000000001</v>
      </c>
      <c r="K5" s="1">
        <v>4.1154769000000001E-2</v>
      </c>
      <c r="L5" s="1">
        <v>754.08686</v>
      </c>
      <c r="M5" s="1">
        <v>0.96126303999999996</v>
      </c>
      <c r="N5" s="1">
        <v>833.49770999999998</v>
      </c>
      <c r="O5" s="1">
        <v>1.1047826999999999</v>
      </c>
      <c r="P5" s="1">
        <v>4.1154769000000001E-2</v>
      </c>
      <c r="Q5" s="1">
        <v>836.64674000000002</v>
      </c>
      <c r="R5" s="1">
        <v>1.0240012999999999</v>
      </c>
      <c r="S5" s="1">
        <v>973.07505000000003</v>
      </c>
      <c r="T5" s="1">
        <v>1.1459649999999999</v>
      </c>
      <c r="U5" s="1">
        <v>4.1154769000000001E-2</v>
      </c>
      <c r="V5" s="1">
        <v>879.37661000000003</v>
      </c>
      <c r="W5" s="1">
        <v>1.0626837</v>
      </c>
      <c r="X5" s="1">
        <v>1059.6638</v>
      </c>
      <c r="Y5" s="1">
        <v>1.1747023999999999</v>
      </c>
    </row>
    <row r="6" spans="1:25">
      <c r="A6" s="1">
        <v>6.8419538000000002E-2</v>
      </c>
      <c r="B6" s="1">
        <v>726.47248999999999</v>
      </c>
      <c r="C6" s="1">
        <v>1.4094199000000001</v>
      </c>
      <c r="D6" s="1">
        <v>781.13216999999997</v>
      </c>
      <c r="E6" s="1">
        <v>1.5937714999999999</v>
      </c>
      <c r="F6" s="1">
        <v>6.8419538000000002E-2</v>
      </c>
      <c r="G6" s="1">
        <v>763.37869000000001</v>
      </c>
      <c r="H6" s="1">
        <v>1.427001</v>
      </c>
      <c r="I6" s="1">
        <v>839.43340999999998</v>
      </c>
      <c r="J6" s="1">
        <v>1.6043859</v>
      </c>
      <c r="K6" s="1">
        <v>6.8419538000000002E-2</v>
      </c>
      <c r="L6" s="1">
        <v>827.86555999999996</v>
      </c>
      <c r="M6" s="1">
        <v>1.4677990999999999</v>
      </c>
      <c r="N6" s="1">
        <v>942.15601000000004</v>
      </c>
      <c r="O6" s="1">
        <v>1.6139355</v>
      </c>
      <c r="P6" s="1">
        <v>6.8419538000000002E-2</v>
      </c>
      <c r="Q6" s="1">
        <v>902.61491000000001</v>
      </c>
      <c r="R6" s="1">
        <v>1.5218685000000001</v>
      </c>
      <c r="S6" s="1">
        <v>1076.4817</v>
      </c>
      <c r="T6" s="1">
        <v>1.652369</v>
      </c>
      <c r="U6" s="1">
        <v>6.8419538000000002E-2</v>
      </c>
      <c r="V6" s="1">
        <v>901.12203</v>
      </c>
      <c r="W6" s="1">
        <v>1.5373182000000001</v>
      </c>
      <c r="X6" s="1">
        <v>1090.7793999999999</v>
      </c>
      <c r="Y6" s="1">
        <v>1.6330507000000001</v>
      </c>
    </row>
    <row r="7" spans="1:25">
      <c r="A7" s="1">
        <v>9.5684307999999996E-2</v>
      </c>
      <c r="B7" s="1">
        <v>787.84910000000002</v>
      </c>
      <c r="C7" s="1">
        <v>1.9067337</v>
      </c>
      <c r="D7" s="1">
        <v>868.54025000000001</v>
      </c>
      <c r="E7" s="1">
        <v>2.0603755000000001</v>
      </c>
      <c r="F7" s="1">
        <v>9.5684307999999996E-2</v>
      </c>
      <c r="G7" s="1">
        <v>823.73882000000003</v>
      </c>
      <c r="H7" s="1">
        <v>1.9186006</v>
      </c>
      <c r="I7" s="1">
        <v>930.79273999999998</v>
      </c>
      <c r="J7" s="1">
        <v>2.0695263000000002</v>
      </c>
      <c r="K7" s="1">
        <v>9.5684307999999996E-2</v>
      </c>
      <c r="L7" s="1">
        <v>868.23695999999995</v>
      </c>
      <c r="M7" s="1">
        <v>1.9295552</v>
      </c>
      <c r="N7" s="1">
        <v>998.06512999999995</v>
      </c>
      <c r="O7" s="1">
        <v>2.0419304</v>
      </c>
      <c r="P7" s="1">
        <v>9.5684307999999996E-2</v>
      </c>
      <c r="Q7" s="1">
        <v>910.82437000000004</v>
      </c>
      <c r="R7" s="1">
        <v>1.9576229000000001</v>
      </c>
      <c r="S7" s="1">
        <v>1079.8114</v>
      </c>
      <c r="T7" s="1">
        <v>2.0422025000000001</v>
      </c>
      <c r="U7" s="1">
        <v>9.5684307999999996E-2</v>
      </c>
      <c r="V7" s="1">
        <v>862.58752000000004</v>
      </c>
      <c r="W7" s="1">
        <v>1.9113180000000001</v>
      </c>
      <c r="X7" s="1">
        <v>1014.6458</v>
      </c>
      <c r="Y7" s="1">
        <v>1.9516008</v>
      </c>
    </row>
    <row r="8" spans="1:25">
      <c r="A8" s="1">
        <v>0.12294908</v>
      </c>
      <c r="B8" s="1">
        <v>833.45222000000001</v>
      </c>
      <c r="C8" s="1">
        <v>2.3387475000000002</v>
      </c>
      <c r="D8" s="1">
        <v>936.40503999999999</v>
      </c>
      <c r="E8" s="1">
        <v>2.4556784</v>
      </c>
      <c r="F8" s="1">
        <v>0.12294908</v>
      </c>
      <c r="G8" s="1">
        <v>862.10442999999998</v>
      </c>
      <c r="H8" s="1">
        <v>2.3449542000000001</v>
      </c>
      <c r="I8" s="1">
        <v>989.40450999999996</v>
      </c>
      <c r="J8" s="1">
        <v>2.4609627999999999</v>
      </c>
      <c r="K8" s="1">
        <v>0.12294908</v>
      </c>
      <c r="L8" s="1">
        <v>887.20501999999999</v>
      </c>
      <c r="M8" s="1">
        <v>2.3154927999999999</v>
      </c>
      <c r="N8" s="1">
        <v>1020.1932</v>
      </c>
      <c r="O8" s="1">
        <v>2.3896511999999999</v>
      </c>
      <c r="P8" s="1">
        <v>0.12294908</v>
      </c>
      <c r="Q8" s="1">
        <v>890.53300999999999</v>
      </c>
      <c r="R8" s="1">
        <v>2.2919898000000001</v>
      </c>
      <c r="S8" s="1">
        <v>1032.6859999999999</v>
      </c>
      <c r="T8" s="1">
        <v>2.3275627000000001</v>
      </c>
      <c r="U8" s="1">
        <v>0.12294908</v>
      </c>
      <c r="V8" s="1">
        <v>800.53461000000004</v>
      </c>
      <c r="W8" s="1">
        <v>2.1671782999999998</v>
      </c>
      <c r="X8" s="1">
        <v>903.48608999999999</v>
      </c>
      <c r="Y8" s="1">
        <v>2.1498786000000001</v>
      </c>
    </row>
    <row r="9" spans="1:25">
      <c r="A9" s="1">
        <v>0.15021385000000001</v>
      </c>
      <c r="B9" s="1">
        <v>864.22060999999997</v>
      </c>
      <c r="C9" s="1">
        <v>2.699398</v>
      </c>
      <c r="D9" s="1">
        <v>982.69128000000001</v>
      </c>
      <c r="E9" s="1">
        <v>2.7833312000000001</v>
      </c>
      <c r="F9" s="1">
        <v>0.15021385000000001</v>
      </c>
      <c r="G9" s="1">
        <v>884.11342999999999</v>
      </c>
      <c r="H9" s="1">
        <v>2.7000245</v>
      </c>
      <c r="I9" s="1">
        <v>1019.8287</v>
      </c>
      <c r="J9" s="1">
        <v>2.7799290000000001</v>
      </c>
      <c r="K9" s="1">
        <v>0.15021385000000001</v>
      </c>
      <c r="L9" s="1">
        <v>891.66905999999994</v>
      </c>
      <c r="M9" s="1">
        <v>2.6271727</v>
      </c>
      <c r="N9" s="1">
        <v>1021.0612</v>
      </c>
      <c r="O9" s="1">
        <v>2.6668310000000002</v>
      </c>
      <c r="P9" s="1">
        <v>0.15021385000000001</v>
      </c>
      <c r="Q9" s="1">
        <v>858.41252999999995</v>
      </c>
      <c r="R9" s="1">
        <v>2.5387048999999999</v>
      </c>
      <c r="S9" s="1">
        <v>968.29349999999999</v>
      </c>
      <c r="T9" s="1">
        <v>2.5292775000000001</v>
      </c>
      <c r="U9" s="1">
        <v>0.15021385000000001</v>
      </c>
      <c r="V9" s="1">
        <v>731.50927000000001</v>
      </c>
      <c r="W9" s="1">
        <v>2.3230151000000001</v>
      </c>
      <c r="X9" s="1">
        <v>792.37401999999997</v>
      </c>
      <c r="Y9" s="1">
        <v>2.2647518999999998</v>
      </c>
    </row>
    <row r="10" spans="1:25">
      <c r="A10" s="1">
        <v>0.17747862</v>
      </c>
      <c r="B10" s="1">
        <v>886.59983</v>
      </c>
      <c r="C10" s="1">
        <v>3.0033818999999999</v>
      </c>
      <c r="D10" s="1">
        <v>1015.3372000000001</v>
      </c>
      <c r="E10" s="1">
        <v>3.0641607</v>
      </c>
      <c r="F10" s="1">
        <v>0.17747862</v>
      </c>
      <c r="G10" s="1">
        <v>896.64548000000002</v>
      </c>
      <c r="H10" s="1">
        <v>2.9923708000000002</v>
      </c>
      <c r="I10" s="1">
        <v>1032.8095000000001</v>
      </c>
      <c r="J10" s="1">
        <v>3.0418816999999998</v>
      </c>
      <c r="K10" s="1">
        <v>0.17747862</v>
      </c>
      <c r="L10" s="1">
        <v>886.59915000000001</v>
      </c>
      <c r="M10" s="1">
        <v>2.8767553000000001</v>
      </c>
      <c r="N10" s="1">
        <v>1007.4462</v>
      </c>
      <c r="O10" s="1">
        <v>2.8906306000000002</v>
      </c>
      <c r="P10" s="1">
        <v>0.17747862</v>
      </c>
      <c r="Q10" s="1">
        <v>820.79758000000004</v>
      </c>
      <c r="R10" s="1">
        <v>2.7100165999999999</v>
      </c>
      <c r="S10" s="1">
        <v>901.11832000000004</v>
      </c>
      <c r="T10" s="1">
        <v>2.6671507999999999</v>
      </c>
      <c r="U10" s="1">
        <v>0.17747862</v>
      </c>
      <c r="V10" s="1">
        <v>659.60144000000003</v>
      </c>
      <c r="W10" s="1">
        <v>2.4140757000000002</v>
      </c>
      <c r="X10" s="1">
        <v>690.00779</v>
      </c>
      <c r="Y10" s="1">
        <v>2.3299143</v>
      </c>
    </row>
    <row r="11" spans="1:25">
      <c r="A11" s="1">
        <v>0.20474338</v>
      </c>
      <c r="B11" s="1">
        <v>901.60035000000005</v>
      </c>
      <c r="C11" s="1">
        <v>3.2657924999999999</v>
      </c>
      <c r="D11" s="1">
        <v>1035.8475000000001</v>
      </c>
      <c r="E11" s="1">
        <v>3.3053404999999998</v>
      </c>
      <c r="F11" s="1">
        <v>0.20474338</v>
      </c>
      <c r="G11" s="1">
        <v>902.58663000000001</v>
      </c>
      <c r="H11" s="1">
        <v>3.2316767</v>
      </c>
      <c r="I11" s="1">
        <v>1033.9577999999999</v>
      </c>
      <c r="J11" s="1">
        <v>3.2517754000000001</v>
      </c>
      <c r="K11" s="1">
        <v>0.20474338</v>
      </c>
      <c r="L11" s="1">
        <v>875.28677000000005</v>
      </c>
      <c r="M11" s="1">
        <v>3.0761835999999998</v>
      </c>
      <c r="N11" s="1">
        <v>984.49498000000006</v>
      </c>
      <c r="O11" s="1">
        <v>3.0708823000000001</v>
      </c>
      <c r="P11" s="1">
        <v>0.20474338</v>
      </c>
      <c r="Q11" s="1">
        <v>778.60182999999995</v>
      </c>
      <c r="R11" s="1">
        <v>2.8266357000000002</v>
      </c>
      <c r="S11" s="1">
        <v>833.90275999999994</v>
      </c>
      <c r="T11" s="1">
        <v>2.7634151999999998</v>
      </c>
      <c r="U11" s="1">
        <v>0.20474338</v>
      </c>
      <c r="V11" s="1">
        <v>588.25815</v>
      </c>
      <c r="W11" s="1">
        <v>2.4644537</v>
      </c>
      <c r="X11" s="1">
        <v>599.60053000000005</v>
      </c>
      <c r="Y11" s="1">
        <v>2.3636634000000001</v>
      </c>
    </row>
    <row r="12" spans="1:25">
      <c r="A12" s="1">
        <v>0.23200815</v>
      </c>
      <c r="B12" s="1">
        <v>911.44952000000001</v>
      </c>
      <c r="C12" s="1">
        <v>3.4895127000000001</v>
      </c>
      <c r="D12" s="1">
        <v>1047.4862000000001</v>
      </c>
      <c r="E12" s="1">
        <v>3.5103091000000002</v>
      </c>
      <c r="F12" s="1">
        <v>0.23200815</v>
      </c>
      <c r="G12" s="1">
        <v>903.33780999999999</v>
      </c>
      <c r="H12" s="1">
        <v>3.4266329999999998</v>
      </c>
      <c r="I12" s="1">
        <v>1027.5393999999999</v>
      </c>
      <c r="J12" s="1">
        <v>3.4258655999999998</v>
      </c>
      <c r="K12" s="1">
        <v>0.23200815</v>
      </c>
      <c r="L12" s="1">
        <v>860.17661999999996</v>
      </c>
      <c r="M12" s="1">
        <v>3.2370350000000001</v>
      </c>
      <c r="N12" s="1">
        <v>956.85873000000004</v>
      </c>
      <c r="O12" s="1">
        <v>3.2164592000000001</v>
      </c>
      <c r="P12" s="1">
        <v>0.23200815</v>
      </c>
      <c r="Q12" s="1">
        <v>733.60117000000002</v>
      </c>
      <c r="R12" s="1">
        <v>2.9071370999999999</v>
      </c>
      <c r="S12" s="1">
        <v>768.40484000000004</v>
      </c>
      <c r="T12" s="1">
        <v>2.8308626000000001</v>
      </c>
      <c r="U12" s="1">
        <v>0.23200815</v>
      </c>
      <c r="V12" s="1">
        <v>522.50865999999996</v>
      </c>
      <c r="W12" s="1">
        <v>2.4834923</v>
      </c>
      <c r="X12" s="1">
        <v>523.44793000000004</v>
      </c>
      <c r="Y12" s="1">
        <v>2.3702797000000002</v>
      </c>
    </row>
    <row r="13" spans="1:25">
      <c r="A13" s="1">
        <v>0.25927292000000002</v>
      </c>
      <c r="B13" s="1">
        <v>918.17849999999999</v>
      </c>
      <c r="C13" s="1">
        <v>3.6818051999999999</v>
      </c>
      <c r="D13" s="1">
        <v>1054.0096000000001</v>
      </c>
      <c r="E13" s="1">
        <v>3.6887536999999999</v>
      </c>
      <c r="F13" s="1">
        <v>0.25927292000000002</v>
      </c>
      <c r="G13" s="1">
        <v>901.50787000000003</v>
      </c>
      <c r="H13" s="1">
        <v>3.5875111999999998</v>
      </c>
      <c r="I13" s="1">
        <v>1017.9211</v>
      </c>
      <c r="J13" s="1">
        <v>3.5688333999999999</v>
      </c>
      <c r="K13" s="1">
        <v>0.25927292000000002</v>
      </c>
      <c r="L13" s="1">
        <v>842.41282000000001</v>
      </c>
      <c r="M13" s="1">
        <v>3.364897</v>
      </c>
      <c r="N13" s="1">
        <v>925.99735999999996</v>
      </c>
      <c r="O13" s="1">
        <v>3.3288945999999999</v>
      </c>
      <c r="P13" s="1">
        <v>0.25927292000000002</v>
      </c>
      <c r="Q13" s="1">
        <v>685.54182000000003</v>
      </c>
      <c r="R13" s="1">
        <v>2.9602954000000001</v>
      </c>
      <c r="S13" s="1">
        <v>703.18483000000003</v>
      </c>
      <c r="T13" s="1">
        <v>2.8691751000000001</v>
      </c>
      <c r="U13" s="1">
        <v>0.25927292000000002</v>
      </c>
      <c r="V13" s="1">
        <v>463.73507999999998</v>
      </c>
      <c r="W13" s="1">
        <v>2.4831302000000002</v>
      </c>
      <c r="X13" s="1">
        <v>459.06610999999998</v>
      </c>
      <c r="Y13" s="1">
        <v>2.3651246000000001</v>
      </c>
    </row>
    <row r="14" spans="1:25">
      <c r="A14" s="1">
        <v>0.28653769000000001</v>
      </c>
      <c r="B14" s="1">
        <v>922.65858000000003</v>
      </c>
      <c r="C14" s="1">
        <v>3.8475796</v>
      </c>
      <c r="D14" s="1">
        <v>1056.6754000000001</v>
      </c>
      <c r="E14" s="1">
        <v>3.839439</v>
      </c>
      <c r="F14" s="1">
        <v>0.28653769000000001</v>
      </c>
      <c r="G14" s="1">
        <v>895.98622</v>
      </c>
      <c r="H14" s="1">
        <v>3.7213875000000001</v>
      </c>
      <c r="I14" s="1">
        <v>1003.0758</v>
      </c>
      <c r="J14" s="1">
        <v>3.6879883000000002</v>
      </c>
      <c r="K14" s="1">
        <v>0.28653769000000001</v>
      </c>
      <c r="L14" s="1">
        <v>821.74653999999998</v>
      </c>
      <c r="M14" s="1">
        <v>3.4679652999999999</v>
      </c>
      <c r="N14" s="1">
        <v>891.96795999999995</v>
      </c>
      <c r="O14" s="1">
        <v>3.4202035999999998</v>
      </c>
      <c r="P14" s="1">
        <v>0.28653769000000001</v>
      </c>
      <c r="Q14" s="1">
        <v>636.60942999999997</v>
      </c>
      <c r="R14" s="1">
        <v>2.9908424</v>
      </c>
      <c r="S14" s="1">
        <v>640.92367999999999</v>
      </c>
      <c r="T14" s="1">
        <v>2.8892899999999999</v>
      </c>
      <c r="U14" s="1">
        <v>0.28653769000000001</v>
      </c>
      <c r="V14" s="1">
        <v>413.93049999999999</v>
      </c>
      <c r="W14" s="1">
        <v>2.4774927</v>
      </c>
      <c r="X14" s="1">
        <v>406.87153999999998</v>
      </c>
      <c r="Y14" s="1">
        <v>2.3613708</v>
      </c>
    </row>
    <row r="15" spans="1:25">
      <c r="A15" s="1">
        <v>0.31380246000000001</v>
      </c>
      <c r="B15" s="1">
        <v>924.20639000000006</v>
      </c>
      <c r="C15" s="1">
        <v>3.9886016</v>
      </c>
      <c r="D15" s="1">
        <v>1054.3665000000001</v>
      </c>
      <c r="E15" s="1">
        <v>3.9675935999999998</v>
      </c>
      <c r="F15" s="1">
        <v>0.31380246000000001</v>
      </c>
      <c r="G15" s="1">
        <v>886.91560000000004</v>
      </c>
      <c r="H15" s="1">
        <v>3.8345408000000001</v>
      </c>
      <c r="I15" s="1">
        <v>982.60392000000002</v>
      </c>
      <c r="J15" s="1">
        <v>3.7884923000000001</v>
      </c>
      <c r="K15" s="1">
        <v>0.31380246000000001</v>
      </c>
      <c r="L15" s="1">
        <v>796.90714000000003</v>
      </c>
      <c r="M15" s="1">
        <v>3.5496292999999999</v>
      </c>
      <c r="N15" s="1">
        <v>853.53327000000002</v>
      </c>
      <c r="O15" s="1">
        <v>3.4880000999999998</v>
      </c>
      <c r="P15" s="1">
        <v>0.31380246000000001</v>
      </c>
      <c r="Q15" s="1">
        <v>589.23446000000001</v>
      </c>
      <c r="R15" s="1">
        <v>3.0024635000000002</v>
      </c>
      <c r="S15" s="1">
        <v>584.59208999999998</v>
      </c>
      <c r="T15" s="1">
        <v>2.8927687999999998</v>
      </c>
      <c r="U15" s="1">
        <v>0.31380246000000001</v>
      </c>
      <c r="V15" s="1">
        <v>372.65410000000003</v>
      </c>
      <c r="W15" s="1">
        <v>2.4714295000000002</v>
      </c>
      <c r="X15" s="1">
        <v>364.93860999999998</v>
      </c>
      <c r="Y15" s="1">
        <v>2.3581821999999999</v>
      </c>
    </row>
    <row r="16" spans="1:25">
      <c r="A16" s="1">
        <v>0.34106723</v>
      </c>
      <c r="B16" s="1">
        <v>922.16670999999997</v>
      </c>
      <c r="C16" s="1">
        <v>4.1087860000000003</v>
      </c>
      <c r="D16" s="1">
        <v>1046.2572</v>
      </c>
      <c r="E16" s="1">
        <v>4.0743951999999997</v>
      </c>
      <c r="F16" s="1">
        <v>0.34106723</v>
      </c>
      <c r="G16" s="1">
        <v>873.86433999999997</v>
      </c>
      <c r="H16" s="1">
        <v>3.9265374</v>
      </c>
      <c r="I16" s="1">
        <v>956.75052000000005</v>
      </c>
      <c r="J16" s="1">
        <v>3.8700808000000002</v>
      </c>
      <c r="K16" s="1">
        <v>0.34106723</v>
      </c>
      <c r="L16" s="1">
        <v>766.75360999999998</v>
      </c>
      <c r="M16" s="1">
        <v>3.6108387</v>
      </c>
      <c r="N16" s="1">
        <v>809.41061999999999</v>
      </c>
      <c r="O16" s="1">
        <v>3.5373682</v>
      </c>
      <c r="P16" s="1">
        <v>0.34106723</v>
      </c>
      <c r="Q16" s="1">
        <v>543.47466999999995</v>
      </c>
      <c r="R16" s="1">
        <v>3.0047587999999998</v>
      </c>
      <c r="S16" s="1">
        <v>533.94403999999997</v>
      </c>
      <c r="T16" s="1">
        <v>2.8908266</v>
      </c>
      <c r="U16" s="1">
        <v>0.34106723</v>
      </c>
      <c r="V16" s="1">
        <v>338.65391</v>
      </c>
      <c r="W16" s="1">
        <v>2.4676108999999999</v>
      </c>
      <c r="X16" s="1">
        <v>331.10789</v>
      </c>
      <c r="Y16" s="1">
        <v>2.3570695000000002</v>
      </c>
    </row>
    <row r="17" spans="1:25">
      <c r="A17" s="1">
        <v>0.36833199999999999</v>
      </c>
      <c r="B17" s="1">
        <v>916.50554</v>
      </c>
      <c r="C17" s="1">
        <v>4.2073134999999997</v>
      </c>
      <c r="D17" s="1">
        <v>1032.7072000000001</v>
      </c>
      <c r="E17" s="1">
        <v>4.1578702999999999</v>
      </c>
      <c r="F17" s="1">
        <v>0.36833199999999999</v>
      </c>
      <c r="G17" s="1">
        <v>857.89347999999995</v>
      </c>
      <c r="H17" s="1">
        <v>4.0031442999999998</v>
      </c>
      <c r="I17" s="1">
        <v>928.47415000000001</v>
      </c>
      <c r="J17" s="1">
        <v>3.9367985999999999</v>
      </c>
      <c r="K17" s="1">
        <v>0.36833199999999999</v>
      </c>
      <c r="L17" s="1">
        <v>732.17043999999999</v>
      </c>
      <c r="M17" s="1">
        <v>3.6499006999999999</v>
      </c>
      <c r="N17" s="1">
        <v>761.27101000000005</v>
      </c>
      <c r="O17" s="1">
        <v>3.5614895</v>
      </c>
      <c r="P17" s="1">
        <v>0.36833199999999999</v>
      </c>
      <c r="Q17" s="1">
        <v>498.89814000000001</v>
      </c>
      <c r="R17" s="1">
        <v>3.0032481</v>
      </c>
      <c r="S17" s="1">
        <v>487.65724</v>
      </c>
      <c r="T17" s="1">
        <v>2.8857268</v>
      </c>
      <c r="U17" s="1">
        <v>0.36833199999999999</v>
      </c>
      <c r="V17" s="1">
        <v>310.61479000000003</v>
      </c>
      <c r="W17" s="1">
        <v>2.4670684000000001</v>
      </c>
      <c r="X17" s="1">
        <v>303.57229000000001</v>
      </c>
      <c r="Y17" s="1">
        <v>2.35995</v>
      </c>
    </row>
    <row r="18" spans="1:25">
      <c r="A18" s="1">
        <v>0.39559676999999999</v>
      </c>
      <c r="B18" s="1">
        <v>908.13999000000001</v>
      </c>
      <c r="C18" s="1">
        <v>4.2923439999999999</v>
      </c>
      <c r="D18" s="1">
        <v>1015.6109</v>
      </c>
      <c r="E18" s="1">
        <v>4.2330560000000004</v>
      </c>
      <c r="F18" s="1">
        <v>0.39559676999999999</v>
      </c>
      <c r="G18" s="1">
        <v>839.04381999999998</v>
      </c>
      <c r="H18" s="1">
        <v>4.0651352000000003</v>
      </c>
      <c r="I18" s="1">
        <v>897.88478999999995</v>
      </c>
      <c r="J18" s="1">
        <v>3.9865564999999998</v>
      </c>
      <c r="K18" s="1">
        <v>0.39559676999999999</v>
      </c>
      <c r="L18" s="1">
        <v>694.37040000000002</v>
      </c>
      <c r="M18" s="1">
        <v>3.6708908999999998</v>
      </c>
      <c r="N18" s="1">
        <v>711.04255999999998</v>
      </c>
      <c r="O18" s="1">
        <v>3.5718703000000001</v>
      </c>
      <c r="P18" s="1">
        <v>0.39559676999999999</v>
      </c>
      <c r="Q18" s="1">
        <v>456.57979</v>
      </c>
      <c r="R18" s="1">
        <v>2.9992535</v>
      </c>
      <c r="S18" s="1">
        <v>445.51265000000001</v>
      </c>
      <c r="T18" s="1">
        <v>2.8809084999999999</v>
      </c>
      <c r="U18" s="1">
        <v>0.39559676999999999</v>
      </c>
      <c r="V18" s="1">
        <v>286.97888</v>
      </c>
      <c r="W18" s="1">
        <v>2.4694210999999999</v>
      </c>
      <c r="X18" s="1">
        <v>280.41669000000002</v>
      </c>
      <c r="Y18" s="1">
        <v>2.3674819999999999</v>
      </c>
    </row>
    <row r="19" spans="1:25">
      <c r="A19" s="1">
        <v>0.42286153999999998</v>
      </c>
      <c r="B19" s="1">
        <v>896.36024999999995</v>
      </c>
      <c r="C19" s="1">
        <v>4.3729275999999997</v>
      </c>
      <c r="D19" s="1">
        <v>994.19716000000005</v>
      </c>
      <c r="E19" s="1">
        <v>4.3026238000000001</v>
      </c>
      <c r="F19" s="1">
        <v>0.42286153999999998</v>
      </c>
      <c r="G19" s="1">
        <v>816.91645000000005</v>
      </c>
      <c r="H19" s="1">
        <v>4.1105856000000003</v>
      </c>
      <c r="I19" s="1">
        <v>865.26304000000005</v>
      </c>
      <c r="J19" s="1">
        <v>4.0186472999999996</v>
      </c>
      <c r="K19" s="1">
        <v>0.42286153999999998</v>
      </c>
      <c r="L19" s="1">
        <v>656.28511000000003</v>
      </c>
      <c r="M19" s="1">
        <v>3.6817091999999998</v>
      </c>
      <c r="N19" s="1">
        <v>663.01242999999999</v>
      </c>
      <c r="O19" s="1">
        <v>3.5717675</v>
      </c>
      <c r="P19" s="1">
        <v>0.42286153999999998</v>
      </c>
      <c r="Q19" s="1">
        <v>419.07747000000001</v>
      </c>
      <c r="R19" s="1">
        <v>2.9911449999999999</v>
      </c>
      <c r="S19" s="1">
        <v>408.81574000000001</v>
      </c>
      <c r="T19" s="1">
        <v>2.8688155000000002</v>
      </c>
      <c r="U19" s="1">
        <v>0.42286153999999998</v>
      </c>
      <c r="V19" s="1">
        <v>266.66743000000002</v>
      </c>
      <c r="W19" s="1">
        <v>2.4750353999999999</v>
      </c>
      <c r="X19" s="1">
        <v>260.54584999999997</v>
      </c>
      <c r="Y19" s="1">
        <v>2.3761399999999999</v>
      </c>
    </row>
    <row r="20" spans="1:25">
      <c r="A20" s="1">
        <v>0.45012630999999997</v>
      </c>
      <c r="B20" s="1">
        <v>879.90270999999996</v>
      </c>
      <c r="C20" s="1">
        <v>4.4401672000000003</v>
      </c>
      <c r="D20" s="1">
        <v>966.39832000000001</v>
      </c>
      <c r="E20" s="1">
        <v>4.3564375000000002</v>
      </c>
      <c r="F20" s="1">
        <v>0.45012630999999997</v>
      </c>
      <c r="G20" s="1">
        <v>791.02476999999999</v>
      </c>
      <c r="H20" s="1">
        <v>4.1446532999999999</v>
      </c>
      <c r="I20" s="1">
        <v>829.76122999999995</v>
      </c>
      <c r="J20" s="1">
        <v>4.0438653999999996</v>
      </c>
      <c r="K20" s="1">
        <v>0.45012630999999997</v>
      </c>
      <c r="L20" s="1">
        <v>619.96642999999995</v>
      </c>
      <c r="M20" s="1">
        <v>3.6832425</v>
      </c>
      <c r="N20" s="1">
        <v>619.59375999999997</v>
      </c>
      <c r="O20" s="1">
        <v>3.5699424</v>
      </c>
      <c r="P20" s="1">
        <v>0.45012630999999997</v>
      </c>
      <c r="Q20" s="1">
        <v>385.63429000000002</v>
      </c>
      <c r="R20" s="1">
        <v>2.9784052999999999</v>
      </c>
      <c r="S20" s="1">
        <v>376.30029000000002</v>
      </c>
      <c r="T20" s="1">
        <v>2.8544638999999998</v>
      </c>
      <c r="U20" s="1">
        <v>0.45012630999999997</v>
      </c>
      <c r="V20" s="1">
        <v>248.95098999999999</v>
      </c>
      <c r="W20" s="1">
        <v>2.4804051999999999</v>
      </c>
      <c r="X20" s="1">
        <v>243.30177</v>
      </c>
      <c r="Y20" s="1">
        <v>2.3799728999999998</v>
      </c>
    </row>
    <row r="21" spans="1:25">
      <c r="A21" s="1">
        <v>0.47739108000000002</v>
      </c>
      <c r="B21" s="1">
        <v>859.17966999999999</v>
      </c>
      <c r="C21" s="1">
        <v>4.4904685999999998</v>
      </c>
      <c r="D21" s="1">
        <v>932.28440000000001</v>
      </c>
      <c r="E21" s="1">
        <v>4.3918708000000004</v>
      </c>
      <c r="F21" s="1">
        <v>0.47739108000000002</v>
      </c>
      <c r="G21" s="1">
        <v>762.88188000000002</v>
      </c>
      <c r="H21" s="1">
        <v>4.1656307999999997</v>
      </c>
      <c r="I21" s="1">
        <v>792.66979000000003</v>
      </c>
      <c r="J21" s="1">
        <v>4.0550256999999998</v>
      </c>
      <c r="K21" s="1">
        <v>0.47739108000000002</v>
      </c>
      <c r="L21" s="1">
        <v>585.55601000000001</v>
      </c>
      <c r="M21" s="1">
        <v>3.6806426999999999</v>
      </c>
      <c r="N21" s="1">
        <v>580.24527</v>
      </c>
      <c r="O21" s="1">
        <v>3.5629526</v>
      </c>
      <c r="P21" s="1">
        <v>0.47739108000000002</v>
      </c>
      <c r="Q21" s="1">
        <v>356.06828000000002</v>
      </c>
      <c r="R21" s="1">
        <v>2.9643022999999999</v>
      </c>
      <c r="S21" s="1">
        <v>347.44517999999999</v>
      </c>
      <c r="T21" s="1">
        <v>2.8375317999999998</v>
      </c>
      <c r="U21" s="1">
        <v>0.47739108000000002</v>
      </c>
      <c r="V21" s="1">
        <v>233.34929</v>
      </c>
      <c r="W21" s="1">
        <v>2.4807855000000001</v>
      </c>
      <c r="X21" s="1">
        <v>228.19824</v>
      </c>
      <c r="Y21" s="1">
        <v>2.3785077999999999</v>
      </c>
    </row>
    <row r="22" spans="1:25">
      <c r="A22" s="1">
        <v>0.50465585000000002</v>
      </c>
      <c r="B22" s="1">
        <v>836.34074999999996</v>
      </c>
      <c r="C22" s="1">
        <v>4.5234097000000002</v>
      </c>
      <c r="D22" s="1">
        <v>896.02408000000003</v>
      </c>
      <c r="E22" s="1">
        <v>4.4110198</v>
      </c>
      <c r="F22" s="1">
        <v>0.50465585000000002</v>
      </c>
      <c r="G22" s="1">
        <v>732.45212000000004</v>
      </c>
      <c r="H22" s="1">
        <v>4.1733057000000002</v>
      </c>
      <c r="I22" s="1">
        <v>752.86392999999998</v>
      </c>
      <c r="J22" s="1">
        <v>4.0558664000000002</v>
      </c>
      <c r="K22" s="1">
        <v>0.50465585000000002</v>
      </c>
      <c r="L22" s="1">
        <v>553.04637000000002</v>
      </c>
      <c r="M22" s="1">
        <v>3.684183</v>
      </c>
      <c r="N22" s="1">
        <v>544.82912999999996</v>
      </c>
      <c r="O22" s="1">
        <v>3.5685459000000002</v>
      </c>
      <c r="P22" s="1">
        <v>0.50465585000000002</v>
      </c>
      <c r="Q22" s="1">
        <v>330.98910000000001</v>
      </c>
      <c r="R22" s="1">
        <v>2.9517614999999999</v>
      </c>
      <c r="S22" s="1">
        <v>322.85566</v>
      </c>
      <c r="T22" s="1">
        <v>2.8268029000000001</v>
      </c>
      <c r="U22" s="1">
        <v>0.50465585000000002</v>
      </c>
      <c r="V22" s="1">
        <v>220.03666999999999</v>
      </c>
      <c r="W22" s="1">
        <v>2.4777136</v>
      </c>
      <c r="X22" s="1">
        <v>215.24637999999999</v>
      </c>
      <c r="Y22" s="1">
        <v>2.3754605</v>
      </c>
    </row>
    <row r="23" spans="1:25">
      <c r="A23" s="1">
        <v>0.53192061999999996</v>
      </c>
      <c r="B23" s="1">
        <v>810.30125999999996</v>
      </c>
      <c r="C23" s="1">
        <v>4.5385103999999998</v>
      </c>
      <c r="D23" s="1">
        <v>857.15479000000005</v>
      </c>
      <c r="E23" s="1">
        <v>4.4123599000000002</v>
      </c>
      <c r="F23" s="1">
        <v>0.53192061999999996</v>
      </c>
      <c r="G23" s="1">
        <v>701.16525000000001</v>
      </c>
      <c r="H23" s="1">
        <v>4.1681594999999998</v>
      </c>
      <c r="I23" s="1">
        <v>712.56041000000005</v>
      </c>
      <c r="J23" s="1">
        <v>4.0417050999999997</v>
      </c>
      <c r="K23" s="1">
        <v>0.53192061999999996</v>
      </c>
      <c r="L23" s="1">
        <v>522.38124000000005</v>
      </c>
      <c r="M23" s="1">
        <v>3.6928249000000002</v>
      </c>
      <c r="N23" s="1">
        <v>512.53769</v>
      </c>
      <c r="O23" s="1">
        <v>3.5743562</v>
      </c>
      <c r="P23" s="1">
        <v>0.53192061999999996</v>
      </c>
      <c r="Q23" s="1">
        <v>309.80520000000001</v>
      </c>
      <c r="R23" s="1">
        <v>2.9424077999999998</v>
      </c>
      <c r="S23" s="1">
        <v>302.19339000000002</v>
      </c>
      <c r="T23" s="1">
        <v>2.8207624</v>
      </c>
      <c r="U23" s="1">
        <v>0.53192061999999996</v>
      </c>
      <c r="V23" s="1">
        <v>208.56034</v>
      </c>
      <c r="W23" s="1">
        <v>2.4755050000000001</v>
      </c>
      <c r="X23" s="1">
        <v>203.89782</v>
      </c>
      <c r="Y23" s="1">
        <v>2.3753959999999998</v>
      </c>
    </row>
    <row r="24" spans="1:25">
      <c r="A24" s="1">
        <v>0.55918537999999995</v>
      </c>
      <c r="B24" s="1">
        <v>780.26750000000004</v>
      </c>
      <c r="C24" s="1">
        <v>4.5379548999999999</v>
      </c>
      <c r="D24" s="1">
        <v>814.94505000000004</v>
      </c>
      <c r="E24" s="1">
        <v>4.3989611999999996</v>
      </c>
      <c r="F24" s="1">
        <v>0.55918537999999995</v>
      </c>
      <c r="G24" s="1">
        <v>670.77354000000003</v>
      </c>
      <c r="H24" s="1">
        <v>4.1515065</v>
      </c>
      <c r="I24" s="1">
        <v>674.36883999999998</v>
      </c>
      <c r="J24" s="1">
        <v>4.0209342000000001</v>
      </c>
      <c r="K24" s="1">
        <v>0.55918537999999995</v>
      </c>
      <c r="L24" s="1">
        <v>493.69249000000002</v>
      </c>
      <c r="M24" s="1">
        <v>3.6984240000000002</v>
      </c>
      <c r="N24" s="1">
        <v>482.79712999999998</v>
      </c>
      <c r="O24" s="1">
        <v>3.5772401999999999</v>
      </c>
      <c r="P24" s="1">
        <v>0.55918537999999995</v>
      </c>
      <c r="Q24" s="1">
        <v>291.33819999999997</v>
      </c>
      <c r="R24" s="1">
        <v>2.9362531999999999</v>
      </c>
      <c r="S24" s="1">
        <v>284.31063</v>
      </c>
      <c r="T24" s="1">
        <v>2.8168747000000001</v>
      </c>
      <c r="U24" s="1">
        <v>0.55918537999999995</v>
      </c>
      <c r="V24" s="1">
        <v>198.75047000000001</v>
      </c>
      <c r="W24" s="1">
        <v>2.4766227000000001</v>
      </c>
      <c r="X24" s="1">
        <v>194.19763</v>
      </c>
      <c r="Y24" s="1">
        <v>2.3783910000000001</v>
      </c>
    </row>
    <row r="25" spans="1:25">
      <c r="A25" s="1">
        <v>0.58645015</v>
      </c>
      <c r="B25" s="1">
        <v>746.76700000000005</v>
      </c>
      <c r="C25" s="1">
        <v>4.5226630999999999</v>
      </c>
      <c r="D25" s="1">
        <v>770.57664999999997</v>
      </c>
      <c r="E25" s="1">
        <v>4.3718043</v>
      </c>
      <c r="F25" s="1">
        <v>0.58645015</v>
      </c>
      <c r="G25" s="1">
        <v>641.42807000000005</v>
      </c>
      <c r="H25" s="1">
        <v>4.1336994000000002</v>
      </c>
      <c r="I25" s="1">
        <v>638.41138999999998</v>
      </c>
      <c r="J25" s="1">
        <v>3.9993029999999998</v>
      </c>
      <c r="K25" s="1">
        <v>0.58645015</v>
      </c>
      <c r="L25" s="1">
        <v>467.34544</v>
      </c>
      <c r="M25" s="1">
        <v>3.7019709999999999</v>
      </c>
      <c r="N25" s="1">
        <v>455.88970999999998</v>
      </c>
      <c r="O25" s="1">
        <v>3.5799804000000002</v>
      </c>
      <c r="P25" s="1">
        <v>0.58645015</v>
      </c>
      <c r="Q25" s="1">
        <v>274.51670000000001</v>
      </c>
      <c r="R25" s="1">
        <v>2.9316759999999999</v>
      </c>
      <c r="S25" s="1">
        <v>268.40793000000002</v>
      </c>
      <c r="T25" s="1">
        <v>2.8140079</v>
      </c>
      <c r="U25" s="1">
        <v>0.58645015</v>
      </c>
      <c r="V25" s="1">
        <v>190.43448000000001</v>
      </c>
      <c r="W25" s="1">
        <v>2.4782004999999998</v>
      </c>
      <c r="X25" s="1">
        <v>186.06352999999999</v>
      </c>
      <c r="Y25" s="1">
        <v>2.3794954000000001</v>
      </c>
    </row>
    <row r="26" spans="1:25">
      <c r="A26" s="1">
        <v>0.61371492000000005</v>
      </c>
      <c r="B26" s="1">
        <v>711.38991999999996</v>
      </c>
      <c r="C26" s="1">
        <v>4.5011928000000001</v>
      </c>
      <c r="D26" s="1">
        <v>726.40048000000002</v>
      </c>
      <c r="E26" s="1">
        <v>4.3448824999999998</v>
      </c>
      <c r="F26" s="1">
        <v>0.61371492000000005</v>
      </c>
      <c r="G26" s="1">
        <v>613.74991999999997</v>
      </c>
      <c r="H26" s="1">
        <v>4.1246483999999999</v>
      </c>
      <c r="I26" s="1">
        <v>605.11515999999995</v>
      </c>
      <c r="J26" s="1">
        <v>3.9915083999999998</v>
      </c>
      <c r="K26" s="1">
        <v>0.61371492000000005</v>
      </c>
      <c r="L26" s="1">
        <v>443.23417000000001</v>
      </c>
      <c r="M26" s="1">
        <v>3.7043466</v>
      </c>
      <c r="N26" s="1">
        <v>431.55653999999998</v>
      </c>
      <c r="O26" s="1">
        <v>3.5831629999999999</v>
      </c>
      <c r="P26" s="1">
        <v>0.61371492000000005</v>
      </c>
      <c r="Q26" s="1">
        <v>259.63173</v>
      </c>
      <c r="R26" s="1">
        <v>2.9280355</v>
      </c>
      <c r="S26" s="1">
        <v>254.61678000000001</v>
      </c>
      <c r="T26" s="1">
        <v>2.8114379</v>
      </c>
      <c r="U26" s="1">
        <v>0.61371492000000005</v>
      </c>
      <c r="V26" s="1">
        <v>183.02475000000001</v>
      </c>
      <c r="W26" s="1">
        <v>2.4792155999999999</v>
      </c>
      <c r="X26" s="1">
        <v>178.96313000000001</v>
      </c>
      <c r="Y26" s="1">
        <v>2.3827843</v>
      </c>
    </row>
    <row r="27" spans="1:25">
      <c r="A27" s="1">
        <v>0.64097968999999999</v>
      </c>
      <c r="B27" s="1">
        <v>676.04732000000001</v>
      </c>
      <c r="C27" s="1">
        <v>4.4845598000000004</v>
      </c>
      <c r="D27" s="1">
        <v>684.21862999999996</v>
      </c>
      <c r="E27" s="1">
        <v>4.3237984999999997</v>
      </c>
      <c r="F27" s="1">
        <v>0.64097968999999999</v>
      </c>
      <c r="G27" s="1">
        <v>587.82626000000005</v>
      </c>
      <c r="H27" s="1">
        <v>4.1227578999999999</v>
      </c>
      <c r="I27" s="1">
        <v>574.77976000000001</v>
      </c>
      <c r="J27" s="1">
        <v>3.9875845999999999</v>
      </c>
      <c r="K27" s="1">
        <v>0.64097968999999999</v>
      </c>
      <c r="L27" s="1">
        <v>421.42487999999997</v>
      </c>
      <c r="M27" s="1">
        <v>3.7022515</v>
      </c>
      <c r="N27" s="1">
        <v>409.91070000000002</v>
      </c>
      <c r="O27" s="1">
        <v>3.5779173000000002</v>
      </c>
      <c r="P27" s="1">
        <v>0.64097968999999999</v>
      </c>
      <c r="Q27" s="1">
        <v>246.33418</v>
      </c>
      <c r="R27" s="1">
        <v>2.9236829000000002</v>
      </c>
      <c r="S27" s="1">
        <v>242.30456000000001</v>
      </c>
      <c r="T27" s="1">
        <v>2.8088639999999998</v>
      </c>
      <c r="U27" s="1">
        <v>0.64097968999999999</v>
      </c>
      <c r="V27" s="1">
        <v>176.08707999999999</v>
      </c>
      <c r="W27" s="1">
        <v>2.4832225000000001</v>
      </c>
      <c r="X27" s="1">
        <v>172.31317999999999</v>
      </c>
      <c r="Y27" s="1">
        <v>2.3870298000000001</v>
      </c>
    </row>
    <row r="28" spans="1:25">
      <c r="A28" s="1">
        <v>0.66824446000000004</v>
      </c>
      <c r="B28" s="1">
        <v>642.08609000000001</v>
      </c>
      <c r="C28" s="1">
        <v>4.4650211999999998</v>
      </c>
      <c r="D28" s="1">
        <v>645.50906999999995</v>
      </c>
      <c r="E28" s="1">
        <v>4.3074221000000001</v>
      </c>
      <c r="F28" s="1">
        <v>0.66824446000000004</v>
      </c>
      <c r="G28" s="1">
        <v>563.50257999999997</v>
      </c>
      <c r="H28" s="1">
        <v>4.1195510999999998</v>
      </c>
      <c r="I28" s="1">
        <v>547.05125999999996</v>
      </c>
      <c r="J28" s="1">
        <v>3.9777003</v>
      </c>
      <c r="K28" s="1">
        <v>0.66824446000000004</v>
      </c>
      <c r="L28" s="1">
        <v>400.51720999999998</v>
      </c>
      <c r="M28" s="1">
        <v>3.6948080999999999</v>
      </c>
      <c r="N28" s="1">
        <v>389.44846000000001</v>
      </c>
      <c r="O28" s="1">
        <v>3.5697766999999998</v>
      </c>
      <c r="P28" s="1">
        <v>0.66824446000000004</v>
      </c>
      <c r="Q28" s="1">
        <v>234.62213</v>
      </c>
      <c r="R28" s="1">
        <v>2.9201549</v>
      </c>
      <c r="S28" s="1">
        <v>231.47150999999999</v>
      </c>
      <c r="T28" s="1">
        <v>2.8045255999999998</v>
      </c>
      <c r="U28" s="1">
        <v>0.66824446000000004</v>
      </c>
      <c r="V28" s="1">
        <v>169.67392000000001</v>
      </c>
      <c r="W28" s="1">
        <v>2.4854094999999998</v>
      </c>
      <c r="X28" s="1">
        <v>166.19067999999999</v>
      </c>
      <c r="Y28" s="1">
        <v>2.3885171999999999</v>
      </c>
    </row>
    <row r="29" spans="1:25">
      <c r="A29" s="1">
        <v>0.69550922999999998</v>
      </c>
      <c r="B29" s="1">
        <v>608.72861</v>
      </c>
      <c r="C29" s="1">
        <v>4.4468148999999997</v>
      </c>
      <c r="D29" s="1">
        <v>608.78584000000001</v>
      </c>
      <c r="E29" s="1">
        <v>4.2855391999999997</v>
      </c>
      <c r="F29" s="1">
        <v>0.69550922999999998</v>
      </c>
      <c r="G29" s="1">
        <v>540.11992999999995</v>
      </c>
      <c r="H29" s="1">
        <v>4.1156614999999999</v>
      </c>
      <c r="I29" s="1">
        <v>521.18169999999998</v>
      </c>
      <c r="J29" s="1">
        <v>3.9737428000000001</v>
      </c>
      <c r="K29" s="1">
        <v>0.69550922999999998</v>
      </c>
      <c r="L29" s="1">
        <v>379.55878999999999</v>
      </c>
      <c r="M29" s="1">
        <v>3.6856428999999999</v>
      </c>
      <c r="N29" s="1">
        <v>369.23453999999998</v>
      </c>
      <c r="O29" s="1">
        <v>3.5592535000000001</v>
      </c>
      <c r="P29" s="1">
        <v>0.69550922999999998</v>
      </c>
      <c r="Q29" s="1">
        <v>224.29473999999999</v>
      </c>
      <c r="R29" s="1">
        <v>2.9151351000000001</v>
      </c>
      <c r="S29" s="1">
        <v>222.01002</v>
      </c>
      <c r="T29" s="1">
        <v>2.7976364999999999</v>
      </c>
      <c r="U29" s="1">
        <v>0.69550922999999998</v>
      </c>
      <c r="V29" s="1">
        <v>163.51741000000001</v>
      </c>
      <c r="W29" s="1">
        <v>2.4820978999999999</v>
      </c>
      <c r="X29" s="1">
        <v>160.27703</v>
      </c>
      <c r="Y29" s="1">
        <v>2.3843378999999998</v>
      </c>
    </row>
    <row r="30" spans="1:25">
      <c r="A30" s="1">
        <v>0.72277400000000003</v>
      </c>
      <c r="B30" s="1">
        <v>576.69209000000001</v>
      </c>
      <c r="C30" s="1">
        <v>4.4262214999999996</v>
      </c>
      <c r="D30" s="1">
        <v>574.08585000000005</v>
      </c>
      <c r="E30" s="1">
        <v>4.2648546999999999</v>
      </c>
      <c r="F30" s="1">
        <v>0.72277400000000003</v>
      </c>
      <c r="G30" s="1">
        <v>516.09182999999996</v>
      </c>
      <c r="H30" s="1">
        <v>4.1164224999999997</v>
      </c>
      <c r="I30" s="1">
        <v>496.11034000000001</v>
      </c>
      <c r="J30" s="1">
        <v>3.9789652000000002</v>
      </c>
      <c r="K30" s="1">
        <v>0.72277400000000003</v>
      </c>
      <c r="L30" s="1">
        <v>359.41976</v>
      </c>
      <c r="M30" s="1">
        <v>3.6715168</v>
      </c>
      <c r="N30" s="1">
        <v>349.9975</v>
      </c>
      <c r="O30" s="1">
        <v>3.5433984000000001</v>
      </c>
      <c r="P30" s="1">
        <v>0.72277400000000003</v>
      </c>
      <c r="Q30" s="1">
        <v>215.02932999999999</v>
      </c>
      <c r="R30" s="1">
        <v>2.9065555000000001</v>
      </c>
      <c r="S30" s="1">
        <v>213.38703000000001</v>
      </c>
      <c r="T30" s="1">
        <v>2.7879961999999998</v>
      </c>
      <c r="U30" s="1">
        <v>0.72277400000000003</v>
      </c>
      <c r="V30" s="1">
        <v>157.71973</v>
      </c>
      <c r="W30" s="1">
        <v>2.4728851999999999</v>
      </c>
      <c r="X30" s="1">
        <v>154.66116</v>
      </c>
      <c r="Y30" s="1">
        <v>2.3736278999999998</v>
      </c>
    </row>
    <row r="31" spans="1:25">
      <c r="A31" s="1">
        <v>0.75003876999999997</v>
      </c>
      <c r="B31" s="1">
        <v>546.45326</v>
      </c>
      <c r="C31" s="1">
        <v>4.4057097000000001</v>
      </c>
      <c r="D31" s="1">
        <v>542.01916000000006</v>
      </c>
      <c r="E31" s="1">
        <v>4.2406673000000001</v>
      </c>
      <c r="F31" s="1">
        <v>0.75003876999999997</v>
      </c>
      <c r="G31" s="1">
        <v>490.70780999999999</v>
      </c>
      <c r="H31" s="1">
        <v>4.1155784999999998</v>
      </c>
      <c r="I31" s="1">
        <v>470.38909999999998</v>
      </c>
      <c r="J31" s="1">
        <v>3.9724517000000001</v>
      </c>
      <c r="K31" s="1">
        <v>0.75003876999999997</v>
      </c>
      <c r="L31" s="1">
        <v>339.64060999999998</v>
      </c>
      <c r="M31" s="1">
        <v>3.6512362</v>
      </c>
      <c r="N31" s="1">
        <v>331.21767999999997</v>
      </c>
      <c r="O31" s="1">
        <v>3.5215616999999999</v>
      </c>
      <c r="P31" s="1">
        <v>0.75003876999999997</v>
      </c>
      <c r="Q31" s="1">
        <v>206.73544000000001</v>
      </c>
      <c r="R31" s="1">
        <v>2.8978128999999999</v>
      </c>
      <c r="S31" s="1">
        <v>205.46924000000001</v>
      </c>
      <c r="T31" s="1">
        <v>2.7790761000000002</v>
      </c>
      <c r="U31" s="1">
        <v>0.75003876999999997</v>
      </c>
      <c r="V31" s="1">
        <v>152.18111999999999</v>
      </c>
      <c r="W31" s="1">
        <v>2.4600800999999999</v>
      </c>
      <c r="X31" s="1">
        <v>149.26612</v>
      </c>
      <c r="Y31" s="1">
        <v>2.3606026999999998</v>
      </c>
    </row>
    <row r="32" spans="1:25">
      <c r="A32" s="1">
        <v>0.77730354000000002</v>
      </c>
      <c r="B32" s="1">
        <v>518.64835000000005</v>
      </c>
      <c r="C32" s="1">
        <v>4.3806243</v>
      </c>
      <c r="D32" s="1">
        <v>512.36924999999997</v>
      </c>
      <c r="E32" s="1">
        <v>4.2106592999999997</v>
      </c>
      <c r="F32" s="1">
        <v>0.77730354000000002</v>
      </c>
      <c r="G32" s="1">
        <v>464.78206</v>
      </c>
      <c r="H32" s="1">
        <v>4.1051235999999998</v>
      </c>
      <c r="I32" s="1">
        <v>444.38896999999997</v>
      </c>
      <c r="J32" s="1">
        <v>3.9546225000000002</v>
      </c>
      <c r="K32" s="1">
        <v>0.77730354000000002</v>
      </c>
      <c r="L32" s="1">
        <v>320.87171000000001</v>
      </c>
      <c r="M32" s="1">
        <v>3.6259977999999999</v>
      </c>
      <c r="N32" s="1">
        <v>313.32924000000003</v>
      </c>
      <c r="O32" s="1">
        <v>3.4924341000000001</v>
      </c>
      <c r="P32" s="1">
        <v>0.77730354000000002</v>
      </c>
      <c r="Q32" s="1">
        <v>199.32254</v>
      </c>
      <c r="R32" s="1">
        <v>2.8919229999999998</v>
      </c>
      <c r="S32" s="1">
        <v>198.51102</v>
      </c>
      <c r="T32" s="1">
        <v>2.7739598000000001</v>
      </c>
      <c r="U32" s="1">
        <v>0.77730354000000002</v>
      </c>
      <c r="V32" s="1">
        <v>146.88994</v>
      </c>
      <c r="W32" s="1">
        <v>2.4490751999999998</v>
      </c>
      <c r="X32" s="1">
        <v>144.10840999999999</v>
      </c>
      <c r="Y32" s="1">
        <v>2.3507691999999998</v>
      </c>
    </row>
    <row r="33" spans="1:25">
      <c r="A33" s="1">
        <v>0.80456830999999995</v>
      </c>
      <c r="B33" s="1">
        <v>493.58055999999999</v>
      </c>
      <c r="C33" s="1">
        <v>4.3486718</v>
      </c>
      <c r="D33" s="1">
        <v>485.47244999999998</v>
      </c>
      <c r="E33" s="1">
        <v>4.1719020999999996</v>
      </c>
      <c r="F33" s="1">
        <v>0.80456830999999995</v>
      </c>
      <c r="G33" s="1">
        <v>440.04356999999999</v>
      </c>
      <c r="H33" s="1">
        <v>4.0785140999999996</v>
      </c>
      <c r="I33" s="1">
        <v>419.42653999999999</v>
      </c>
      <c r="J33" s="1">
        <v>3.9164631999999999</v>
      </c>
      <c r="K33" s="1">
        <v>0.80456830999999995</v>
      </c>
      <c r="L33" s="1">
        <v>303.51483999999999</v>
      </c>
      <c r="M33" s="1">
        <v>3.5936748999999999</v>
      </c>
      <c r="N33" s="1">
        <v>296.68131</v>
      </c>
      <c r="O33" s="1">
        <v>3.4536665000000002</v>
      </c>
      <c r="P33" s="1">
        <v>0.80456830999999995</v>
      </c>
      <c r="Q33" s="1">
        <v>192.44953000000001</v>
      </c>
      <c r="R33" s="1">
        <v>2.8884785000000002</v>
      </c>
      <c r="S33" s="1">
        <v>192.25179</v>
      </c>
      <c r="T33" s="1">
        <v>2.7721811000000001</v>
      </c>
      <c r="U33" s="1">
        <v>0.80456830999999995</v>
      </c>
      <c r="V33" s="1">
        <v>141.91105999999999</v>
      </c>
      <c r="W33" s="1">
        <v>2.4402952999999998</v>
      </c>
      <c r="X33" s="1">
        <v>139.25934000000001</v>
      </c>
      <c r="Y33" s="1">
        <v>2.3425986000000001</v>
      </c>
    </row>
    <row r="34" spans="1:25">
      <c r="A34" s="1">
        <v>0.83183308</v>
      </c>
      <c r="B34" s="1">
        <v>469.94589000000002</v>
      </c>
      <c r="C34" s="1">
        <v>4.3214994000000004</v>
      </c>
      <c r="D34" s="1">
        <v>460.18351000000001</v>
      </c>
      <c r="E34" s="1">
        <v>4.1438867000000004</v>
      </c>
      <c r="F34" s="1">
        <v>0.83183308</v>
      </c>
      <c r="G34" s="1">
        <v>416.57695999999999</v>
      </c>
      <c r="H34" s="1">
        <v>4.0373741000000001</v>
      </c>
      <c r="I34" s="1">
        <v>395.73018000000002</v>
      </c>
      <c r="J34" s="1">
        <v>3.8702219000000002</v>
      </c>
      <c r="K34" s="1">
        <v>0.83183308</v>
      </c>
      <c r="L34" s="1">
        <v>287.55633999999998</v>
      </c>
      <c r="M34" s="1">
        <v>3.5582554000000002</v>
      </c>
      <c r="N34" s="1">
        <v>281.35899999999998</v>
      </c>
      <c r="O34" s="1">
        <v>3.4132414999999998</v>
      </c>
      <c r="P34" s="1">
        <v>0.83183308</v>
      </c>
      <c r="Q34" s="1">
        <v>185.67062000000001</v>
      </c>
      <c r="R34" s="1">
        <v>2.8883255999999999</v>
      </c>
      <c r="S34" s="1">
        <v>186.14224999999999</v>
      </c>
      <c r="T34" s="1">
        <v>2.7734078000000002</v>
      </c>
      <c r="U34" s="1">
        <v>0.83183308</v>
      </c>
      <c r="V34" s="1">
        <v>137.11490000000001</v>
      </c>
      <c r="W34" s="1">
        <v>2.4324549000000002</v>
      </c>
      <c r="X34" s="1">
        <v>134.65395000000001</v>
      </c>
      <c r="Y34" s="1">
        <v>2.3356145000000001</v>
      </c>
    </row>
    <row r="35" spans="1:25">
      <c r="A35" s="1">
        <v>0.85909785000000005</v>
      </c>
      <c r="B35" s="1">
        <v>447.55730999999997</v>
      </c>
      <c r="C35" s="1">
        <v>4.3019126999999999</v>
      </c>
      <c r="D35" s="1">
        <v>436.58987999999999</v>
      </c>
      <c r="E35" s="1">
        <v>4.1248491999999999</v>
      </c>
      <c r="F35" s="1">
        <v>0.85909785000000005</v>
      </c>
      <c r="G35" s="1">
        <v>394.42362000000003</v>
      </c>
      <c r="H35" s="1">
        <v>3.9921912000000002</v>
      </c>
      <c r="I35" s="1">
        <v>373.59079000000003</v>
      </c>
      <c r="J35" s="1">
        <v>3.8224836</v>
      </c>
      <c r="K35" s="1">
        <v>0.85909785000000005</v>
      </c>
      <c r="L35" s="1">
        <v>273.05336</v>
      </c>
      <c r="M35" s="1">
        <v>3.5155625000000001</v>
      </c>
      <c r="N35" s="1">
        <v>267.3021</v>
      </c>
      <c r="O35" s="1">
        <v>3.3674933</v>
      </c>
      <c r="P35" s="1">
        <v>0.85909785000000005</v>
      </c>
      <c r="Q35" s="1">
        <v>178.85867999999999</v>
      </c>
      <c r="R35" s="1">
        <v>2.8895224000000002</v>
      </c>
      <c r="S35" s="1">
        <v>179.87608</v>
      </c>
      <c r="T35" s="1">
        <v>2.7731202000000001</v>
      </c>
      <c r="U35" s="1">
        <v>0.85909785000000005</v>
      </c>
      <c r="V35" s="1">
        <v>132.53065000000001</v>
      </c>
      <c r="W35" s="1">
        <v>2.4237578000000002</v>
      </c>
      <c r="X35" s="1">
        <v>130.23017999999999</v>
      </c>
      <c r="Y35" s="1">
        <v>2.3269243999999998</v>
      </c>
    </row>
    <row r="36" spans="1:25">
      <c r="A36" s="1">
        <v>0.88636261999999999</v>
      </c>
      <c r="B36" s="1">
        <v>427.25279</v>
      </c>
      <c r="C36" s="1">
        <v>4.2830560999999996</v>
      </c>
      <c r="D36" s="1">
        <v>415.17800999999997</v>
      </c>
      <c r="E36" s="1">
        <v>4.1066491999999997</v>
      </c>
      <c r="F36" s="1">
        <v>0.88636261999999999</v>
      </c>
      <c r="G36" s="1">
        <v>373.63452000000001</v>
      </c>
      <c r="H36" s="1">
        <v>3.9542261000000001</v>
      </c>
      <c r="I36" s="1">
        <v>353.60250000000002</v>
      </c>
      <c r="J36" s="1">
        <v>3.7856573</v>
      </c>
      <c r="K36" s="1">
        <v>0.88636261999999999</v>
      </c>
      <c r="L36" s="1">
        <v>259.80918000000003</v>
      </c>
      <c r="M36" s="1">
        <v>3.4734273999999998</v>
      </c>
      <c r="N36" s="1">
        <v>254.41664</v>
      </c>
      <c r="O36" s="1">
        <v>3.3250399000000002</v>
      </c>
      <c r="P36" s="1">
        <v>0.88636261999999999</v>
      </c>
      <c r="Q36" s="1">
        <v>172.44423</v>
      </c>
      <c r="R36" s="1">
        <v>2.8881956</v>
      </c>
      <c r="S36" s="1">
        <v>173.89238</v>
      </c>
      <c r="T36" s="1">
        <v>2.7713923</v>
      </c>
      <c r="U36" s="1">
        <v>0.88636261999999999</v>
      </c>
      <c r="V36" s="1">
        <v>128.14393999999999</v>
      </c>
      <c r="W36" s="1">
        <v>2.4153026999999998</v>
      </c>
      <c r="X36" s="1">
        <v>126.01541</v>
      </c>
      <c r="Y36" s="1">
        <v>2.3179264000000002</v>
      </c>
    </row>
    <row r="37" spans="1:25">
      <c r="A37" s="1">
        <v>0.91362737999999999</v>
      </c>
      <c r="B37" s="1">
        <v>409.15111000000002</v>
      </c>
      <c r="C37" s="1">
        <v>4.2624953999999997</v>
      </c>
      <c r="D37" s="1">
        <v>395.89316000000002</v>
      </c>
      <c r="E37" s="1">
        <v>4.0865182000000004</v>
      </c>
      <c r="F37" s="1">
        <v>0.91362737999999999</v>
      </c>
      <c r="G37" s="1">
        <v>354.43419999999998</v>
      </c>
      <c r="H37" s="1">
        <v>3.9260487999999998</v>
      </c>
      <c r="I37" s="1">
        <v>335.57513</v>
      </c>
      <c r="J37" s="1">
        <v>3.7590799000000001</v>
      </c>
      <c r="K37" s="1">
        <v>0.91362737999999999</v>
      </c>
      <c r="L37" s="1">
        <v>247.05821</v>
      </c>
      <c r="M37" s="1">
        <v>3.4356716</v>
      </c>
      <c r="N37" s="1">
        <v>241.99122</v>
      </c>
      <c r="O37" s="1">
        <v>3.2834661999999999</v>
      </c>
      <c r="P37" s="1">
        <v>0.91362737999999999</v>
      </c>
      <c r="Q37" s="1">
        <v>166.34</v>
      </c>
      <c r="R37" s="1">
        <v>2.8822447000000002</v>
      </c>
      <c r="S37" s="1">
        <v>168.11573999999999</v>
      </c>
      <c r="T37" s="1">
        <v>2.7664450999999999</v>
      </c>
      <c r="U37" s="1">
        <v>0.91362737999999999</v>
      </c>
      <c r="V37" s="1">
        <v>123.99245999999999</v>
      </c>
      <c r="W37" s="1">
        <v>2.4058959</v>
      </c>
      <c r="X37" s="1">
        <v>121.9935</v>
      </c>
      <c r="Y37" s="1">
        <v>2.3062102000000002</v>
      </c>
    </row>
    <row r="38" spans="1:25">
      <c r="A38" s="1">
        <v>0.94089215000000004</v>
      </c>
      <c r="B38" s="1">
        <v>391.87625000000003</v>
      </c>
      <c r="C38" s="1">
        <v>4.2436406</v>
      </c>
      <c r="D38" s="1">
        <v>377.70460000000003</v>
      </c>
      <c r="E38" s="1">
        <v>4.0680313000000003</v>
      </c>
      <c r="F38" s="1">
        <v>0.94089215000000004</v>
      </c>
      <c r="G38" s="1">
        <v>336.30714999999998</v>
      </c>
      <c r="H38" s="1">
        <v>3.8988269</v>
      </c>
      <c r="I38" s="1">
        <v>318.43531999999999</v>
      </c>
      <c r="J38" s="1">
        <v>3.7335375000000002</v>
      </c>
      <c r="K38" s="1">
        <v>0.94089215000000004</v>
      </c>
      <c r="L38" s="1">
        <v>234.83690999999999</v>
      </c>
      <c r="M38" s="1">
        <v>3.3992282</v>
      </c>
      <c r="N38" s="1">
        <v>230.08844999999999</v>
      </c>
      <c r="O38" s="1">
        <v>3.246327</v>
      </c>
      <c r="P38" s="1">
        <v>0.94089215000000004</v>
      </c>
      <c r="Q38" s="1">
        <v>160.63813999999999</v>
      </c>
      <c r="R38" s="1">
        <v>2.8735061000000002</v>
      </c>
      <c r="S38" s="1">
        <v>162.60765000000001</v>
      </c>
      <c r="T38" s="1">
        <v>2.7557733999999998</v>
      </c>
      <c r="U38" s="1">
        <v>0.94089215000000004</v>
      </c>
      <c r="V38" s="1">
        <v>120.14765</v>
      </c>
      <c r="W38" s="1">
        <v>2.3929801999999998</v>
      </c>
      <c r="X38" s="1">
        <v>118.22444</v>
      </c>
      <c r="Y38" s="1">
        <v>2.2916097</v>
      </c>
    </row>
    <row r="39" spans="1:25">
      <c r="A39" s="1">
        <v>0.96815691999999998</v>
      </c>
      <c r="B39" s="1">
        <v>374.69468000000001</v>
      </c>
      <c r="C39" s="1">
        <v>4.2249730999999997</v>
      </c>
      <c r="D39" s="1">
        <v>360.06675999999999</v>
      </c>
      <c r="E39" s="1">
        <v>4.0454056999999999</v>
      </c>
      <c r="F39" s="1">
        <v>0.96815691999999998</v>
      </c>
      <c r="G39" s="1">
        <v>319.32199000000003</v>
      </c>
      <c r="H39" s="1">
        <v>3.8688058000000001</v>
      </c>
      <c r="I39" s="1">
        <v>302.06545</v>
      </c>
      <c r="J39" s="1">
        <v>3.7009620000000001</v>
      </c>
      <c r="K39" s="1">
        <v>0.96815691999999998</v>
      </c>
      <c r="L39" s="1">
        <v>223.78201000000001</v>
      </c>
      <c r="M39" s="1">
        <v>3.3661761000000001</v>
      </c>
      <c r="N39" s="1">
        <v>219.23106999999999</v>
      </c>
      <c r="O39" s="1">
        <v>3.2105204000000001</v>
      </c>
      <c r="P39" s="1">
        <v>0.96815691999999998</v>
      </c>
      <c r="Q39" s="1">
        <v>155.26494</v>
      </c>
      <c r="R39" s="1">
        <v>2.860547</v>
      </c>
      <c r="S39" s="1">
        <v>157.31811999999999</v>
      </c>
      <c r="T39" s="1">
        <v>2.7393309000000001</v>
      </c>
      <c r="U39" s="1">
        <v>0.96815691999999998</v>
      </c>
      <c r="V39" s="1">
        <v>116.56976</v>
      </c>
      <c r="W39" s="1">
        <v>2.3797812999999999</v>
      </c>
      <c r="X39" s="1">
        <v>114.73059000000001</v>
      </c>
      <c r="Y39" s="1">
        <v>2.2790439999999998</v>
      </c>
    </row>
    <row r="40" spans="1:25">
      <c r="A40" s="1">
        <v>0.99542169000000003</v>
      </c>
      <c r="B40" s="1">
        <v>357.60140000000001</v>
      </c>
      <c r="C40" s="1">
        <v>4.2014214000000001</v>
      </c>
      <c r="D40" s="1">
        <v>343.13736999999998</v>
      </c>
      <c r="E40" s="1">
        <v>4.0155612999999999</v>
      </c>
      <c r="F40" s="1">
        <v>0.99542169000000003</v>
      </c>
      <c r="G40" s="1">
        <v>303.98255</v>
      </c>
      <c r="H40" s="1">
        <v>3.8337029999999999</v>
      </c>
      <c r="I40" s="1">
        <v>286.88461999999998</v>
      </c>
      <c r="J40" s="1">
        <v>3.6595735999999999</v>
      </c>
      <c r="K40" s="1">
        <v>0.99542169000000003</v>
      </c>
      <c r="L40" s="1">
        <v>214.18304000000001</v>
      </c>
      <c r="M40" s="1">
        <v>3.3349601</v>
      </c>
      <c r="N40" s="1">
        <v>209.61992000000001</v>
      </c>
      <c r="O40" s="1">
        <v>3.1793209</v>
      </c>
      <c r="P40" s="1">
        <v>0.99542169000000003</v>
      </c>
      <c r="Q40" s="1">
        <v>150.21898999999999</v>
      </c>
      <c r="R40" s="1">
        <v>2.8454950000000001</v>
      </c>
      <c r="S40" s="1">
        <v>152.17857000000001</v>
      </c>
      <c r="T40" s="1">
        <v>2.7192761000000001</v>
      </c>
      <c r="U40" s="1">
        <v>0.99542169000000003</v>
      </c>
      <c r="V40" s="1">
        <v>113.22951999999999</v>
      </c>
      <c r="W40" s="1">
        <v>2.3705959000000001</v>
      </c>
      <c r="X40" s="1">
        <v>111.47177000000001</v>
      </c>
      <c r="Y40" s="1">
        <v>2.2705600000000001</v>
      </c>
    </row>
    <row r="41" spans="1:25">
      <c r="A41" s="1">
        <v>1.0226865000000001</v>
      </c>
      <c r="B41" s="1">
        <v>340.52377000000001</v>
      </c>
      <c r="C41" s="1">
        <v>4.1713363000000001</v>
      </c>
      <c r="D41" s="1">
        <v>326.94448</v>
      </c>
      <c r="E41" s="1">
        <v>3.9843158000000001</v>
      </c>
      <c r="F41" s="1">
        <v>1.0226865000000001</v>
      </c>
      <c r="G41" s="1">
        <v>290.18801999999999</v>
      </c>
      <c r="H41" s="1">
        <v>3.7929602</v>
      </c>
      <c r="I41" s="1">
        <v>273.34683999999999</v>
      </c>
      <c r="J41" s="1">
        <v>3.6164559000000001</v>
      </c>
      <c r="K41" s="1">
        <v>1.0226865000000001</v>
      </c>
      <c r="L41" s="1">
        <v>205.70758000000001</v>
      </c>
      <c r="M41" s="1">
        <v>3.3074454000000002</v>
      </c>
      <c r="N41" s="1">
        <v>201.13759999999999</v>
      </c>
      <c r="O41" s="1">
        <v>3.1536382000000001</v>
      </c>
      <c r="P41" s="1">
        <v>1.0226865000000001</v>
      </c>
      <c r="Q41" s="1">
        <v>145.42894000000001</v>
      </c>
      <c r="R41" s="1">
        <v>2.8280143999999998</v>
      </c>
      <c r="S41" s="1">
        <v>147.22128000000001</v>
      </c>
      <c r="T41" s="1">
        <v>2.6989364999999998</v>
      </c>
      <c r="U41" s="1">
        <v>1.0226865000000001</v>
      </c>
      <c r="V41" s="1">
        <v>110.06726999999999</v>
      </c>
      <c r="W41" s="1">
        <v>2.3634577000000001</v>
      </c>
      <c r="X41" s="1">
        <v>108.39358</v>
      </c>
      <c r="Y41" s="1">
        <v>2.2636911</v>
      </c>
    </row>
    <row r="42" spans="1:25">
      <c r="A42" s="1">
        <v>1.0499512</v>
      </c>
      <c r="B42" s="1">
        <v>324.03321999999997</v>
      </c>
      <c r="C42" s="1">
        <v>4.1371719000000002</v>
      </c>
      <c r="D42" s="1">
        <v>311.53275000000002</v>
      </c>
      <c r="E42" s="1">
        <v>3.9443427</v>
      </c>
      <c r="F42" s="1">
        <v>1.0499512</v>
      </c>
      <c r="G42" s="1">
        <v>277.47098999999997</v>
      </c>
      <c r="H42" s="1">
        <v>3.7587754000000002</v>
      </c>
      <c r="I42" s="1">
        <v>261.22467</v>
      </c>
      <c r="J42" s="1">
        <v>3.5816180000000002</v>
      </c>
      <c r="K42" s="1">
        <v>1.0499512</v>
      </c>
      <c r="L42" s="1">
        <v>198.36573000000001</v>
      </c>
      <c r="M42" s="1">
        <v>3.2855951000000001</v>
      </c>
      <c r="N42" s="1">
        <v>193.77545000000001</v>
      </c>
      <c r="O42" s="1">
        <v>3.1335809000000001</v>
      </c>
      <c r="P42" s="1">
        <v>1.0499512</v>
      </c>
      <c r="Q42" s="1">
        <v>140.95968999999999</v>
      </c>
      <c r="R42" s="1">
        <v>2.8092538</v>
      </c>
      <c r="S42" s="1">
        <v>142.60728</v>
      </c>
      <c r="T42" s="1">
        <v>2.6817823000000001</v>
      </c>
      <c r="U42" s="1">
        <v>1.0499512</v>
      </c>
      <c r="V42" s="1">
        <v>107.01758</v>
      </c>
      <c r="W42" s="1">
        <v>2.3556199000000002</v>
      </c>
      <c r="X42" s="1">
        <v>105.40138</v>
      </c>
      <c r="Y42" s="1">
        <v>2.2564755999999999</v>
      </c>
    </row>
    <row r="43" spans="1:25">
      <c r="A43" s="1">
        <v>1.077216</v>
      </c>
      <c r="B43" s="1">
        <v>308.73201999999998</v>
      </c>
      <c r="C43" s="1">
        <v>4.1031078000000001</v>
      </c>
      <c r="D43" s="1">
        <v>297.51193000000001</v>
      </c>
      <c r="E43" s="1">
        <v>3.9045557999999998</v>
      </c>
      <c r="F43" s="1">
        <v>1.077216</v>
      </c>
      <c r="G43" s="1">
        <v>266.08819</v>
      </c>
      <c r="H43" s="1">
        <v>3.7274365</v>
      </c>
      <c r="I43" s="1">
        <v>250.66658000000001</v>
      </c>
      <c r="J43" s="1">
        <v>3.5511123000000002</v>
      </c>
      <c r="K43" s="1">
        <v>1.077216</v>
      </c>
      <c r="L43" s="1">
        <v>191.76911999999999</v>
      </c>
      <c r="M43" s="1">
        <v>3.2687203999999999</v>
      </c>
      <c r="N43" s="1">
        <v>187.19077999999999</v>
      </c>
      <c r="O43" s="1">
        <v>3.1167424000000001</v>
      </c>
      <c r="P43" s="1">
        <v>1.077216</v>
      </c>
      <c r="Q43" s="1">
        <v>136.80452</v>
      </c>
      <c r="R43" s="1">
        <v>2.7924354999999998</v>
      </c>
      <c r="S43" s="1">
        <v>138.28438</v>
      </c>
      <c r="T43" s="1">
        <v>2.6683466999999998</v>
      </c>
      <c r="U43" s="1">
        <v>1.077216</v>
      </c>
      <c r="V43" s="1">
        <v>104.09228</v>
      </c>
      <c r="W43" s="1">
        <v>2.3457324000000002</v>
      </c>
      <c r="X43" s="1">
        <v>102.51786</v>
      </c>
      <c r="Y43" s="1">
        <v>2.2439098</v>
      </c>
    </row>
    <row r="44" spans="1:25">
      <c r="A44" s="1">
        <v>1.1044807999999999</v>
      </c>
      <c r="B44" s="1">
        <v>294.01256999999998</v>
      </c>
      <c r="C44" s="1">
        <v>4.0677908</v>
      </c>
      <c r="D44" s="1">
        <v>284.31270999999998</v>
      </c>
      <c r="E44" s="1">
        <v>3.8715042999999998</v>
      </c>
      <c r="F44" s="1">
        <v>1.1044807999999999</v>
      </c>
      <c r="G44" s="1">
        <v>255.68827999999999</v>
      </c>
      <c r="H44" s="1">
        <v>3.7032251999999999</v>
      </c>
      <c r="I44" s="1">
        <v>241.29031000000001</v>
      </c>
      <c r="J44" s="1">
        <v>3.5327506999999998</v>
      </c>
      <c r="K44" s="1">
        <v>1.1044807999999999</v>
      </c>
      <c r="L44" s="1">
        <v>185.80204000000001</v>
      </c>
      <c r="M44" s="1">
        <v>3.2534754000000001</v>
      </c>
      <c r="N44" s="1">
        <v>181.30448000000001</v>
      </c>
      <c r="O44" s="1">
        <v>3.1023641999999998</v>
      </c>
      <c r="P44" s="1">
        <v>1.1044807999999999</v>
      </c>
      <c r="Q44" s="1">
        <v>132.92348999999999</v>
      </c>
      <c r="R44" s="1">
        <v>2.7774209999999999</v>
      </c>
      <c r="S44" s="1">
        <v>134.26434</v>
      </c>
      <c r="T44" s="1">
        <v>2.6559675</v>
      </c>
      <c r="U44" s="1">
        <v>1.1044807999999999</v>
      </c>
      <c r="V44" s="1">
        <v>101.28216999999999</v>
      </c>
      <c r="W44" s="1">
        <v>2.3326216999999998</v>
      </c>
      <c r="X44" s="1">
        <v>99.723725000000002</v>
      </c>
      <c r="Y44" s="1">
        <v>2.2293162</v>
      </c>
    </row>
    <row r="45" spans="1:25">
      <c r="A45" s="1">
        <v>1.1317455000000001</v>
      </c>
      <c r="B45" s="1">
        <v>280.43029000000001</v>
      </c>
      <c r="C45" s="1">
        <v>4.0278564000000001</v>
      </c>
      <c r="D45" s="1">
        <v>272.34066000000001</v>
      </c>
      <c r="E45" s="1">
        <v>3.8262972999999998</v>
      </c>
      <c r="F45" s="1">
        <v>1.1317455000000001</v>
      </c>
      <c r="G45" s="1">
        <v>245.82942</v>
      </c>
      <c r="H45" s="1">
        <v>3.6844872</v>
      </c>
      <c r="I45" s="1">
        <v>232.50541999999999</v>
      </c>
      <c r="J45" s="1">
        <v>3.5152998000000002</v>
      </c>
      <c r="K45" s="1">
        <v>1.1317455000000001</v>
      </c>
      <c r="L45" s="1">
        <v>179.92624000000001</v>
      </c>
      <c r="M45" s="1">
        <v>3.2425039</v>
      </c>
      <c r="N45" s="1">
        <v>175.66189</v>
      </c>
      <c r="O45" s="1">
        <v>3.0933872</v>
      </c>
      <c r="P45" s="1">
        <v>1.1317455000000001</v>
      </c>
      <c r="Q45" s="1">
        <v>129.34289000000001</v>
      </c>
      <c r="R45" s="1">
        <v>2.7638069999999999</v>
      </c>
      <c r="S45" s="1">
        <v>130.61868999999999</v>
      </c>
      <c r="T45" s="1">
        <v>2.6458925</v>
      </c>
      <c r="U45" s="1">
        <v>1.1317455000000001</v>
      </c>
      <c r="V45" s="1">
        <v>98.562845999999993</v>
      </c>
      <c r="W45" s="1">
        <v>2.3186941999999999</v>
      </c>
      <c r="X45" s="1">
        <v>96.987156999999996</v>
      </c>
      <c r="Y45" s="1">
        <v>2.2132760999999999</v>
      </c>
    </row>
    <row r="46" spans="1:25">
      <c r="A46" s="1">
        <v>1.1590103</v>
      </c>
      <c r="B46" s="1">
        <v>267.87124999999997</v>
      </c>
      <c r="C46" s="1">
        <v>3.9819781999999999</v>
      </c>
      <c r="D46" s="1">
        <v>261.31058000000002</v>
      </c>
      <c r="E46" s="1">
        <v>3.7831427</v>
      </c>
      <c r="F46" s="1">
        <v>1.1590103</v>
      </c>
      <c r="G46" s="1">
        <v>236.46946</v>
      </c>
      <c r="H46" s="1">
        <v>3.6683949</v>
      </c>
      <c r="I46" s="1">
        <v>224.1524</v>
      </c>
      <c r="J46" s="1">
        <v>3.5032879000000001</v>
      </c>
      <c r="K46" s="1">
        <v>1.1590103</v>
      </c>
      <c r="L46" s="1">
        <v>174.20284000000001</v>
      </c>
      <c r="M46" s="1">
        <v>3.2276088999999999</v>
      </c>
      <c r="N46" s="1">
        <v>170.25606999999999</v>
      </c>
      <c r="O46" s="1">
        <v>3.083097</v>
      </c>
      <c r="P46" s="1">
        <v>1.1590103</v>
      </c>
      <c r="Q46" s="1">
        <v>125.87929</v>
      </c>
      <c r="R46" s="1">
        <v>2.7537862999999998</v>
      </c>
      <c r="S46" s="1">
        <v>127.18474000000001</v>
      </c>
      <c r="T46" s="1">
        <v>2.6390296000000002</v>
      </c>
      <c r="U46" s="1">
        <v>1.1590103</v>
      </c>
      <c r="V46" s="1">
        <v>96.017140999999995</v>
      </c>
      <c r="W46" s="1">
        <v>2.3041054999999999</v>
      </c>
      <c r="X46" s="1">
        <v>94.417644999999993</v>
      </c>
      <c r="Y46" s="1">
        <v>2.1996256999999999</v>
      </c>
    </row>
    <row r="47" spans="1:25">
      <c r="A47" s="1">
        <v>1.1862751</v>
      </c>
      <c r="B47" s="1">
        <v>256.17901999999998</v>
      </c>
      <c r="C47" s="1">
        <v>3.9439036000000001</v>
      </c>
      <c r="D47" s="1">
        <v>251.04221000000001</v>
      </c>
      <c r="E47" s="1">
        <v>3.7488614999999998</v>
      </c>
      <c r="F47" s="1">
        <v>1.1862751</v>
      </c>
      <c r="G47" s="1">
        <v>227.60329999999999</v>
      </c>
      <c r="H47" s="1">
        <v>3.649416</v>
      </c>
      <c r="I47" s="1">
        <v>216.13244</v>
      </c>
      <c r="J47" s="1">
        <v>3.480388</v>
      </c>
      <c r="K47" s="1">
        <v>1.1862751</v>
      </c>
      <c r="L47" s="1">
        <v>168.68276</v>
      </c>
      <c r="M47" s="1">
        <v>3.2102780000000002</v>
      </c>
      <c r="N47" s="1">
        <v>165.02524</v>
      </c>
      <c r="O47" s="1">
        <v>3.0687701999999999</v>
      </c>
      <c r="P47" s="1">
        <v>1.1862751</v>
      </c>
      <c r="Q47" s="1">
        <v>122.51924</v>
      </c>
      <c r="R47" s="1">
        <v>2.7462653000000001</v>
      </c>
      <c r="S47" s="1">
        <v>123.84833</v>
      </c>
      <c r="T47" s="1">
        <v>2.6348761999999999</v>
      </c>
      <c r="U47" s="1">
        <v>1.1862751</v>
      </c>
      <c r="V47" s="1">
        <v>93.508898000000002</v>
      </c>
      <c r="W47" s="1">
        <v>2.2919225000000001</v>
      </c>
      <c r="X47" s="1">
        <v>91.934894999999997</v>
      </c>
      <c r="Y47" s="1">
        <v>2.1887123000000002</v>
      </c>
    </row>
    <row r="48" spans="1:25">
      <c r="A48" s="1">
        <v>1.2135397999999999</v>
      </c>
      <c r="B48" s="1">
        <v>245.45511999999999</v>
      </c>
      <c r="C48" s="1">
        <v>3.914072</v>
      </c>
      <c r="D48" s="1">
        <v>241.56352999999999</v>
      </c>
      <c r="E48" s="1">
        <v>3.7228545</v>
      </c>
      <c r="F48" s="1">
        <v>1.2135397999999999</v>
      </c>
      <c r="G48" s="1">
        <v>219.35946000000001</v>
      </c>
      <c r="H48" s="1">
        <v>3.6275129000000002</v>
      </c>
      <c r="I48" s="1">
        <v>208.68207000000001</v>
      </c>
      <c r="J48" s="1">
        <v>3.4617865999999999</v>
      </c>
      <c r="K48" s="1">
        <v>1.2135397999999999</v>
      </c>
      <c r="L48" s="1">
        <v>163.41578000000001</v>
      </c>
      <c r="M48" s="1">
        <v>3.1899315000000001</v>
      </c>
      <c r="N48" s="1">
        <v>160.07273000000001</v>
      </c>
      <c r="O48" s="1">
        <v>3.0477763000000002</v>
      </c>
      <c r="P48" s="1">
        <v>1.2135397999999999</v>
      </c>
      <c r="Q48" s="1">
        <v>119.14867</v>
      </c>
      <c r="R48" s="1">
        <v>2.7396620999999999</v>
      </c>
      <c r="S48" s="1">
        <v>120.48557</v>
      </c>
      <c r="T48" s="1">
        <v>2.6274657000000001</v>
      </c>
      <c r="U48" s="1">
        <v>1.2135397999999999</v>
      </c>
      <c r="V48" s="1">
        <v>91.026512999999994</v>
      </c>
      <c r="W48" s="1">
        <v>2.2810562999999999</v>
      </c>
      <c r="X48" s="1">
        <v>89.473195000000004</v>
      </c>
      <c r="Y48" s="1">
        <v>2.1733875999999999</v>
      </c>
    </row>
    <row r="49" spans="1:25">
      <c r="A49" s="1">
        <v>1.2408045999999999</v>
      </c>
      <c r="B49" s="1">
        <v>235.62206</v>
      </c>
      <c r="C49" s="1">
        <v>3.8870971000000001</v>
      </c>
      <c r="D49" s="1">
        <v>232.73828</v>
      </c>
      <c r="E49" s="1">
        <v>3.698318</v>
      </c>
      <c r="F49" s="1">
        <v>1.2408045999999999</v>
      </c>
      <c r="G49" s="1">
        <v>211.41954000000001</v>
      </c>
      <c r="H49" s="1">
        <v>3.6103282000000001</v>
      </c>
      <c r="I49" s="1">
        <v>201.61542</v>
      </c>
      <c r="J49" s="1">
        <v>3.4417485999999999</v>
      </c>
      <c r="K49" s="1">
        <v>1.2408045999999999</v>
      </c>
      <c r="L49" s="1">
        <v>158.21807000000001</v>
      </c>
      <c r="M49" s="1">
        <v>3.1697521000000002</v>
      </c>
      <c r="N49" s="1">
        <v>155.26410000000001</v>
      </c>
      <c r="O49" s="1">
        <v>3.0279364000000002</v>
      </c>
      <c r="P49" s="1">
        <v>1.2408045999999999</v>
      </c>
      <c r="Q49" s="1">
        <v>116.00201</v>
      </c>
      <c r="R49" s="1">
        <v>2.7302835999999999</v>
      </c>
      <c r="S49" s="1">
        <v>117.32579</v>
      </c>
      <c r="T49" s="1">
        <v>2.6149827000000001</v>
      </c>
      <c r="U49" s="1">
        <v>1.2408045999999999</v>
      </c>
      <c r="V49" s="1">
        <v>88.640033000000003</v>
      </c>
      <c r="W49" s="1">
        <v>2.2651249</v>
      </c>
      <c r="X49" s="1">
        <v>87.139009000000001</v>
      </c>
      <c r="Y49" s="1">
        <v>2.1564078000000002</v>
      </c>
    </row>
    <row r="50" spans="1:25">
      <c r="A50" s="1">
        <v>1.2680693999999999</v>
      </c>
      <c r="B50" s="1">
        <v>226.24671000000001</v>
      </c>
      <c r="C50" s="1">
        <v>3.8605211000000001</v>
      </c>
      <c r="D50" s="1">
        <v>224.21659</v>
      </c>
      <c r="E50" s="1">
        <v>3.6684458000000002</v>
      </c>
      <c r="F50" s="1">
        <v>1.2680693999999999</v>
      </c>
      <c r="G50" s="1">
        <v>203.93913000000001</v>
      </c>
      <c r="H50" s="1">
        <v>3.5895229</v>
      </c>
      <c r="I50" s="1">
        <v>195.07660999999999</v>
      </c>
      <c r="J50" s="1">
        <v>3.4286238999999998</v>
      </c>
      <c r="K50" s="1">
        <v>1.2680693999999999</v>
      </c>
      <c r="L50" s="1">
        <v>153.17885999999999</v>
      </c>
      <c r="M50" s="1">
        <v>3.1513344999999999</v>
      </c>
      <c r="N50" s="1">
        <v>150.52145999999999</v>
      </c>
      <c r="O50" s="1">
        <v>3.0058615</v>
      </c>
      <c r="P50" s="1">
        <v>1.2680693999999999</v>
      </c>
      <c r="Q50" s="1">
        <v>112.99099</v>
      </c>
      <c r="R50" s="1">
        <v>2.7166437000000001</v>
      </c>
      <c r="S50" s="1">
        <v>114.27200999999999</v>
      </c>
      <c r="T50" s="1">
        <v>2.5980165999999998</v>
      </c>
      <c r="U50" s="1">
        <v>1.2680693999999999</v>
      </c>
      <c r="V50" s="1">
        <v>86.303511</v>
      </c>
      <c r="W50" s="1">
        <v>2.2478058999999999</v>
      </c>
      <c r="X50" s="1">
        <v>84.904685999999998</v>
      </c>
      <c r="Y50" s="1">
        <v>2.1374214999999999</v>
      </c>
    </row>
    <row r="51" spans="1:25">
      <c r="A51" s="1">
        <v>1.2953342000000001</v>
      </c>
      <c r="B51" s="1">
        <v>218.00907000000001</v>
      </c>
      <c r="C51" s="1">
        <v>3.8239220999999999</v>
      </c>
      <c r="D51" s="1">
        <v>216.46270999999999</v>
      </c>
      <c r="E51" s="1">
        <v>3.6311087999999998</v>
      </c>
      <c r="F51" s="1">
        <v>1.2953342000000001</v>
      </c>
      <c r="G51" s="1">
        <v>196.69381999999999</v>
      </c>
      <c r="H51" s="1">
        <v>3.5737993000000001</v>
      </c>
      <c r="I51" s="1">
        <v>188.67222000000001</v>
      </c>
      <c r="J51" s="1">
        <v>3.4081874000000001</v>
      </c>
      <c r="K51" s="1">
        <v>1.2953342000000001</v>
      </c>
      <c r="L51" s="1">
        <v>148.49986000000001</v>
      </c>
      <c r="M51" s="1">
        <v>3.1270145</v>
      </c>
      <c r="N51" s="1">
        <v>146.01179999999999</v>
      </c>
      <c r="O51" s="1">
        <v>2.9777151000000002</v>
      </c>
      <c r="P51" s="1">
        <v>1.2953342000000001</v>
      </c>
      <c r="Q51" s="1">
        <v>110.07331000000001</v>
      </c>
      <c r="R51" s="1">
        <v>2.6992229000000001</v>
      </c>
      <c r="S51" s="1">
        <v>111.27879</v>
      </c>
      <c r="T51" s="1">
        <v>2.5785461999999999</v>
      </c>
      <c r="U51" s="1">
        <v>1.2953342000000001</v>
      </c>
      <c r="V51" s="1">
        <v>84.155792000000005</v>
      </c>
      <c r="W51" s="1">
        <v>2.2303443999999999</v>
      </c>
      <c r="X51" s="1">
        <v>82.870182</v>
      </c>
      <c r="Y51" s="1">
        <v>2.1192006000000001</v>
      </c>
    </row>
    <row r="52" spans="1:25">
      <c r="A52" s="1">
        <v>1.3225989</v>
      </c>
      <c r="B52" s="1">
        <v>210.79650000000001</v>
      </c>
      <c r="C52" s="1">
        <v>3.7872140999999999</v>
      </c>
      <c r="D52" s="1">
        <v>209.56647000000001</v>
      </c>
      <c r="E52" s="1">
        <v>3.5919664</v>
      </c>
      <c r="F52" s="1">
        <v>1.3225989</v>
      </c>
      <c r="G52" s="1">
        <v>189.50230999999999</v>
      </c>
      <c r="H52" s="1">
        <v>3.5455918999999998</v>
      </c>
      <c r="I52" s="1">
        <v>182.20084</v>
      </c>
      <c r="J52" s="1">
        <v>3.3775192000000001</v>
      </c>
      <c r="K52" s="1">
        <v>1.3225989</v>
      </c>
      <c r="L52" s="1">
        <v>144.13033999999999</v>
      </c>
      <c r="M52" s="1">
        <v>3.1025113000000002</v>
      </c>
      <c r="N52" s="1">
        <v>141.83679000000001</v>
      </c>
      <c r="O52" s="1">
        <v>2.9537767000000001</v>
      </c>
      <c r="P52" s="1">
        <v>1.3225989</v>
      </c>
      <c r="Q52" s="1">
        <v>107.11526000000001</v>
      </c>
      <c r="R52" s="1">
        <v>2.6788888000000002</v>
      </c>
      <c r="S52" s="1">
        <v>108.26017</v>
      </c>
      <c r="T52" s="1">
        <v>2.5564160999999999</v>
      </c>
      <c r="U52" s="1">
        <v>1.3225989</v>
      </c>
      <c r="V52" s="1">
        <v>82.132446999999999</v>
      </c>
      <c r="W52" s="1">
        <v>2.2133737999999998</v>
      </c>
      <c r="X52" s="1">
        <v>80.977780999999993</v>
      </c>
      <c r="Y52" s="1">
        <v>2.1006461000000001</v>
      </c>
    </row>
    <row r="53" spans="1:25">
      <c r="A53" s="1">
        <v>1.3498637</v>
      </c>
      <c r="B53" s="1">
        <v>204.6833</v>
      </c>
      <c r="C53" s="1">
        <v>3.751223</v>
      </c>
      <c r="D53" s="1">
        <v>203.69103999999999</v>
      </c>
      <c r="E53" s="1">
        <v>3.5538452</v>
      </c>
      <c r="F53" s="1">
        <v>1.3498637</v>
      </c>
      <c r="G53" s="1">
        <v>182.21146999999999</v>
      </c>
      <c r="H53" s="1">
        <v>3.5114993000000001</v>
      </c>
      <c r="I53" s="1">
        <v>175.45444000000001</v>
      </c>
      <c r="J53" s="1">
        <v>3.3365803000000001</v>
      </c>
      <c r="K53" s="1">
        <v>1.3498637</v>
      </c>
      <c r="L53" s="1">
        <v>140.02614</v>
      </c>
      <c r="M53" s="1">
        <v>3.0768095999999998</v>
      </c>
      <c r="N53" s="1">
        <v>137.92696000000001</v>
      </c>
      <c r="O53" s="1">
        <v>2.9261560000000002</v>
      </c>
      <c r="P53" s="1">
        <v>1.3498637</v>
      </c>
      <c r="Q53" s="1">
        <v>104.06152</v>
      </c>
      <c r="R53" s="1">
        <v>2.6567468999999999</v>
      </c>
      <c r="S53" s="1">
        <v>105.1358</v>
      </c>
      <c r="T53" s="1">
        <v>2.5341532</v>
      </c>
      <c r="U53" s="1">
        <v>1.3498637</v>
      </c>
      <c r="V53" s="1">
        <v>80.259818999999993</v>
      </c>
      <c r="W53" s="1">
        <v>2.196577</v>
      </c>
      <c r="X53" s="1">
        <v>79.270099999999999</v>
      </c>
      <c r="Y53" s="1">
        <v>2.0836774999999998</v>
      </c>
    </row>
    <row r="54" spans="1:25">
      <c r="A54" s="1">
        <v>1.3771285</v>
      </c>
      <c r="B54" s="1">
        <v>199.51814999999999</v>
      </c>
      <c r="C54" s="1">
        <v>3.7197146999999999</v>
      </c>
      <c r="D54" s="1">
        <v>198.55376999999999</v>
      </c>
      <c r="E54" s="1">
        <v>3.5220227999999998</v>
      </c>
      <c r="F54" s="1">
        <v>1.3771285</v>
      </c>
      <c r="G54" s="1">
        <v>175.35472999999999</v>
      </c>
      <c r="H54" s="1">
        <v>3.4707773999999998</v>
      </c>
      <c r="I54" s="1">
        <v>169.02257</v>
      </c>
      <c r="J54" s="1">
        <v>3.2908561000000001</v>
      </c>
      <c r="K54" s="1">
        <v>1.3771285</v>
      </c>
      <c r="L54" s="1">
        <v>135.97125</v>
      </c>
      <c r="M54" s="1">
        <v>3.0518622999999998</v>
      </c>
      <c r="N54" s="1">
        <v>134.18557999999999</v>
      </c>
      <c r="O54" s="1">
        <v>2.9080393</v>
      </c>
      <c r="P54" s="1">
        <v>1.3771285</v>
      </c>
      <c r="Q54" s="1">
        <v>100.95171000000001</v>
      </c>
      <c r="R54" s="1">
        <v>2.6350378000000001</v>
      </c>
      <c r="S54" s="1">
        <v>101.96116000000001</v>
      </c>
      <c r="T54" s="1">
        <v>2.5091272999999998</v>
      </c>
      <c r="U54" s="1">
        <v>1.3771285</v>
      </c>
      <c r="V54" s="1">
        <v>78.545295999999993</v>
      </c>
      <c r="W54" s="1">
        <v>2.1843922</v>
      </c>
      <c r="X54" s="1">
        <v>77.728174999999993</v>
      </c>
      <c r="Y54" s="1">
        <v>2.0741328999999999</v>
      </c>
    </row>
    <row r="55" spans="1:25">
      <c r="A55" s="1">
        <v>1.4043931999999999</v>
      </c>
      <c r="B55" s="1">
        <v>194.87877</v>
      </c>
      <c r="C55" s="1">
        <v>3.6921987999999999</v>
      </c>
      <c r="D55" s="1">
        <v>193.92488</v>
      </c>
      <c r="E55" s="1">
        <v>3.4943930999999999</v>
      </c>
      <c r="F55" s="1">
        <v>1.4043931999999999</v>
      </c>
      <c r="G55" s="1">
        <v>169.13345000000001</v>
      </c>
      <c r="H55" s="1">
        <v>3.4290379</v>
      </c>
      <c r="I55" s="1">
        <v>163.20641000000001</v>
      </c>
      <c r="J55" s="1">
        <v>3.2491783999999999</v>
      </c>
      <c r="K55" s="1">
        <v>1.4043931999999999</v>
      </c>
      <c r="L55" s="1">
        <v>132.20326</v>
      </c>
      <c r="M55" s="1">
        <v>3.0335595999999998</v>
      </c>
      <c r="N55" s="1">
        <v>130.69906</v>
      </c>
      <c r="O55" s="1">
        <v>2.8879093999999998</v>
      </c>
      <c r="P55" s="1">
        <v>1.4043931999999999</v>
      </c>
      <c r="Q55" s="1">
        <v>98.034910999999994</v>
      </c>
      <c r="R55" s="1">
        <v>2.6061358999999999</v>
      </c>
      <c r="S55" s="1">
        <v>99.016478000000006</v>
      </c>
      <c r="T55" s="1">
        <v>2.4830529000000001</v>
      </c>
      <c r="U55" s="1">
        <v>1.4043931999999999</v>
      </c>
      <c r="V55" s="1">
        <v>76.916393999999997</v>
      </c>
      <c r="W55" s="1">
        <v>2.1778083000000001</v>
      </c>
      <c r="X55" s="1">
        <v>76.223405</v>
      </c>
      <c r="Y55" s="1">
        <v>2.0668457</v>
      </c>
    </row>
    <row r="56" spans="1:25">
      <c r="A56" s="1">
        <v>1.4316580000000001</v>
      </c>
      <c r="B56" s="1">
        <v>190.13202999999999</v>
      </c>
      <c r="C56" s="1">
        <v>3.6667136999999999</v>
      </c>
      <c r="D56" s="1">
        <v>189.14225999999999</v>
      </c>
      <c r="E56" s="1">
        <v>3.4723994999999999</v>
      </c>
      <c r="F56" s="1">
        <v>1.4316580000000001</v>
      </c>
      <c r="G56" s="1">
        <v>163.42151999999999</v>
      </c>
      <c r="H56" s="1">
        <v>3.3936006000000001</v>
      </c>
      <c r="I56" s="1">
        <v>157.83373</v>
      </c>
      <c r="J56" s="1">
        <v>3.2153988999999998</v>
      </c>
      <c r="K56" s="1">
        <v>1.4316580000000001</v>
      </c>
      <c r="L56" s="1">
        <v>128.66668999999999</v>
      </c>
      <c r="M56" s="1">
        <v>3.0184194999999998</v>
      </c>
      <c r="N56" s="1">
        <v>127.50785</v>
      </c>
      <c r="O56" s="1">
        <v>2.8750116999999999</v>
      </c>
      <c r="P56" s="1">
        <v>1.4316580000000001</v>
      </c>
      <c r="Q56" s="1">
        <v>95.329622999999998</v>
      </c>
      <c r="R56" s="1">
        <v>2.5811161999999999</v>
      </c>
      <c r="S56" s="1">
        <v>96.343857</v>
      </c>
      <c r="T56" s="1">
        <v>2.4607184000000002</v>
      </c>
      <c r="U56" s="1">
        <v>1.4316580000000001</v>
      </c>
      <c r="V56" s="1">
        <v>75.316755999999998</v>
      </c>
      <c r="W56" s="1">
        <v>2.1706091000000001</v>
      </c>
      <c r="X56" s="1">
        <v>74.715701999999993</v>
      </c>
      <c r="Y56" s="1">
        <v>2.0648068999999998</v>
      </c>
    </row>
    <row r="57" spans="1:25">
      <c r="A57" s="1">
        <v>1.4589228000000001</v>
      </c>
      <c r="B57" s="1">
        <v>185.39248000000001</v>
      </c>
      <c r="C57" s="1">
        <v>3.6477328999999998</v>
      </c>
      <c r="D57" s="1">
        <v>184.37886</v>
      </c>
      <c r="E57" s="1">
        <v>3.4534368999999998</v>
      </c>
      <c r="F57" s="1">
        <v>1.4589228000000001</v>
      </c>
      <c r="G57" s="1">
        <v>157.94570999999999</v>
      </c>
      <c r="H57" s="1">
        <v>3.3592447999999999</v>
      </c>
      <c r="I57" s="1">
        <v>152.67341999999999</v>
      </c>
      <c r="J57" s="1">
        <v>3.1801656999999999</v>
      </c>
      <c r="K57" s="1">
        <v>1.4589228000000001</v>
      </c>
      <c r="L57" s="1">
        <v>125.35075000000001</v>
      </c>
      <c r="M57" s="1">
        <v>3.0018212000000002</v>
      </c>
      <c r="N57" s="1">
        <v>124.58384</v>
      </c>
      <c r="O57" s="1">
        <v>2.8553305999999998</v>
      </c>
      <c r="P57" s="1">
        <v>1.4589228000000001</v>
      </c>
      <c r="Q57" s="1">
        <v>92.908450999999999</v>
      </c>
      <c r="R57" s="1">
        <v>2.5597308999999999</v>
      </c>
      <c r="S57" s="1">
        <v>94.007334</v>
      </c>
      <c r="T57" s="1">
        <v>2.4386990000000002</v>
      </c>
      <c r="U57" s="1">
        <v>1.4589228000000001</v>
      </c>
      <c r="V57" s="1">
        <v>73.821747000000002</v>
      </c>
      <c r="W57" s="1">
        <v>2.1653763000000001</v>
      </c>
      <c r="X57" s="1">
        <v>73.253754000000001</v>
      </c>
      <c r="Y57" s="1">
        <v>2.0554399000000001</v>
      </c>
    </row>
    <row r="58" spans="1:25">
      <c r="A58" s="1">
        <v>1.4861875</v>
      </c>
      <c r="B58" s="1">
        <v>180.33161000000001</v>
      </c>
      <c r="C58" s="1">
        <v>3.6262381000000001</v>
      </c>
      <c r="D58" s="1">
        <v>179.30699000000001</v>
      </c>
      <c r="E58" s="1">
        <v>3.4311123000000001</v>
      </c>
      <c r="F58" s="1">
        <v>1.4861875</v>
      </c>
      <c r="G58" s="1">
        <v>152.53560999999999</v>
      </c>
      <c r="H58" s="1">
        <v>3.3314216000000001</v>
      </c>
      <c r="I58" s="1">
        <v>147.61232999999999</v>
      </c>
      <c r="J58" s="1">
        <v>3.1484676</v>
      </c>
      <c r="K58" s="1">
        <v>1.4861875</v>
      </c>
      <c r="L58" s="1">
        <v>122.26130000000001</v>
      </c>
      <c r="M58" s="1">
        <v>2.9758423000000001</v>
      </c>
      <c r="N58" s="1">
        <v>121.74972</v>
      </c>
      <c r="O58" s="1">
        <v>2.8333677000000002</v>
      </c>
      <c r="P58" s="1">
        <v>1.4861875</v>
      </c>
      <c r="Q58" s="1">
        <v>90.711946999999995</v>
      </c>
      <c r="R58" s="1">
        <v>2.5367096999999998</v>
      </c>
      <c r="S58" s="1">
        <v>91.921167999999994</v>
      </c>
      <c r="T58" s="1">
        <v>2.4177574000000002</v>
      </c>
      <c r="U58" s="1">
        <v>1.4861875</v>
      </c>
      <c r="V58" s="1">
        <v>72.529814999999999</v>
      </c>
      <c r="W58" s="1">
        <v>2.1527462000000002</v>
      </c>
      <c r="X58" s="1">
        <v>71.979288999999994</v>
      </c>
      <c r="Y58" s="1">
        <v>2.0441204000000002</v>
      </c>
    </row>
    <row r="59" spans="1:25">
      <c r="A59" s="1">
        <v>1.5134523</v>
      </c>
      <c r="B59" s="1">
        <v>175.06376</v>
      </c>
      <c r="C59" s="1">
        <v>3.6027404000000001</v>
      </c>
      <c r="D59" s="1">
        <v>174.15119000000001</v>
      </c>
      <c r="E59" s="1">
        <v>3.4095578999999998</v>
      </c>
      <c r="F59" s="1">
        <v>1.5134523</v>
      </c>
      <c r="G59" s="1">
        <v>147.49387999999999</v>
      </c>
      <c r="H59" s="1">
        <v>3.3001724000000001</v>
      </c>
      <c r="I59" s="1">
        <v>142.76489000000001</v>
      </c>
      <c r="J59" s="1">
        <v>3.1082423000000001</v>
      </c>
      <c r="K59" s="1">
        <v>1.5134523</v>
      </c>
      <c r="L59" s="1">
        <v>119.11534</v>
      </c>
      <c r="M59" s="1">
        <v>2.9555229999999999</v>
      </c>
      <c r="N59" s="1">
        <v>118.80285000000001</v>
      </c>
      <c r="O59" s="1">
        <v>2.8065533999999999</v>
      </c>
      <c r="P59" s="1">
        <v>1.5134523</v>
      </c>
      <c r="Q59" s="1">
        <v>88.778156999999993</v>
      </c>
      <c r="R59" s="1">
        <v>2.5132536999999999</v>
      </c>
      <c r="S59" s="1">
        <v>90.056066000000001</v>
      </c>
      <c r="T59" s="1">
        <v>2.3907623</v>
      </c>
      <c r="U59" s="1">
        <v>1.5134523</v>
      </c>
      <c r="V59" s="1">
        <v>71.264347999999998</v>
      </c>
      <c r="W59" s="1">
        <v>2.1419250000000001</v>
      </c>
      <c r="X59" s="1">
        <v>70.730879000000002</v>
      </c>
      <c r="Y59" s="1">
        <v>2.0366800999999999</v>
      </c>
    </row>
    <row r="60" spans="1:25">
      <c r="A60" s="1">
        <v>1.5407171</v>
      </c>
      <c r="B60" s="1">
        <v>169.9915</v>
      </c>
      <c r="C60" s="1">
        <v>3.5736352</v>
      </c>
      <c r="D60" s="1">
        <v>169.48947000000001</v>
      </c>
      <c r="E60" s="1">
        <v>3.3828356999999998</v>
      </c>
      <c r="F60" s="1">
        <v>1.5407171</v>
      </c>
      <c r="G60" s="1">
        <v>143.18459999999999</v>
      </c>
      <c r="H60" s="1">
        <v>3.2585152000000002</v>
      </c>
      <c r="I60" s="1">
        <v>138.62187</v>
      </c>
      <c r="J60" s="1">
        <v>3.0681582000000001</v>
      </c>
      <c r="K60" s="1">
        <v>1.5407171</v>
      </c>
      <c r="L60" s="1">
        <v>116.22833</v>
      </c>
      <c r="M60" s="1">
        <v>2.9316738</v>
      </c>
      <c r="N60" s="1">
        <v>116.08926</v>
      </c>
      <c r="O60" s="1">
        <v>2.7834821999999999</v>
      </c>
      <c r="P60" s="1">
        <v>1.5407171</v>
      </c>
      <c r="Q60" s="1">
        <v>86.953716</v>
      </c>
      <c r="R60" s="1">
        <v>2.4855828999999998</v>
      </c>
      <c r="S60" s="1">
        <v>88.322629000000006</v>
      </c>
      <c r="T60" s="1">
        <v>2.3633582999999998</v>
      </c>
      <c r="U60" s="1">
        <v>1.5407171</v>
      </c>
      <c r="V60" s="1">
        <v>70.130045999999993</v>
      </c>
      <c r="W60" s="1">
        <v>2.1367769000000001</v>
      </c>
      <c r="X60" s="1">
        <v>69.580871999999999</v>
      </c>
      <c r="Y60" s="1">
        <v>2.0288282999999998</v>
      </c>
    </row>
    <row r="61" spans="1:25">
      <c r="A61" s="1">
        <v>1.5679818000000001</v>
      </c>
      <c r="B61" s="1">
        <v>165.23282</v>
      </c>
      <c r="C61" s="1">
        <v>3.5465094000000001</v>
      </c>
      <c r="D61" s="1">
        <v>165.01251999999999</v>
      </c>
      <c r="E61" s="1">
        <v>3.3522707</v>
      </c>
      <c r="F61" s="1">
        <v>1.5679818000000001</v>
      </c>
      <c r="G61" s="1">
        <v>139.05265</v>
      </c>
      <c r="H61" s="1">
        <v>3.2212090999999998</v>
      </c>
      <c r="I61" s="1">
        <v>134.62691000000001</v>
      </c>
      <c r="J61" s="1">
        <v>3.0269349000000001</v>
      </c>
      <c r="K61" s="1">
        <v>1.5679818000000001</v>
      </c>
      <c r="L61" s="1">
        <v>113.41291</v>
      </c>
      <c r="M61" s="1">
        <v>2.9112097000000001</v>
      </c>
      <c r="N61" s="1">
        <v>113.3925</v>
      </c>
      <c r="O61" s="1">
        <v>2.7610950000000001</v>
      </c>
      <c r="P61" s="1">
        <v>1.5679818000000001</v>
      </c>
      <c r="Q61" s="1">
        <v>85.188541000000001</v>
      </c>
      <c r="R61" s="1">
        <v>2.4639186999999998</v>
      </c>
      <c r="S61" s="1">
        <v>86.608791999999994</v>
      </c>
      <c r="T61" s="1">
        <v>2.3400859000000001</v>
      </c>
      <c r="U61" s="1">
        <v>1.5679818000000001</v>
      </c>
      <c r="V61" s="1">
        <v>69.135526999999996</v>
      </c>
      <c r="W61" s="1">
        <v>2.1218161000000002</v>
      </c>
      <c r="X61" s="1">
        <v>68.587942999999996</v>
      </c>
      <c r="Y61" s="1">
        <v>2.0166963</v>
      </c>
    </row>
    <row r="62" spans="1:25">
      <c r="A62" s="1">
        <v>1.5952466000000001</v>
      </c>
      <c r="B62" s="1">
        <v>161.17671999999999</v>
      </c>
      <c r="C62" s="1">
        <v>3.5017836999999998</v>
      </c>
      <c r="D62" s="1">
        <v>161.16058000000001</v>
      </c>
      <c r="E62" s="1">
        <v>3.3105446999999999</v>
      </c>
      <c r="F62" s="1">
        <v>1.5952466000000001</v>
      </c>
      <c r="G62" s="1">
        <v>135.23872</v>
      </c>
      <c r="H62" s="1">
        <v>3.1784131000000002</v>
      </c>
      <c r="I62" s="1">
        <v>130.91211000000001</v>
      </c>
      <c r="J62" s="1">
        <v>2.9802455000000001</v>
      </c>
      <c r="K62" s="1">
        <v>1.5952466000000001</v>
      </c>
      <c r="L62" s="1">
        <v>110.74777</v>
      </c>
      <c r="M62" s="1">
        <v>2.8922922</v>
      </c>
      <c r="N62" s="1">
        <v>110.87202000000001</v>
      </c>
      <c r="O62" s="1">
        <v>2.7446633999999999</v>
      </c>
      <c r="P62" s="1">
        <v>1.5952466000000001</v>
      </c>
      <c r="Q62" s="1">
        <v>83.585667000000001</v>
      </c>
      <c r="R62" s="1">
        <v>2.4431968999999998</v>
      </c>
      <c r="S62" s="1">
        <v>85.038325</v>
      </c>
      <c r="T62" s="1">
        <v>2.3131371999999999</v>
      </c>
      <c r="U62" s="1">
        <v>1.5952466000000001</v>
      </c>
      <c r="V62" s="1">
        <v>68.131148999999994</v>
      </c>
      <c r="W62" s="1">
        <v>2.1137643000000002</v>
      </c>
      <c r="X62" s="1">
        <v>67.575778</v>
      </c>
      <c r="Y62" s="1">
        <v>2.0102874000000002</v>
      </c>
    </row>
    <row r="63" spans="1:25">
      <c r="A63" s="1">
        <v>1.6225114</v>
      </c>
      <c r="B63" s="1">
        <v>157.17196999999999</v>
      </c>
      <c r="C63" s="1">
        <v>3.4557421000000001</v>
      </c>
      <c r="D63" s="1">
        <v>157.4701</v>
      </c>
      <c r="E63" s="1">
        <v>3.2697873</v>
      </c>
      <c r="F63" s="1">
        <v>1.6225114</v>
      </c>
      <c r="G63" s="1">
        <v>131.67635000000001</v>
      </c>
      <c r="H63" s="1">
        <v>3.1357895999999998</v>
      </c>
      <c r="I63" s="1">
        <v>127.42645</v>
      </c>
      <c r="J63" s="1">
        <v>2.9443988999999999</v>
      </c>
      <c r="K63" s="1">
        <v>1.6225114</v>
      </c>
      <c r="L63" s="1">
        <v>108.29554</v>
      </c>
      <c r="M63" s="1">
        <v>2.8722604</v>
      </c>
      <c r="N63" s="1">
        <v>108.54182</v>
      </c>
      <c r="O63" s="1">
        <v>2.7233383</v>
      </c>
      <c r="P63" s="1">
        <v>1.6225114</v>
      </c>
      <c r="Q63" s="1">
        <v>82.017938999999998</v>
      </c>
      <c r="R63" s="1">
        <v>2.4160651</v>
      </c>
      <c r="S63" s="1">
        <v>83.462080999999998</v>
      </c>
      <c r="T63" s="1">
        <v>2.2921079999999998</v>
      </c>
      <c r="U63" s="1">
        <v>1.6225114</v>
      </c>
      <c r="V63" s="1">
        <v>67.180346999999998</v>
      </c>
      <c r="W63" s="1">
        <v>2.1025201</v>
      </c>
      <c r="X63" s="1">
        <v>66.618414999999999</v>
      </c>
      <c r="Y63" s="1">
        <v>1.9967826</v>
      </c>
    </row>
    <row r="64" spans="1:25">
      <c r="A64" s="1">
        <v>1.6497762</v>
      </c>
      <c r="B64" s="1">
        <v>153.49059</v>
      </c>
      <c r="C64" s="1">
        <v>3.4197299999999999</v>
      </c>
      <c r="D64" s="1">
        <v>154.01051000000001</v>
      </c>
      <c r="E64" s="1">
        <v>3.2301872999999999</v>
      </c>
      <c r="F64" s="1">
        <v>1.6497762</v>
      </c>
      <c r="G64" s="1">
        <v>128.39122</v>
      </c>
      <c r="H64" s="1">
        <v>3.1008176000000001</v>
      </c>
      <c r="I64" s="1">
        <v>124.16128999999999</v>
      </c>
      <c r="J64" s="1">
        <v>2.8971922000000001</v>
      </c>
      <c r="K64" s="1">
        <v>1.6497762</v>
      </c>
      <c r="L64" s="1">
        <v>105.93124</v>
      </c>
      <c r="M64" s="1">
        <v>2.8553212000000001</v>
      </c>
      <c r="N64" s="1">
        <v>106.27226</v>
      </c>
      <c r="O64" s="1">
        <v>2.7006546999999999</v>
      </c>
      <c r="P64" s="1">
        <v>1.6497762</v>
      </c>
      <c r="Q64" s="1">
        <v>80.474036999999996</v>
      </c>
      <c r="R64" s="1">
        <v>2.4045282000000001</v>
      </c>
      <c r="S64" s="1">
        <v>81.85669</v>
      </c>
      <c r="T64" s="1">
        <v>2.2760500000000001</v>
      </c>
      <c r="U64" s="1">
        <v>1.6497762</v>
      </c>
      <c r="V64" s="1">
        <v>66.105992999999998</v>
      </c>
      <c r="W64" s="1">
        <v>2.0973286999999998</v>
      </c>
      <c r="X64" s="1">
        <v>65.559662000000003</v>
      </c>
      <c r="Y64" s="1">
        <v>1.9924366</v>
      </c>
    </row>
    <row r="65" spans="1:25">
      <c r="A65" s="1">
        <v>1.6770408999999999</v>
      </c>
      <c r="B65" s="1">
        <v>150.29747</v>
      </c>
      <c r="C65" s="1">
        <v>3.3785777000000001</v>
      </c>
      <c r="D65" s="1">
        <v>150.92415</v>
      </c>
      <c r="E65" s="1">
        <v>3.1959322000000001</v>
      </c>
      <c r="F65" s="1">
        <v>1.6770408999999999</v>
      </c>
      <c r="G65" s="1">
        <v>125.46244</v>
      </c>
      <c r="H65" s="1">
        <v>3.0467609000000002</v>
      </c>
      <c r="I65" s="1">
        <v>121.24845000000001</v>
      </c>
      <c r="J65" s="1">
        <v>2.8576085</v>
      </c>
      <c r="K65" s="1">
        <v>1.6770408999999999</v>
      </c>
      <c r="L65" s="1">
        <v>103.69381</v>
      </c>
      <c r="M65" s="1">
        <v>2.8227218999999999</v>
      </c>
      <c r="N65" s="1">
        <v>104.09238999999999</v>
      </c>
      <c r="O65" s="1">
        <v>2.6680977000000001</v>
      </c>
      <c r="P65" s="1">
        <v>1.6770408999999999</v>
      </c>
      <c r="Q65" s="1">
        <v>79.008313999999999</v>
      </c>
      <c r="R65" s="1">
        <v>2.3846495999999999</v>
      </c>
      <c r="S65" s="1">
        <v>80.297746000000004</v>
      </c>
      <c r="T65" s="1">
        <v>2.2613108</v>
      </c>
      <c r="U65" s="1">
        <v>1.6770408999999999</v>
      </c>
      <c r="V65" s="1">
        <v>65.024942999999993</v>
      </c>
      <c r="W65" s="1">
        <v>2.0865494</v>
      </c>
      <c r="X65" s="1">
        <v>64.476573000000002</v>
      </c>
      <c r="Y65" s="1">
        <v>1.9777038</v>
      </c>
    </row>
    <row r="66" spans="1:25">
      <c r="A66" s="1">
        <v>1.7043056999999999</v>
      </c>
      <c r="B66" s="1">
        <v>146.74357000000001</v>
      </c>
      <c r="C66" s="1">
        <v>3.3676316000000002</v>
      </c>
      <c r="D66" s="1">
        <v>147.81671</v>
      </c>
      <c r="E66" s="1">
        <v>3.1696800999999999</v>
      </c>
      <c r="F66" s="1">
        <v>1.7043056999999999</v>
      </c>
      <c r="G66" s="1">
        <v>122.13598</v>
      </c>
      <c r="H66" s="1">
        <v>3.0264334000000002</v>
      </c>
      <c r="I66" s="1">
        <v>118.20038</v>
      </c>
      <c r="J66" s="1">
        <v>2.823858</v>
      </c>
      <c r="K66" s="1">
        <v>1.7043056999999999</v>
      </c>
      <c r="L66" s="1">
        <v>101.14242</v>
      </c>
      <c r="M66" s="1">
        <v>2.8085515000000001</v>
      </c>
      <c r="N66" s="1">
        <v>101.70911</v>
      </c>
      <c r="O66" s="1">
        <v>2.644161</v>
      </c>
      <c r="P66" s="1">
        <v>1.7043056999999999</v>
      </c>
      <c r="Q66" s="1">
        <v>77.501948999999996</v>
      </c>
      <c r="R66" s="1">
        <v>2.3814014000000001</v>
      </c>
      <c r="S66" s="1">
        <v>78.694709000000003</v>
      </c>
      <c r="T66" s="1">
        <v>2.2486383999999999</v>
      </c>
      <c r="U66" s="1">
        <v>1.7043056999999999</v>
      </c>
      <c r="V66" s="1">
        <v>63.953012000000001</v>
      </c>
      <c r="W66" s="1">
        <v>2.0759561999999998</v>
      </c>
      <c r="X66" s="1">
        <v>63.425970999999997</v>
      </c>
      <c r="Y66" s="1">
        <v>1.9634921999999999</v>
      </c>
    </row>
    <row r="67" spans="1:25">
      <c r="A67" s="1">
        <v>1.7315704999999999</v>
      </c>
      <c r="B67" s="1">
        <v>144.06071</v>
      </c>
      <c r="C67" s="1">
        <v>3.3193720999999998</v>
      </c>
      <c r="D67" s="1">
        <v>145.44273000000001</v>
      </c>
      <c r="E67" s="1">
        <v>3.1319799000000001</v>
      </c>
      <c r="F67" s="1">
        <v>1.7315704999999999</v>
      </c>
      <c r="G67" s="1">
        <v>119.60195</v>
      </c>
      <c r="H67" s="1">
        <v>2.9710489</v>
      </c>
      <c r="I67" s="1">
        <v>115.77193</v>
      </c>
      <c r="J67" s="1">
        <v>2.7750078</v>
      </c>
      <c r="K67" s="1">
        <v>1.7315704999999999</v>
      </c>
      <c r="L67" s="1">
        <v>99.257388000000006</v>
      </c>
      <c r="M67" s="1">
        <v>2.7584941000000001</v>
      </c>
      <c r="N67" s="1">
        <v>99.794555000000003</v>
      </c>
      <c r="O67" s="1">
        <v>2.6027314000000001</v>
      </c>
      <c r="P67" s="1">
        <v>1.7315704999999999</v>
      </c>
      <c r="Q67" s="1">
        <v>76.217979</v>
      </c>
      <c r="R67" s="1">
        <v>2.3476610999999998</v>
      </c>
      <c r="S67" s="1">
        <v>77.297538000000003</v>
      </c>
      <c r="T67" s="1">
        <v>2.2209094</v>
      </c>
      <c r="U67" s="1">
        <v>1.7315704999999999</v>
      </c>
      <c r="V67" s="1">
        <v>63.018534000000002</v>
      </c>
      <c r="W67" s="1">
        <v>2.0456430999999999</v>
      </c>
      <c r="X67" s="1">
        <v>62.538032999999999</v>
      </c>
      <c r="Y67" s="1">
        <v>1.9395948999999999</v>
      </c>
    </row>
    <row r="68" spans="1:25">
      <c r="A68" s="1">
        <v>1.7588352</v>
      </c>
      <c r="B68" s="1">
        <v>140.45361</v>
      </c>
      <c r="C68" s="1">
        <v>3.311188</v>
      </c>
      <c r="D68" s="1">
        <v>142.17275000000001</v>
      </c>
      <c r="E68" s="1">
        <v>3.0873398999999999</v>
      </c>
      <c r="F68" s="1">
        <v>1.7588352</v>
      </c>
      <c r="G68" s="1">
        <v>116.45132</v>
      </c>
      <c r="H68" s="1">
        <v>2.9548464000000001</v>
      </c>
      <c r="I68" s="1">
        <v>112.95263</v>
      </c>
      <c r="J68" s="1">
        <v>2.7368926999999998</v>
      </c>
      <c r="K68" s="1">
        <v>1.7588352</v>
      </c>
      <c r="L68" s="1">
        <v>96.856426999999996</v>
      </c>
      <c r="M68" s="1">
        <v>2.7386222999999998</v>
      </c>
      <c r="N68" s="1">
        <v>97.43629</v>
      </c>
      <c r="O68" s="1">
        <v>2.5631642000000001</v>
      </c>
      <c r="P68" s="1">
        <v>1.7588352</v>
      </c>
      <c r="Q68" s="1">
        <v>74.639076000000003</v>
      </c>
      <c r="R68" s="1">
        <v>2.3384716000000001</v>
      </c>
      <c r="S68" s="1">
        <v>75.693116000000003</v>
      </c>
      <c r="T68" s="1">
        <v>2.1913128999999998</v>
      </c>
      <c r="U68" s="1">
        <v>1.7588352</v>
      </c>
      <c r="V68" s="1">
        <v>61.902228999999998</v>
      </c>
      <c r="W68" s="1">
        <v>2.0450016</v>
      </c>
      <c r="X68" s="1">
        <v>61.471629</v>
      </c>
      <c r="Y68" s="1">
        <v>1.9239314000000001</v>
      </c>
    </row>
    <row r="69" spans="1:25">
      <c r="A69" s="1">
        <v>1.7861</v>
      </c>
      <c r="B69" s="1">
        <v>136.73508000000001</v>
      </c>
      <c r="C69" s="1">
        <v>3.2132369000000001</v>
      </c>
      <c r="D69" s="1">
        <v>139.18219999999999</v>
      </c>
      <c r="E69" s="1">
        <v>3.0630791999999998</v>
      </c>
      <c r="F69" s="1">
        <v>1.7861</v>
      </c>
      <c r="G69" s="1">
        <v>113.37130999999999</v>
      </c>
      <c r="H69" s="1">
        <v>2.8449081999999999</v>
      </c>
      <c r="I69" s="1">
        <v>110.25452</v>
      </c>
      <c r="J69" s="1">
        <v>2.6786504</v>
      </c>
      <c r="K69" s="1">
        <v>1.7861</v>
      </c>
      <c r="L69" s="1">
        <v>94.788936000000007</v>
      </c>
      <c r="M69" s="1">
        <v>2.6459855999999999</v>
      </c>
      <c r="N69" s="1">
        <v>95.331421000000006</v>
      </c>
      <c r="O69" s="1">
        <v>2.5085339000000002</v>
      </c>
      <c r="P69" s="1">
        <v>1.7861</v>
      </c>
      <c r="Q69" s="1">
        <v>73.096148999999997</v>
      </c>
      <c r="R69" s="1">
        <v>2.2648608000000001</v>
      </c>
      <c r="S69" s="1">
        <v>74.237082999999998</v>
      </c>
      <c r="T69" s="1">
        <v>2.1522857000000002</v>
      </c>
      <c r="U69" s="1">
        <v>1.7861</v>
      </c>
      <c r="V69" s="1">
        <v>61.070526000000001</v>
      </c>
      <c r="W69" s="1">
        <v>1.9866195</v>
      </c>
      <c r="X69" s="1">
        <v>60.692368000000002</v>
      </c>
      <c r="Y69" s="1">
        <v>1.8901899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Fig 1</vt:lpstr>
      <vt:lpstr>Fig 2</vt:lpstr>
      <vt:lpstr>Sheet1</vt:lpstr>
      <vt:lpstr>Fig 6</vt:lpstr>
      <vt:lpstr>Fig 7</vt:lpstr>
      <vt:lpstr>Fig 8</vt:lpstr>
      <vt:lpstr>calcs</vt:lpstr>
      <vt:lpstr>FDS calc</vt:lpstr>
      <vt:lpstr>FDS calc2</vt:lpstr>
      <vt:lpstr>'FDS calc2'!McCaffrey_57_kW_11_Xr_line_1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H</dc:creator>
  <cp:lastModifiedBy>Hamins, Anthony</cp:lastModifiedBy>
  <cp:lastPrinted>2015-12-10T19:31:02Z</cp:lastPrinted>
  <dcterms:created xsi:type="dcterms:W3CDTF">2015-11-21T15:16:55Z</dcterms:created>
  <dcterms:modified xsi:type="dcterms:W3CDTF">2015-12-10T20:36:03Z</dcterms:modified>
</cp:coreProperties>
</file>