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시나공컴활2급(2021년)김종수\3~6일차(수식참조,함수)\06_찾기참조함수\"/>
    </mc:Choice>
  </mc:AlternateContent>
  <bookViews>
    <workbookView xWindow="12510" yWindow="1260" windowWidth="15480" windowHeight="8550" tabRatio="929"/>
  </bookViews>
  <sheets>
    <sheet name="찾기참조함수" sheetId="17" r:id="rId1"/>
    <sheet name="CHOOSE" sheetId="14" r:id="rId2"/>
    <sheet name="1" sheetId="16" r:id="rId3"/>
    <sheet name="VLOOKUP" sheetId="3" r:id="rId4"/>
    <sheet name="2" sheetId="4" r:id="rId5"/>
    <sheet name="HLOOKUP" sheetId="26" r:id="rId6"/>
    <sheet name="3" sheetId="23" r:id="rId7"/>
    <sheet name="MATCH" sheetId="9" r:id="rId8"/>
    <sheet name="INDEX" sheetId="8" r:id="rId9"/>
    <sheet name="찾기1(예제)" sheetId="27" r:id="rId10"/>
    <sheet name="찾기1(결과)" sheetId="28" r:id="rId11"/>
    <sheet name="찾기2(예제)" sheetId="29" r:id="rId12"/>
    <sheet name="찾기2(결과)" sheetId="30" r:id="rId13"/>
  </sheets>
  <calcPr calcId="162913"/>
</workbook>
</file>

<file path=xl/calcChain.xml><?xml version="1.0" encoding="utf-8"?>
<calcChain xmlns="http://schemas.openxmlformats.org/spreadsheetml/2006/main">
  <c r="E5" i="30" l="1"/>
  <c r="F5" i="30"/>
  <c r="H5" i="30"/>
  <c r="E6" i="30"/>
  <c r="F6" i="30"/>
  <c r="H6" i="30"/>
  <c r="E7" i="30"/>
  <c r="D7" i="30" s="1"/>
  <c r="F7" i="30"/>
  <c r="H7" i="30"/>
  <c r="E8" i="30"/>
  <c r="F8" i="30"/>
  <c r="H8" i="30"/>
  <c r="E9" i="30"/>
  <c r="F9" i="30"/>
  <c r="H9" i="30"/>
  <c r="E10" i="30"/>
  <c r="F10" i="30"/>
  <c r="H10" i="30"/>
  <c r="E11" i="30"/>
  <c r="D11" i="30" s="1"/>
  <c r="F11" i="30"/>
  <c r="H11" i="30"/>
  <c r="E12" i="30"/>
  <c r="F12" i="30"/>
  <c r="H12" i="30"/>
  <c r="E13" i="30"/>
  <c r="F13" i="30"/>
  <c r="H13" i="30"/>
  <c r="E14" i="30"/>
  <c r="F14" i="30"/>
  <c r="H14" i="30"/>
  <c r="E15" i="30"/>
  <c r="D15" i="30" s="1"/>
  <c r="F15" i="30"/>
  <c r="H15" i="30"/>
  <c r="E16" i="30"/>
  <c r="F16" i="30"/>
  <c r="H16" i="30"/>
  <c r="E17" i="30"/>
  <c r="F17" i="30"/>
  <c r="H17" i="30"/>
  <c r="D14" i="30" l="1"/>
  <c r="D10" i="30"/>
  <c r="D6" i="30"/>
  <c r="D16" i="30"/>
  <c r="D12" i="30"/>
  <c r="D8" i="30"/>
  <c r="D17" i="30"/>
  <c r="D13" i="30"/>
  <c r="D9" i="30"/>
  <c r="D5" i="30"/>
  <c r="D3" i="28"/>
  <c r="D4" i="28"/>
  <c r="D5" i="28"/>
  <c r="D6" i="28"/>
  <c r="D7" i="28"/>
  <c r="D8" i="28"/>
  <c r="D9" i="28"/>
  <c r="D10" i="28"/>
  <c r="I10" i="28"/>
  <c r="J16" i="28"/>
  <c r="J17" i="28"/>
  <c r="D18" i="28"/>
  <c r="J18" i="28"/>
  <c r="D19" i="28"/>
  <c r="J19" i="28"/>
  <c r="D20" i="28"/>
  <c r="J20" i="28"/>
  <c r="D21" i="28"/>
  <c r="J21" i="28"/>
  <c r="D22" i="28"/>
  <c r="J22" i="28"/>
  <c r="D23" i="28"/>
  <c r="J23" i="28"/>
</calcChain>
</file>

<file path=xl/sharedStrings.xml><?xml version="1.0" encoding="utf-8"?>
<sst xmlns="http://schemas.openxmlformats.org/spreadsheetml/2006/main" count="562" uniqueCount="429">
  <si>
    <t>성명</t>
    <phoneticPr fontId="2" type="noConversion"/>
  </si>
  <si>
    <t>부서</t>
    <phoneticPr fontId="2" type="noConversion"/>
  </si>
  <si>
    <t>김한국</t>
    <phoneticPr fontId="2" type="noConversion"/>
  </si>
  <si>
    <t>영업부</t>
    <phoneticPr fontId="2" type="noConversion"/>
  </si>
  <si>
    <t>정미애</t>
    <phoneticPr fontId="2" type="noConversion"/>
  </si>
  <si>
    <t>박진만</t>
    <phoneticPr fontId="2" type="noConversion"/>
  </si>
  <si>
    <t>강현태</t>
    <phoneticPr fontId="2" type="noConversion"/>
  </si>
  <si>
    <t>강수정</t>
    <phoneticPr fontId="2" type="noConversion"/>
  </si>
  <si>
    <t>최현우</t>
    <phoneticPr fontId="2" type="noConversion"/>
  </si>
  <si>
    <t>박미정</t>
    <phoneticPr fontId="2" type="noConversion"/>
  </si>
  <si>
    <t>안혁진</t>
    <phoneticPr fontId="2" type="noConversion"/>
  </si>
  <si>
    <t>총무부</t>
    <phoneticPr fontId="2" type="noConversion"/>
  </si>
  <si>
    <t>A</t>
    <phoneticPr fontId="2" type="noConversion"/>
  </si>
  <si>
    <t>B</t>
    <phoneticPr fontId="2" type="noConversion"/>
  </si>
  <si>
    <t>E</t>
    <phoneticPr fontId="2" type="noConversion"/>
  </si>
  <si>
    <t>D</t>
    <phoneticPr fontId="2" type="noConversion"/>
  </si>
  <si>
    <t>C</t>
    <phoneticPr fontId="2" type="noConversion"/>
  </si>
  <si>
    <t>학점</t>
    <phoneticPr fontId="2" type="noConversion"/>
  </si>
  <si>
    <t>개리</t>
    <phoneticPr fontId="2" type="noConversion"/>
  </si>
  <si>
    <t>길</t>
    <phoneticPr fontId="2" type="noConversion"/>
  </si>
  <si>
    <t>하하</t>
    <phoneticPr fontId="2" type="noConversion"/>
  </si>
  <si>
    <t>미존</t>
    <phoneticPr fontId="2" type="noConversion"/>
  </si>
  <si>
    <t>뚝</t>
    <phoneticPr fontId="2" type="noConversion"/>
  </si>
  <si>
    <t>뚱아</t>
    <phoneticPr fontId="2" type="noConversion"/>
  </si>
  <si>
    <t>쭈구리</t>
    <phoneticPr fontId="2" type="noConversion"/>
  </si>
  <si>
    <t>표나 범위 내에서 입력된 값을 찾아서 표시</t>
    <phoneticPr fontId="2" type="noConversion"/>
  </si>
  <si>
    <t>배열형은 항상 값 또는 값 배열을 구하고 참조형은 항상참조를 반환</t>
    <phoneticPr fontId="2" type="noConversion"/>
  </si>
  <si>
    <t>INDEX 함수</t>
    <phoneticPr fontId="2" type="noConversion"/>
  </si>
  <si>
    <t>MATCH 함수</t>
    <phoneticPr fontId="2" type="noConversion"/>
  </si>
  <si>
    <t>특정 범위 내에서 지정된 순서의 지정된 값과 일치하는 항목의 상대 위치를 찾아 번호를 반환.</t>
    <phoneticPr fontId="2" type="noConversion"/>
  </si>
  <si>
    <t>→</t>
    <phoneticPr fontId="2" type="noConversion"/>
  </si>
  <si>
    <t>인덱스 번호에 따라 원하는 목록을 직접 입력하여 원하는 인덱스 값으로 목록을 찾는 함수</t>
    <phoneticPr fontId="2" type="noConversion"/>
  </si>
  <si>
    <t>목록 개수도 인덱스 번호와 일치해야 함</t>
    <phoneticPr fontId="2" type="noConversion"/>
  </si>
  <si>
    <t>021010-4231519</t>
    <phoneticPr fontId="2" type="noConversion"/>
  </si>
  <si>
    <t>030621-3469856</t>
    <phoneticPr fontId="2" type="noConversion"/>
  </si>
  <si>
    <t>020725-2348521</t>
    <phoneticPr fontId="2" type="noConversion"/>
  </si>
  <si>
    <t>031231-1247825</t>
    <phoneticPr fontId="2" type="noConversion"/>
  </si>
  <si>
    <t>040409-3254874</t>
    <phoneticPr fontId="2" type="noConversion"/>
  </si>
  <si>
    <t>나상순</t>
    <phoneticPr fontId="2" type="noConversion"/>
  </si>
  <si>
    <t>나꼼구</t>
    <phoneticPr fontId="2" type="noConversion"/>
  </si>
  <si>
    <t>나꼼수</t>
    <phoneticPr fontId="2" type="noConversion"/>
  </si>
  <si>
    <t>나이명</t>
    <phoneticPr fontId="2" type="noConversion"/>
  </si>
  <si>
    <t>나나나</t>
    <phoneticPr fontId="2" type="noConversion"/>
  </si>
  <si>
    <t>* 주문 제품과 수량</t>
    <phoneticPr fontId="2" type="noConversion"/>
  </si>
  <si>
    <t xml:space="preserve">      제품명
수량</t>
    <phoneticPr fontId="2" type="noConversion"/>
  </si>
  <si>
    <t>2010년도 공휴일표</t>
    <phoneticPr fontId="6" type="noConversion"/>
  </si>
  <si>
    <t>번호</t>
    <phoneticPr fontId="6" type="noConversion"/>
  </si>
  <si>
    <t>명칭</t>
    <phoneticPr fontId="6" type="noConversion"/>
  </si>
  <si>
    <t>날짜</t>
    <phoneticPr fontId="6" type="noConversion"/>
  </si>
  <si>
    <t>신정</t>
    <phoneticPr fontId="6" type="noConversion"/>
  </si>
  <si>
    <t>설날</t>
    <phoneticPr fontId="6" type="noConversion"/>
  </si>
  <si>
    <t>삼일절</t>
    <phoneticPr fontId="6" type="noConversion"/>
  </si>
  <si>
    <t>어린이날</t>
    <phoneticPr fontId="6" type="noConversion"/>
  </si>
  <si>
    <t>현충일</t>
    <phoneticPr fontId="6" type="noConversion"/>
  </si>
  <si>
    <t>제헌절</t>
    <phoneticPr fontId="6" type="noConversion"/>
  </si>
  <si>
    <t>광복절</t>
    <phoneticPr fontId="6" type="noConversion"/>
  </si>
  <si>
    <t>추석</t>
    <phoneticPr fontId="6" type="noConversion"/>
  </si>
  <si>
    <t>개천절</t>
    <phoneticPr fontId="6" type="noConversion"/>
  </si>
  <si>
    <t>수량</t>
    <phoneticPr fontId="2" type="noConversion"/>
  </si>
  <si>
    <t>INDEX함수 사용시 주의점</t>
    <phoneticPr fontId="2" type="noConversion"/>
  </si>
  <si>
    <t>TIP!!</t>
    <phoneticPr fontId="2" type="noConversion"/>
  </si>
  <si>
    <t>=VLOOKUP(찾을 값, 참조 범위, 열번호, 옵션)</t>
    <phoneticPr fontId="2" type="noConversion"/>
  </si>
  <si>
    <t>=HLOOKUP(찾을 값, 참조 범위, 행번호, 옵션)</t>
    <phoneticPr fontId="2" type="noConversion"/>
  </si>
  <si>
    <t>=MATCH(찾을 값, 찾을 값이 있는 범위, 옵션)</t>
    <phoneticPr fontId="2" type="noConversion"/>
  </si>
  <si>
    <t>=INDEX(찾을 범위, 행번호, 열번호)</t>
    <phoneticPr fontId="2" type="noConversion"/>
  </si>
  <si>
    <t xml:space="preserve">찾기참조 함수 </t>
    <phoneticPr fontId="2" type="noConversion"/>
  </si>
  <si>
    <t xml:space="preserve">범위 내에서 찾을 때 </t>
    <phoneticPr fontId="2" type="noConversion"/>
  </si>
  <si>
    <t xml:space="preserve">정확하게 일치하는 것을 찾을때 </t>
    <phoneticPr fontId="2" type="noConversion"/>
  </si>
  <si>
    <t>옵션</t>
    <phoneticPr fontId="2" type="noConversion"/>
  </si>
  <si>
    <t>내림차순으로 정렬, 크거나 같은 값 중에서 최소값을 검색</t>
    <phoneticPr fontId="2" type="noConversion"/>
  </si>
  <si>
    <t>정확하게 일치하는 첫 번째 값을 검색</t>
    <phoneticPr fontId="2" type="noConversion"/>
  </si>
  <si>
    <t>오름차순으로 정렬, 작거나 같은 값 중에서 최대값을 검색</t>
    <phoneticPr fontId="2" type="noConversion"/>
  </si>
  <si>
    <t>VLOOKUP
HLOOKUP</t>
    <phoneticPr fontId="2" type="noConversion"/>
  </si>
  <si>
    <t>MATCH</t>
    <phoneticPr fontId="2" type="noConversion"/>
  </si>
  <si>
    <t>면접등급</t>
    <phoneticPr fontId="2" type="noConversion"/>
  </si>
  <si>
    <t>학점표</t>
    <phoneticPr fontId="2" type="noConversion"/>
  </si>
  <si>
    <t>이름</t>
    <phoneticPr fontId="2" type="noConversion"/>
  </si>
  <si>
    <t>요일</t>
    <phoneticPr fontId="6" type="noConversion"/>
  </si>
  <si>
    <r>
      <t xml:space="preserve">데이터의 </t>
    </r>
    <r>
      <rPr>
        <b/>
        <sz val="11"/>
        <color rgb="FFFF0000"/>
        <rFont val="맑은 고딕"/>
        <family val="3"/>
        <charset val="129"/>
        <scheme val="minor"/>
      </rPr>
      <t>행 번호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b/>
        <sz val="11"/>
        <color rgb="FFFF0000"/>
        <rFont val="맑은 고딕"/>
        <family val="3"/>
        <charset val="129"/>
        <scheme val="minor"/>
      </rPr>
      <t>열 번호</t>
    </r>
    <r>
      <rPr>
        <sz val="11"/>
        <color theme="1"/>
        <rFont val="맑은 고딕"/>
        <family val="2"/>
        <charset val="129"/>
        <scheme val="minor"/>
      </rPr>
      <t>를 찾는다.</t>
    </r>
    <phoneticPr fontId="2" type="noConversion"/>
  </si>
  <si>
    <t>수박</t>
    <phoneticPr fontId="2" type="noConversion"/>
  </si>
  <si>
    <t>제품명</t>
    <phoneticPr fontId="2" type="noConversion"/>
  </si>
  <si>
    <t>열위치
(제품명)</t>
    <phoneticPr fontId="2" type="noConversion"/>
  </si>
  <si>
    <t>행위치
(수량)</t>
    <phoneticPr fontId="2" type="noConversion"/>
  </si>
  <si>
    <t>참외</t>
    <phoneticPr fontId="2" type="noConversion"/>
  </si>
  <si>
    <t>메론</t>
    <phoneticPr fontId="2" type="noConversion"/>
  </si>
  <si>
    <t>포도</t>
    <phoneticPr fontId="2" type="noConversion"/>
  </si>
  <si>
    <t>자두</t>
    <phoneticPr fontId="2" type="noConversion"/>
  </si>
  <si>
    <t>CHOOSE 함수</t>
    <phoneticPr fontId="2" type="noConversion"/>
  </si>
  <si>
    <t>TRUE (1)</t>
    <phoneticPr fontId="2" type="noConversion"/>
  </si>
  <si>
    <t>FALSE (0)</t>
    <phoneticPr fontId="2" type="noConversion"/>
  </si>
  <si>
    <t>=CHOOSE(숫자, 1의 값, 2의 값, 3의 값, , ,)</t>
    <phoneticPr fontId="2" type="noConversion"/>
  </si>
  <si>
    <t xml:space="preserve"> 1, 2, 3 … 으로 변하는 값(숫자)에 대한 결과 찾기 (IF랑 비슷함)</t>
    <phoneticPr fontId="2" type="noConversion"/>
  </si>
  <si>
    <t xml:space="preserve">참조 표의 열단위로 참조하기 </t>
    <phoneticPr fontId="2" type="noConversion"/>
  </si>
  <si>
    <t xml:space="preserve">참조 표의 행단위로 참조하기 </t>
    <phoneticPr fontId="2" type="noConversion"/>
  </si>
  <si>
    <t xml:space="preserve">지정된 행, 열 번호에 있는 데이터를 가져오기 </t>
    <phoneticPr fontId="2" type="noConversion"/>
  </si>
  <si>
    <t xml:space="preserve">찾을 값이 위치하고 있는 번호 구하기 </t>
    <phoneticPr fontId="2" type="noConversion"/>
  </si>
  <si>
    <r>
      <t>인덱스 번호는</t>
    </r>
    <r>
      <rPr>
        <sz val="11"/>
        <color rgb="FFFF0000"/>
        <rFont val="맑은 고딕"/>
        <family val="3"/>
        <charset val="129"/>
        <scheme val="minor"/>
      </rPr>
      <t xml:space="preserve"> 1부터 254</t>
    </r>
    <r>
      <rPr>
        <sz val="11"/>
        <color theme="1"/>
        <rFont val="맑은 고딕"/>
        <family val="2"/>
        <charset val="129"/>
        <scheme val="minor"/>
      </rPr>
      <t xml:space="preserve"> 사이의 </t>
    </r>
    <r>
      <rPr>
        <b/>
        <sz val="11"/>
        <color rgb="FFFF0000"/>
        <rFont val="맑은 고딕"/>
        <family val="3"/>
        <charset val="129"/>
        <scheme val="minor"/>
      </rPr>
      <t>숫자</t>
    </r>
    <r>
      <rPr>
        <sz val="11"/>
        <color theme="1"/>
        <rFont val="맑은 고딕"/>
        <family val="2"/>
        <charset val="129"/>
        <scheme val="minor"/>
      </rPr>
      <t>여야 함</t>
    </r>
    <phoneticPr fontId="2" type="noConversion"/>
  </si>
  <si>
    <t>주민등록번호의 8번째 숫자가  1, 3 이면 '남자' ,  2, 4 이면 '여자'를 표시하시오.  (CHOOSE, MID함수 이용)</t>
    <phoneticPr fontId="2" type="noConversion"/>
  </si>
  <si>
    <t>&lt;주민등록번호를 이용하여 성별 구하기&gt;</t>
    <phoneticPr fontId="2" type="noConversion"/>
  </si>
  <si>
    <t>행 번호와 열 번호로 원하는 데이터를 찾는다.</t>
    <phoneticPr fontId="2" type="noConversion"/>
  </si>
  <si>
    <t>CHOOSE</t>
    <phoneticPr fontId="2" type="noConversion"/>
  </si>
  <si>
    <t>VLOOKUP</t>
    <phoneticPr fontId="2" type="noConversion"/>
  </si>
  <si>
    <t>HLOOKUP</t>
    <phoneticPr fontId="2" type="noConversion"/>
  </si>
  <si>
    <t>INDEX</t>
    <phoneticPr fontId="2" type="noConversion"/>
  </si>
  <si>
    <t>MATCH</t>
    <phoneticPr fontId="2" type="noConversion"/>
  </si>
  <si>
    <t>▶</t>
    <phoneticPr fontId="2" type="noConversion"/>
  </si>
  <si>
    <t>목록 값을 번호로 검색</t>
    <phoneticPr fontId="2" type="noConversion"/>
  </si>
  <si>
    <t>CHOOSE 함수</t>
    <phoneticPr fontId="2" type="noConversion"/>
  </si>
  <si>
    <t>VLOOKUP 함수 예제</t>
    <phoneticPr fontId="2" type="noConversion"/>
  </si>
  <si>
    <t>VLOOKUP 함수</t>
    <phoneticPr fontId="2" type="noConversion"/>
  </si>
  <si>
    <t>중간</t>
    <phoneticPr fontId="2" type="noConversion"/>
  </si>
  <si>
    <t>기말</t>
    <phoneticPr fontId="2" type="noConversion"/>
  </si>
  <si>
    <t>평균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</si>
  <si>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</si>
  <si>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</si>
  <si>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</si>
  <si>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</si>
  <si>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학점</t>
    <phoneticPr fontId="2" type="noConversion"/>
  </si>
  <si>
    <t>B</t>
    <phoneticPr fontId="2" type="noConversion"/>
  </si>
  <si>
    <r>
      <t>범위를 잡을 때 데이터 입력되어있는 범위</t>
    </r>
    <r>
      <rPr>
        <b/>
        <sz val="11"/>
        <color rgb="FFFF0000"/>
        <rFont val="맑은 고딕"/>
        <family val="3"/>
        <charset val="129"/>
        <scheme val="minor"/>
      </rPr>
      <t>(구할 값이 있는 범위)</t>
    </r>
    <r>
      <rPr>
        <b/>
        <sz val="11"/>
        <color theme="1"/>
        <rFont val="맑은 고딕"/>
        <family val="3"/>
        <charset val="129"/>
        <scheme val="minor"/>
      </rPr>
      <t>를 정확히 잡아줘야 함</t>
    </r>
    <phoneticPr fontId="2" type="noConversion"/>
  </si>
  <si>
    <t>할인율</t>
    <phoneticPr fontId="2" type="noConversion"/>
  </si>
  <si>
    <t>[표1]</t>
    <phoneticPr fontId="2" type="noConversion"/>
  </si>
  <si>
    <t>파일코드</t>
  </si>
  <si>
    <t>조회수</t>
  </si>
  <si>
    <t>다운로드수</t>
  </si>
  <si>
    <t>파일크기</t>
  </si>
  <si>
    <t>판매액</t>
  </si>
  <si>
    <t>C1087-01</t>
  </si>
  <si>
    <t>K0077-04</t>
  </si>
  <si>
    <t>K0124-01</t>
  </si>
  <si>
    <t>K0562-01</t>
  </si>
  <si>
    <t>K3765-03</t>
  </si>
  <si>
    <t>P0025-11</t>
  </si>
  <si>
    <t>P0065-04</t>
    <phoneticPr fontId="6" type="noConversion"/>
  </si>
  <si>
    <t>P6523-01</t>
  </si>
  <si>
    <t>K0324-01</t>
  </si>
  <si>
    <t>P1023-04</t>
    <phoneticPr fontId="6" type="noConversion"/>
  </si>
  <si>
    <t>K2041-05</t>
  </si>
  <si>
    <t>K2041-03</t>
  </si>
  <si>
    <t>P1039-01</t>
  </si>
  <si>
    <t>파일크기</t>
    <phoneticPr fontId="6" type="noConversion"/>
  </si>
  <si>
    <t>단가</t>
    <phoneticPr fontId="6" type="noConversion"/>
  </si>
  <si>
    <t>[표2]</t>
    <phoneticPr fontId="6" type="noConversion"/>
  </si>
  <si>
    <t>고객명</t>
  </si>
  <si>
    <t>예금종류</t>
  </si>
  <si>
    <t>예금액</t>
  </si>
  <si>
    <t>공제금액</t>
  </si>
  <si>
    <t>강만이</t>
  </si>
  <si>
    <t>연금저축</t>
  </si>
  <si>
    <t>도조아</t>
  </si>
  <si>
    <t>장미저축</t>
    <phoneticPr fontId="2" type="noConversion"/>
  </si>
  <si>
    <t>박주리</t>
  </si>
  <si>
    <t>이만금</t>
  </si>
  <si>
    <t>장마저축</t>
  </si>
  <si>
    <t>조아라</t>
  </si>
  <si>
    <t>장기주식형</t>
  </si>
  <si>
    <t>최중금</t>
  </si>
  <si>
    <t>황금이</t>
  </si>
  <si>
    <t>예금별 수익률</t>
  </si>
  <si>
    <t>수익률</t>
  </si>
  <si>
    <t>HLOOKUP 함수</t>
    <phoneticPr fontId="2" type="noConversion"/>
  </si>
  <si>
    <t>함수</t>
    <phoneticPr fontId="2" type="noConversion"/>
  </si>
  <si>
    <t>표시형식</t>
    <phoneticPr fontId="2" type="noConversion"/>
  </si>
  <si>
    <t>설명</t>
    <phoneticPr fontId="2" type="noConversion"/>
  </si>
  <si>
    <t>주민등록번호</t>
    <phoneticPr fontId="2" type="noConversion"/>
  </si>
  <si>
    <t>이름</t>
    <phoneticPr fontId="2" type="noConversion"/>
  </si>
  <si>
    <t>성별</t>
    <phoneticPr fontId="2" type="noConversion"/>
  </si>
  <si>
    <t>▶ 행 위치(수량)는 MATCH 함수를 이용하여 [C16] 셀의 수량을 [B7:B12] 영역에서 행의 위치에 해당하는 숫자로 표시하시오.</t>
    <phoneticPr fontId="2" type="noConversion"/>
  </si>
  <si>
    <t>▶ 열 위치(제품명)는 MATCH 함수를 이용하여 [C17] 셀의 제품명을 [C6:G6] 영역에서 열의 위치에 해당하는 숫자로 표시하시오.</t>
    <phoneticPr fontId="2" type="noConversion"/>
  </si>
  <si>
    <t>면접 점수표</t>
    <phoneticPr fontId="2" type="noConversion"/>
  </si>
  <si>
    <t>순번</t>
    <phoneticPr fontId="2" type="noConversion"/>
  </si>
  <si>
    <t>점수</t>
    <phoneticPr fontId="2" type="noConversion"/>
  </si>
  <si>
    <t>기획부</t>
    <phoneticPr fontId="6" type="noConversion"/>
  </si>
  <si>
    <t>이태민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</si>
  <si>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-123</t>
    </r>
    <phoneticPr fontId="6" type="noConversion"/>
  </si>
  <si>
    <t>이성연</t>
    <phoneticPr fontId="6" type="noConversion"/>
  </si>
  <si>
    <t>AC-0906</t>
    <phoneticPr fontId="6" type="noConversion"/>
  </si>
  <si>
    <t>총무부</t>
    <phoneticPr fontId="6" type="noConversion"/>
  </si>
  <si>
    <t>피정우</t>
    <phoneticPr fontId="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</si>
  <si>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-456</t>
    </r>
    <phoneticPr fontId="6" type="noConversion"/>
  </si>
  <si>
    <t>성준서</t>
    <phoneticPr fontId="6" type="noConversion"/>
  </si>
  <si>
    <t>PT-0604</t>
  </si>
  <si>
    <t>강태형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</si>
  <si>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-215</t>
    </r>
    <phoneticPr fontId="6" type="noConversion"/>
  </si>
  <si>
    <t>박은별</t>
    <phoneticPr fontId="6" type="noConversion"/>
  </si>
  <si>
    <t>TC-7801</t>
  </si>
  <si>
    <t>임진태</t>
    <phoneticPr fontId="6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</si>
  <si>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-431</t>
    </r>
    <phoneticPr fontId="6" type="noConversion"/>
  </si>
  <si>
    <t>고사리</t>
    <phoneticPr fontId="6" type="noConversion"/>
  </si>
  <si>
    <t>TC-9505</t>
  </si>
  <si>
    <t>영업부</t>
    <phoneticPr fontId="6" type="noConversion"/>
  </si>
  <si>
    <t>이정훈</t>
    <phoneticPr fontId="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</si>
  <si>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-245</t>
    </r>
    <phoneticPr fontId="6" type="noConversion"/>
  </si>
  <si>
    <t>김은철</t>
    <phoneticPr fontId="6" type="noConversion"/>
  </si>
  <si>
    <t>CP-0503</t>
  </si>
  <si>
    <t>하나미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</si>
  <si>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-312</t>
    </r>
    <phoneticPr fontId="6" type="noConversion"/>
  </si>
  <si>
    <t>한가람</t>
    <phoneticPr fontId="6" type="noConversion"/>
  </si>
  <si>
    <t>CP-0701</t>
  </si>
  <si>
    <t>이지영</t>
    <phoneticPr fontId="6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</si>
  <si>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-201</t>
    </r>
    <phoneticPr fontId="6" type="noConversion"/>
  </si>
  <si>
    <t>결과</t>
    <phoneticPr fontId="6" type="noConversion"/>
  </si>
  <si>
    <t>평가점수</t>
    <phoneticPr fontId="6" type="noConversion"/>
  </si>
  <si>
    <t>교수명</t>
    <phoneticPr fontId="6" type="noConversion"/>
  </si>
  <si>
    <t>교수코드</t>
    <phoneticPr fontId="6" type="noConversion"/>
  </si>
  <si>
    <t>김남이</t>
    <phoneticPr fontId="6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</si>
  <si>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-101</t>
    </r>
    <phoneticPr fontId="6" type="noConversion"/>
  </si>
  <si>
    <t>직위</t>
    <phoneticPr fontId="6" type="noConversion"/>
  </si>
  <si>
    <t>근무년수</t>
    <phoneticPr fontId="6" type="noConversion"/>
  </si>
  <si>
    <t>담당부서</t>
    <phoneticPr fontId="6" type="noConversion"/>
  </si>
  <si>
    <t>성명</t>
    <phoneticPr fontId="6" type="noConversion"/>
  </si>
  <si>
    <t>사원코드</t>
    <phoneticPr fontId="6" type="noConversion"/>
  </si>
  <si>
    <t>아이패드</t>
    <phoneticPr fontId="6" type="noConversion"/>
  </si>
  <si>
    <t>스마트폰</t>
    <phoneticPr fontId="6" type="noConversion"/>
  </si>
  <si>
    <t>전화기</t>
    <phoneticPr fontId="6" type="noConversion"/>
  </si>
  <si>
    <t>없음</t>
    <phoneticPr fontId="6" type="noConversion"/>
  </si>
  <si>
    <t>D</t>
    <phoneticPr fontId="6" type="noConversion"/>
  </si>
  <si>
    <t>G</t>
    <phoneticPr fontId="6" type="noConversion"/>
  </si>
  <si>
    <t>S</t>
    <phoneticPr fontId="6" type="noConversion"/>
  </si>
  <si>
    <t>C</t>
    <phoneticPr fontId="6" type="noConversion"/>
  </si>
  <si>
    <t>고객등급별 사은품 목록</t>
    <phoneticPr fontId="6" type="noConversion"/>
  </si>
  <si>
    <t>회원명</t>
    <phoneticPr fontId="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</si>
  <si>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OPPER</t>
    </r>
    <phoneticPr fontId="6" type="noConversion"/>
  </si>
  <si>
    <t>형민태</t>
    <phoneticPr fontId="6" type="noConversion"/>
  </si>
  <si>
    <t>C_Tep7</t>
  </si>
  <si>
    <t>GOLD</t>
    <phoneticPr fontId="6" type="noConversion"/>
  </si>
  <si>
    <t>류은서</t>
    <phoneticPr fontId="6" type="noConversion"/>
  </si>
  <si>
    <t>C_Tep6</t>
  </si>
  <si>
    <t>일반회원</t>
    <phoneticPr fontId="6" type="noConversion"/>
  </si>
  <si>
    <t>강태공</t>
    <phoneticPr fontId="6" type="noConversion"/>
  </si>
  <si>
    <t>삼척</t>
    <phoneticPr fontId="6" type="noConversion"/>
  </si>
  <si>
    <t>SILVER</t>
    <phoneticPr fontId="6" type="noConversion"/>
  </si>
  <si>
    <t>김서희</t>
    <phoneticPr fontId="6" type="noConversion"/>
  </si>
  <si>
    <t>C_Tep5</t>
  </si>
  <si>
    <t>장유익</t>
    <phoneticPr fontId="6" type="noConversion"/>
  </si>
  <si>
    <t>단양</t>
    <phoneticPr fontId="6" type="noConversion"/>
  </si>
  <si>
    <t>김서현</t>
    <phoneticPr fontId="6" type="noConversion"/>
  </si>
  <si>
    <t>C_Tep4</t>
  </si>
  <si>
    <t>V.I.P</t>
    <phoneticPr fontId="6" type="noConversion"/>
  </si>
  <si>
    <t>김민철</t>
    <phoneticPr fontId="6" type="noConversion"/>
  </si>
  <si>
    <t>안면도</t>
    <phoneticPr fontId="6" type="noConversion"/>
  </si>
  <si>
    <t>김동화</t>
    <phoneticPr fontId="6" type="noConversion"/>
  </si>
  <si>
    <t>C_Tep3</t>
  </si>
  <si>
    <t>안동식</t>
    <phoneticPr fontId="6" type="noConversion"/>
  </si>
  <si>
    <t>제주도</t>
    <phoneticPr fontId="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</si>
  <si>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ILVER</t>
    </r>
    <phoneticPr fontId="6" type="noConversion"/>
  </si>
  <si>
    <t>김규리</t>
    <phoneticPr fontId="6" type="noConversion"/>
  </si>
  <si>
    <t>B_Sep3</t>
  </si>
  <si>
    <t>우수회원</t>
    <phoneticPr fontId="6" type="noConversion"/>
  </si>
  <si>
    <t>하태훈</t>
    <phoneticPr fontId="6" type="noConversion"/>
  </si>
  <si>
    <t>설악</t>
    <phoneticPr fontId="6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</si>
  <si>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IAMOND</t>
    </r>
    <phoneticPr fontId="6" type="noConversion"/>
  </si>
  <si>
    <t>강주호</t>
    <phoneticPr fontId="6" type="noConversion"/>
  </si>
  <si>
    <t>B_Sep2</t>
  </si>
  <si>
    <t>서현진</t>
    <phoneticPr fontId="6" type="noConversion"/>
  </si>
  <si>
    <t>통영</t>
    <phoneticPr fontId="6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</si>
  <si>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OLD</t>
    </r>
    <phoneticPr fontId="6" type="noConversion"/>
  </si>
  <si>
    <t>권태형</t>
    <phoneticPr fontId="6" type="noConversion"/>
  </si>
  <si>
    <t>B_Sep1</t>
  </si>
  <si>
    <t>비고</t>
    <phoneticPr fontId="6" type="noConversion"/>
  </si>
  <si>
    <t>이용일수</t>
    <phoneticPr fontId="6" type="noConversion"/>
  </si>
  <si>
    <t>위치</t>
    <phoneticPr fontId="6" type="noConversion"/>
  </si>
  <si>
    <t>사은품</t>
    <phoneticPr fontId="6" type="noConversion"/>
  </si>
  <si>
    <t>고객등급</t>
    <phoneticPr fontId="6" type="noConversion"/>
  </si>
  <si>
    <t>고객명</t>
    <phoneticPr fontId="6" type="noConversion"/>
  </si>
  <si>
    <t>고객번호</t>
    <phoneticPr fontId="6" type="noConversion"/>
  </si>
  <si>
    <t>[표2]</t>
    <phoneticPr fontId="6" type="noConversion"/>
  </si>
  <si>
    <t>[표1]</t>
    <phoneticPr fontId="6" type="noConversion"/>
  </si>
  <si>
    <t>기획부</t>
    <phoneticPr fontId="6" type="noConversion"/>
  </si>
  <si>
    <t>이태민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</si>
  <si>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-123</t>
    </r>
    <phoneticPr fontId="6" type="noConversion"/>
  </si>
  <si>
    <t>이성연</t>
    <phoneticPr fontId="6" type="noConversion"/>
  </si>
  <si>
    <t>AC-0906</t>
    <phoneticPr fontId="6" type="noConversion"/>
  </si>
  <si>
    <t>총무부</t>
    <phoneticPr fontId="6" type="noConversion"/>
  </si>
  <si>
    <t>피정우</t>
    <phoneticPr fontId="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</si>
  <si>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-456</t>
    </r>
    <phoneticPr fontId="6" type="noConversion"/>
  </si>
  <si>
    <t>성준서</t>
    <phoneticPr fontId="6" type="noConversion"/>
  </si>
  <si>
    <t>강태형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</si>
  <si>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-215</t>
    </r>
    <phoneticPr fontId="6" type="noConversion"/>
  </si>
  <si>
    <t>박은별</t>
    <phoneticPr fontId="6" type="noConversion"/>
  </si>
  <si>
    <t>임진태</t>
    <phoneticPr fontId="6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</si>
  <si>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-431</t>
    </r>
    <phoneticPr fontId="6" type="noConversion"/>
  </si>
  <si>
    <t>고사리</t>
    <phoneticPr fontId="6" type="noConversion"/>
  </si>
  <si>
    <t>영업부</t>
    <phoneticPr fontId="6" type="noConversion"/>
  </si>
  <si>
    <t>이정훈</t>
    <phoneticPr fontId="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</si>
  <si>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-245</t>
    </r>
    <phoneticPr fontId="6" type="noConversion"/>
  </si>
  <si>
    <t>김은철</t>
    <phoneticPr fontId="6" type="noConversion"/>
  </si>
  <si>
    <t>하나미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</si>
  <si>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-312</t>
    </r>
    <phoneticPr fontId="6" type="noConversion"/>
  </si>
  <si>
    <t>한가람</t>
    <phoneticPr fontId="6" type="noConversion"/>
  </si>
  <si>
    <t>이지영</t>
    <phoneticPr fontId="6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</si>
  <si>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-201</t>
    </r>
    <phoneticPr fontId="6" type="noConversion"/>
  </si>
  <si>
    <t>결과</t>
    <phoneticPr fontId="6" type="noConversion"/>
  </si>
  <si>
    <t>평가점수</t>
    <phoneticPr fontId="6" type="noConversion"/>
  </si>
  <si>
    <t>교수명</t>
    <phoneticPr fontId="6" type="noConversion"/>
  </si>
  <si>
    <t>교수코드</t>
    <phoneticPr fontId="6" type="noConversion"/>
  </si>
  <si>
    <t>김남이</t>
    <phoneticPr fontId="6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</si>
  <si>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-101</t>
    </r>
    <phoneticPr fontId="6" type="noConversion"/>
  </si>
  <si>
    <t>[표4]</t>
    <phoneticPr fontId="6" type="noConversion"/>
  </si>
  <si>
    <t>직위</t>
    <phoneticPr fontId="6" type="noConversion"/>
  </si>
  <si>
    <t>근무년수</t>
    <phoneticPr fontId="6" type="noConversion"/>
  </si>
  <si>
    <t>담당부서</t>
    <phoneticPr fontId="6" type="noConversion"/>
  </si>
  <si>
    <t>성명</t>
    <phoneticPr fontId="6" type="noConversion"/>
  </si>
  <si>
    <t>사원코드</t>
    <phoneticPr fontId="6" type="noConversion"/>
  </si>
  <si>
    <t>아이패드</t>
    <phoneticPr fontId="6" type="noConversion"/>
  </si>
  <si>
    <t>스마트폰</t>
    <phoneticPr fontId="6" type="noConversion"/>
  </si>
  <si>
    <t>전화기</t>
    <phoneticPr fontId="6" type="noConversion"/>
  </si>
  <si>
    <t>없음</t>
    <phoneticPr fontId="6" type="noConversion"/>
  </si>
  <si>
    <t>D</t>
    <phoneticPr fontId="6" type="noConversion"/>
  </si>
  <si>
    <t>G</t>
    <phoneticPr fontId="6" type="noConversion"/>
  </si>
  <si>
    <t>S</t>
    <phoneticPr fontId="6" type="noConversion"/>
  </si>
  <si>
    <t>C</t>
    <phoneticPr fontId="6" type="noConversion"/>
  </si>
  <si>
    <t>고객등급별 사은품 목록</t>
    <phoneticPr fontId="6" type="noConversion"/>
  </si>
  <si>
    <t>회원명</t>
    <phoneticPr fontId="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</si>
  <si>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OPPER</t>
    </r>
    <phoneticPr fontId="6" type="noConversion"/>
  </si>
  <si>
    <t>형민태</t>
    <phoneticPr fontId="6" type="noConversion"/>
  </si>
  <si>
    <t>GOLD</t>
    <phoneticPr fontId="6" type="noConversion"/>
  </si>
  <si>
    <t>류은서</t>
    <phoneticPr fontId="6" type="noConversion"/>
  </si>
  <si>
    <t>일반회원</t>
    <phoneticPr fontId="6" type="noConversion"/>
  </si>
  <si>
    <t>강태공</t>
    <phoneticPr fontId="6" type="noConversion"/>
  </si>
  <si>
    <t>삼척</t>
    <phoneticPr fontId="6" type="noConversion"/>
  </si>
  <si>
    <t>SILVER</t>
    <phoneticPr fontId="6" type="noConversion"/>
  </si>
  <si>
    <t>김서희</t>
    <phoneticPr fontId="6" type="noConversion"/>
  </si>
  <si>
    <t>장유익</t>
    <phoneticPr fontId="6" type="noConversion"/>
  </si>
  <si>
    <t>단양</t>
    <phoneticPr fontId="6" type="noConversion"/>
  </si>
  <si>
    <t>김서현</t>
    <phoneticPr fontId="6" type="noConversion"/>
  </si>
  <si>
    <t>V.I.P</t>
    <phoneticPr fontId="6" type="noConversion"/>
  </si>
  <si>
    <t>김민철</t>
    <phoneticPr fontId="6" type="noConversion"/>
  </si>
  <si>
    <t>안면도</t>
    <phoneticPr fontId="6" type="noConversion"/>
  </si>
  <si>
    <t>김동화</t>
    <phoneticPr fontId="6" type="noConversion"/>
  </si>
  <si>
    <t>안동식</t>
    <phoneticPr fontId="6" type="noConversion"/>
  </si>
  <si>
    <t>제주도</t>
    <phoneticPr fontId="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</si>
  <si>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ILVER</t>
    </r>
    <phoneticPr fontId="6" type="noConversion"/>
  </si>
  <si>
    <t>김규리</t>
    <phoneticPr fontId="6" type="noConversion"/>
  </si>
  <si>
    <t>우수회원</t>
    <phoneticPr fontId="6" type="noConversion"/>
  </si>
  <si>
    <t>하태훈</t>
    <phoneticPr fontId="6" type="noConversion"/>
  </si>
  <si>
    <t>설악</t>
    <phoneticPr fontId="6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</si>
  <si>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IAMOND</t>
    </r>
    <phoneticPr fontId="6" type="noConversion"/>
  </si>
  <si>
    <t>강주호</t>
    <phoneticPr fontId="6" type="noConversion"/>
  </si>
  <si>
    <t>서현진</t>
    <phoneticPr fontId="6" type="noConversion"/>
  </si>
  <si>
    <t>통영</t>
    <phoneticPr fontId="6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</si>
  <si>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OLD</t>
    </r>
    <phoneticPr fontId="6" type="noConversion"/>
  </si>
  <si>
    <t>권태형</t>
    <phoneticPr fontId="6" type="noConversion"/>
  </si>
  <si>
    <t>비고</t>
    <phoneticPr fontId="6" type="noConversion"/>
  </si>
  <si>
    <t>이용일수</t>
    <phoneticPr fontId="6" type="noConversion"/>
  </si>
  <si>
    <t>위치</t>
    <phoneticPr fontId="6" type="noConversion"/>
  </si>
  <si>
    <t>사은품</t>
    <phoneticPr fontId="6" type="noConversion"/>
  </si>
  <si>
    <t>고객등급</t>
    <phoneticPr fontId="6" type="noConversion"/>
  </si>
  <si>
    <t>고객명</t>
    <phoneticPr fontId="6" type="noConversion"/>
  </si>
  <si>
    <t>고객번호</t>
    <phoneticPr fontId="6" type="noConversion"/>
  </si>
  <si>
    <t>[표2]</t>
    <phoneticPr fontId="6" type="noConversion"/>
  </si>
  <si>
    <t>[표1]</t>
    <phoneticPr fontId="6" type="noConversion"/>
  </si>
  <si>
    <t>대구</t>
    <phoneticPr fontId="2" type="noConversion"/>
  </si>
  <si>
    <t>차장</t>
    <phoneticPr fontId="2" type="noConversion"/>
  </si>
  <si>
    <t>이미현</t>
    <phoneticPr fontId="2" type="noConversion"/>
  </si>
  <si>
    <t>부산</t>
    <phoneticPr fontId="2" type="noConversion"/>
  </si>
  <si>
    <t>부장</t>
    <phoneticPr fontId="2" type="noConversion"/>
  </si>
  <si>
    <t>전미수</t>
    <phoneticPr fontId="2" type="noConversion"/>
  </si>
  <si>
    <t>울산</t>
    <phoneticPr fontId="2" type="noConversion"/>
  </si>
  <si>
    <t>이사</t>
    <phoneticPr fontId="2" type="noConversion"/>
  </si>
  <si>
    <t>김희정</t>
    <phoneticPr fontId="2" type="noConversion"/>
  </si>
  <si>
    <t>경기</t>
    <phoneticPr fontId="2" type="noConversion"/>
  </si>
  <si>
    <t>과장</t>
    <phoneticPr fontId="2" type="noConversion"/>
  </si>
  <si>
    <t>김수철</t>
    <phoneticPr fontId="2" type="noConversion"/>
  </si>
  <si>
    <t>대전</t>
    <phoneticPr fontId="2" type="noConversion"/>
  </si>
  <si>
    <t>사원</t>
    <phoneticPr fontId="2" type="noConversion"/>
  </si>
  <si>
    <t>최성수</t>
    <phoneticPr fontId="2" type="noConversion"/>
  </si>
  <si>
    <t>부산</t>
    <phoneticPr fontId="2" type="noConversion"/>
  </si>
  <si>
    <t>대리</t>
    <phoneticPr fontId="2" type="noConversion"/>
  </si>
  <si>
    <t>이남주</t>
    <phoneticPr fontId="2" type="noConversion"/>
  </si>
  <si>
    <t>부장</t>
    <phoneticPr fontId="2" type="noConversion"/>
  </si>
  <si>
    <t>마상태</t>
    <phoneticPr fontId="2" type="noConversion"/>
  </si>
  <si>
    <t>대구</t>
    <phoneticPr fontId="2" type="noConversion"/>
  </si>
  <si>
    <t>차장</t>
    <phoneticPr fontId="2" type="noConversion"/>
  </si>
  <si>
    <t>나문이</t>
    <phoneticPr fontId="2" type="noConversion"/>
  </si>
  <si>
    <t>광주</t>
    <phoneticPr fontId="2" type="noConversion"/>
  </si>
  <si>
    <t>울산</t>
    <phoneticPr fontId="2" type="noConversion"/>
  </si>
  <si>
    <t>박상중</t>
    <phoneticPr fontId="2" type="noConversion"/>
  </si>
  <si>
    <t>대전</t>
    <phoneticPr fontId="2" type="noConversion"/>
  </si>
  <si>
    <t>이명수</t>
    <phoneticPr fontId="2" type="noConversion"/>
  </si>
  <si>
    <t>경기</t>
    <phoneticPr fontId="2" type="noConversion"/>
  </si>
  <si>
    <t>광주</t>
    <phoneticPr fontId="2" type="noConversion"/>
  </si>
  <si>
    <t>정수남</t>
    <phoneticPr fontId="2" type="noConversion"/>
  </si>
  <si>
    <t>이사</t>
    <phoneticPr fontId="2" type="noConversion"/>
  </si>
  <si>
    <t>부장</t>
    <phoneticPr fontId="2" type="noConversion"/>
  </si>
  <si>
    <t>차장</t>
    <phoneticPr fontId="2" type="noConversion"/>
  </si>
  <si>
    <t>과장</t>
    <phoneticPr fontId="2" type="noConversion"/>
  </si>
  <si>
    <t>대리</t>
    <phoneticPr fontId="2" type="noConversion"/>
  </si>
  <si>
    <t>사원</t>
    <phoneticPr fontId="2" type="noConversion"/>
  </si>
  <si>
    <t>대구</t>
    <phoneticPr fontId="2" type="noConversion"/>
  </si>
  <si>
    <t>김송인</t>
    <phoneticPr fontId="2" type="noConversion"/>
  </si>
  <si>
    <t>지역/직급별 출장비</t>
    <phoneticPr fontId="2" type="noConversion"/>
  </si>
  <si>
    <t>부산</t>
    <phoneticPr fontId="2" type="noConversion"/>
  </si>
  <si>
    <t>박민중</t>
    <phoneticPr fontId="2" type="noConversion"/>
  </si>
  <si>
    <t>총 출장비</t>
    <phoneticPr fontId="2" type="noConversion"/>
  </si>
  <si>
    <t>출장일수</t>
    <phoneticPr fontId="2" type="noConversion"/>
  </si>
  <si>
    <t>열번호</t>
    <phoneticPr fontId="2" type="noConversion"/>
  </si>
  <si>
    <t>행번호</t>
    <phoneticPr fontId="2" type="noConversion"/>
  </si>
  <si>
    <t>1일 출장비</t>
    <phoneticPr fontId="2" type="noConversion"/>
  </si>
  <si>
    <t>출장지</t>
    <phoneticPr fontId="2" type="noConversion"/>
  </si>
  <si>
    <t>직급</t>
    <phoneticPr fontId="2" type="noConversion"/>
  </si>
  <si>
    <t>성명</t>
    <phoneticPr fontId="2" type="noConversion"/>
  </si>
  <si>
    <t>출장비 내역서</t>
    <phoneticPr fontId="2" type="noConversion"/>
  </si>
  <si>
    <t xml:space="preserve">MATCH &amp; INDEX 함수 </t>
    <phoneticPr fontId="2" type="noConversion"/>
  </si>
  <si>
    <t>지역 범위에서 몇 번째 위치에 있는지 검색하여 행 번호 알아내기.</t>
    <phoneticPr fontId="2" type="noConversion"/>
  </si>
  <si>
    <t>직급의 열 번호 찾기</t>
    <phoneticPr fontId="2" type="noConversion"/>
  </si>
  <si>
    <t>↓</t>
    <phoneticPr fontId="2" type="noConversion"/>
  </si>
  <si>
    <t>4. 전체 출장비 찾기</t>
    <phoneticPr fontId="2" type="noConversion"/>
  </si>
  <si>
    <t>INDEX함수</t>
    <phoneticPr fontId="2" type="noConversion"/>
  </si>
  <si>
    <t>3. 1일 출장비 찾기</t>
    <phoneticPr fontId="2" type="noConversion"/>
  </si>
  <si>
    <t>대구</t>
    <phoneticPr fontId="2" type="noConversion"/>
  </si>
  <si>
    <t>이미현</t>
    <phoneticPr fontId="2" type="noConversion"/>
  </si>
  <si>
    <t>2. 직급의 열 번호 찾기</t>
    <phoneticPr fontId="2" type="noConversion"/>
  </si>
  <si>
    <t>전미수</t>
    <phoneticPr fontId="2" type="noConversion"/>
  </si>
  <si>
    <t>MATCH함수</t>
    <phoneticPr fontId="2" type="noConversion"/>
  </si>
  <si>
    <t>1. 지역의 행 번호 찾기</t>
    <phoneticPr fontId="2" type="noConversion"/>
  </si>
  <si>
    <t>울산</t>
    <phoneticPr fontId="2" type="noConversion"/>
  </si>
  <si>
    <t>김희정</t>
    <phoneticPr fontId="2" type="noConversion"/>
  </si>
  <si>
    <t>김수철</t>
    <phoneticPr fontId="2" type="noConversion"/>
  </si>
  <si>
    <t>대전</t>
    <phoneticPr fontId="2" type="noConversion"/>
  </si>
  <si>
    <t>최성수</t>
    <phoneticPr fontId="2" type="noConversion"/>
  </si>
  <si>
    <t>이남주</t>
    <phoneticPr fontId="2" type="noConversion"/>
  </si>
  <si>
    <t>마상태</t>
    <phoneticPr fontId="2" type="noConversion"/>
  </si>
  <si>
    <t>나문이</t>
    <phoneticPr fontId="2" type="noConversion"/>
  </si>
  <si>
    <t>박상중</t>
    <phoneticPr fontId="2" type="noConversion"/>
  </si>
  <si>
    <t>이명수</t>
    <phoneticPr fontId="2" type="noConversion"/>
  </si>
  <si>
    <t>정수남</t>
    <phoneticPr fontId="2" type="noConversion"/>
  </si>
  <si>
    <t>[표 3]</t>
    <phoneticPr fontId="6" type="noConversion"/>
  </si>
  <si>
    <t>[표3]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</si>
</sst>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mm&quot;월&quot;\ dd&quot;일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0" borderId="0"/>
    <xf numFmtId="0" fontId="24" fillId="0" borderId="0"/>
  </cellStyleXfs>
  <cellXfs count="1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9" fontId="22" fillId="0" borderId="1" xfId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5" fillId="0" borderId="1" xfId="0" applyFont="1" applyBorder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41" fontId="0" fillId="0" borderId="1" xfId="2" applyFont="1" applyBorder="1" applyAlignment="1">
      <alignment horizontal="center"/>
    </xf>
    <xf numFmtId="0" fontId="25" fillId="0" borderId="0" xfId="0" applyFont="1" applyAlignment="1"/>
    <xf numFmtId="0" fontId="24" fillId="0" borderId="0" xfId="0" applyFont="1" applyAlignment="1"/>
    <xf numFmtId="0" fontId="25" fillId="0" borderId="1" xfId="0" applyNumberFormat="1" applyFont="1" applyBorder="1" applyAlignment="1">
      <alignment horizontal="center"/>
    </xf>
    <xf numFmtId="0" fontId="24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5" fillId="0" borderId="0" xfId="3" applyFont="1">
      <alignment vertical="center"/>
    </xf>
    <xf numFmtId="0" fontId="15" fillId="0" borderId="1" xfId="3" applyFont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15" fillId="0" borderId="0" xfId="3" applyFont="1" applyAlignment="1">
      <alignment horizontal="right" vertical="center"/>
    </xf>
    <xf numFmtId="0" fontId="15" fillId="0" borderId="1" xfId="3" applyNumberFormat="1" applyFont="1" applyBorder="1" applyAlignment="1">
      <alignment horizontal="center" vertical="center"/>
    </xf>
    <xf numFmtId="41" fontId="15" fillId="0" borderId="1" xfId="4" applyFont="1" applyBorder="1" applyAlignment="1">
      <alignment horizontal="center" vertical="center"/>
    </xf>
    <xf numFmtId="41" fontId="15" fillId="0" borderId="1" xfId="3" applyNumberFormat="1" applyFont="1" applyBorder="1" applyAlignment="1">
      <alignment horizontal="center" vertical="center"/>
    </xf>
    <xf numFmtId="0" fontId="15" fillId="0" borderId="0" xfId="3" applyNumberFormat="1" applyFont="1" applyBorder="1" applyAlignment="1">
      <alignment horizontal="center" vertical="center"/>
    </xf>
    <xf numFmtId="41" fontId="15" fillId="0" borderId="0" xfId="4" applyFont="1" applyBorder="1" applyAlignment="1">
      <alignment horizontal="center" vertical="center"/>
    </xf>
    <xf numFmtId="176" fontId="15" fillId="0" borderId="1" xfId="3" applyNumberFormat="1" applyFont="1" applyBorder="1" applyAlignment="1">
      <alignment horizontal="center" vertical="center"/>
    </xf>
    <xf numFmtId="0" fontId="8" fillId="8" borderId="1" xfId="3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10" fillId="3" borderId="11" xfId="0" applyFont="1" applyFill="1" applyBorder="1" applyAlignment="1">
      <alignment vertical="center"/>
    </xf>
    <xf numFmtId="0" fontId="9" fillId="3" borderId="12" xfId="0" applyFont="1" applyFill="1" applyBorder="1">
      <alignment vertical="center"/>
    </xf>
    <xf numFmtId="0" fontId="10" fillId="3" borderId="12" xfId="0" applyFont="1" applyFill="1" applyBorder="1" applyAlignment="1">
      <alignment horizontal="center" vertical="center"/>
    </xf>
    <xf numFmtId="0" fontId="9" fillId="3" borderId="13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7" applyFont="1" applyBorder="1" applyAlignment="1">
      <alignment horizontal="center"/>
    </xf>
    <xf numFmtId="0" fontId="15" fillId="0" borderId="1" xfId="8" applyFont="1" applyFill="1" applyBorder="1" applyAlignment="1">
      <alignment horizontal="center"/>
    </xf>
    <xf numFmtId="0" fontId="15" fillId="0" borderId="1" xfId="0" applyNumberFormat="1" applyFont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/>
    </xf>
    <xf numFmtId="0" fontId="17" fillId="0" borderId="0" xfId="8" applyFont="1" applyFill="1" applyBorder="1" applyAlignment="1">
      <alignment horizontal="left"/>
    </xf>
    <xf numFmtId="0" fontId="15" fillId="11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0" xfId="8" applyFont="1" applyFill="1" applyBorder="1" applyAlignment="1">
      <alignment horizontal="center"/>
    </xf>
    <xf numFmtId="41" fontId="15" fillId="0" borderId="1" xfId="6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8" applyFont="1" applyFill="1" applyBorder="1" applyAlignment="1">
      <alignment horizontal="center"/>
    </xf>
    <xf numFmtId="0" fontId="17" fillId="0" borderId="0" xfId="0" applyFont="1" applyAlignment="1">
      <alignment horizontal="right" vertical="center"/>
    </xf>
    <xf numFmtId="0" fontId="17" fillId="12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41" fontId="0" fillId="0" borderId="1" xfId="6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1" fontId="0" fillId="0" borderId="1" xfId="6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41" fontId="0" fillId="14" borderId="1" xfId="6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41" fontId="0" fillId="15" borderId="1" xfId="6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left" vertical="center" indent="1"/>
    </xf>
    <xf numFmtId="0" fontId="0" fillId="9" borderId="1" xfId="0" quotePrefix="1" applyFill="1" applyBorder="1" applyAlignment="1">
      <alignment horizontal="left" vertical="center" indent="1"/>
    </xf>
    <xf numFmtId="0" fontId="15" fillId="0" borderId="4" xfId="0" applyFont="1" applyFill="1" applyBorder="1" applyAlignment="1">
      <alignment horizontal="left" vertical="center" indent="1"/>
    </xf>
    <xf numFmtId="0" fontId="15" fillId="0" borderId="6" xfId="0" applyFont="1" applyFill="1" applyBorder="1" applyAlignment="1">
      <alignment horizontal="left" vertical="center" indent="1"/>
    </xf>
    <xf numFmtId="0" fontId="15" fillId="0" borderId="14" xfId="0" applyFont="1" applyFill="1" applyBorder="1" applyAlignment="1">
      <alignment horizontal="left" vertical="center" indent="1"/>
    </xf>
    <xf numFmtId="0" fontId="15" fillId="0" borderId="15" xfId="0" applyFont="1" applyFill="1" applyBorder="1" applyAlignment="1">
      <alignment horizontal="left" vertical="center" indent="1"/>
    </xf>
    <xf numFmtId="0" fontId="0" fillId="9" borderId="4" xfId="0" quotePrefix="1" applyFill="1" applyBorder="1" applyAlignment="1">
      <alignment horizontal="left" vertical="center" indent="1"/>
    </xf>
    <xf numFmtId="0" fontId="0" fillId="9" borderId="6" xfId="0" quotePrefix="1" applyFill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8" fillId="3" borderId="4" xfId="3" applyNumberFormat="1" applyFont="1" applyFill="1" applyBorder="1" applyAlignment="1">
      <alignment horizontal="center" vertical="center"/>
    </xf>
    <xf numFmtId="0" fontId="8" fillId="3" borderId="5" xfId="3" applyNumberFormat="1" applyFont="1" applyFill="1" applyBorder="1" applyAlignment="1">
      <alignment horizontal="center" vertical="center"/>
    </xf>
    <xf numFmtId="0" fontId="8" fillId="3" borderId="6" xfId="3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9">
    <cellStyle name="백분율" xfId="1" builtinId="5"/>
    <cellStyle name="쉼표 [0]" xfId="6" builtinId="6"/>
    <cellStyle name="쉼표 [0] 2" xfId="2"/>
    <cellStyle name="쉼표 [0] 2 2" xfId="4"/>
    <cellStyle name="통화 [0] 2" xfId="5"/>
    <cellStyle name="표준" xfId="0" builtinId="0"/>
    <cellStyle name="표준 2" xfId="3"/>
    <cellStyle name="표준_기본작업-2" xfId="7"/>
    <cellStyle name="표준_소책자(1급)" xfId="8"/>
  </cellStyles>
  <dxfs count="0"/>
  <tableStyles count="0" defaultTableStyle="TableStyleMedium9" defaultPivotStyle="PivotStyleLight16"/>
  <colors>
    <mruColors>
      <color rgb="FFFFFF99"/>
      <color rgb="FFCCFFCC"/>
      <color rgb="FFFFCCFF"/>
      <color rgb="FFFFCCCC"/>
      <color rgb="FFFFFFCC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666750</xdr:colOff>
      <xdr:row>21</xdr:row>
      <xdr:rowOff>133350</xdr:rowOff>
    </xdr:to>
    <xdr:sp macro="" textlink="">
      <xdr:nvSpPr>
        <xdr:cNvPr id="3" name="TextBox 2"/>
        <xdr:cNvSpPr txBox="1"/>
      </xdr:nvSpPr>
      <xdr:spPr>
        <a:xfrm>
          <a:off x="276225" y="3267075"/>
          <a:ext cx="4419600" cy="1390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날짜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[D5:D13]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에 해당하는 요일을 구하여 요일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[E5:E13]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에 표시하시오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/>
        </a:p>
        <a:p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요일은  일요일을  시작으로  하시오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/>
        </a:p>
        <a:p>
          <a:pPr fontAlgn="base"/>
          <a:endParaRPr lang="en-US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▶ 표기 예 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월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화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수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목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금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토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일 </a:t>
          </a:r>
          <a:endParaRPr lang="en-US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▶ 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CHOOSE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와 </a:t>
          </a: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WEEKDAY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함수 사용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134743</xdr:colOff>
      <xdr:row>4</xdr:row>
      <xdr:rowOff>9292</xdr:rowOff>
    </xdr:from>
    <xdr:to>
      <xdr:col>13</xdr:col>
      <xdr:colOff>302244</xdr:colOff>
      <xdr:row>7</xdr:row>
      <xdr:rowOff>18818</xdr:rowOff>
    </xdr:to>
    <xdr:sp macro="" textlink="">
      <xdr:nvSpPr>
        <xdr:cNvPr id="2" name="TextBox 1"/>
        <xdr:cNvSpPr txBox="1"/>
      </xdr:nvSpPr>
      <xdr:spPr>
        <a:xfrm>
          <a:off x="5380463" y="971085"/>
          <a:ext cx="3605793" cy="636782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100"/>
            <a:t>중간과 기말의  평균을 구한 후  학점을  구하시오</a:t>
          </a:r>
          <a:r>
            <a:rPr lang="en-US" altLang="ko-KR" sz="1100"/>
            <a:t>.</a:t>
          </a:r>
        </a:p>
        <a:p>
          <a:r>
            <a:rPr lang="en-US" altLang="ko-KR" sz="1100"/>
            <a:t>Average,</a:t>
          </a:r>
          <a:r>
            <a:rPr lang="en-US" altLang="ko-KR" sz="1100" baseline="0"/>
            <a:t>  Vlookup   </a:t>
          </a:r>
          <a:r>
            <a:rPr lang="ko-KR" altLang="en-US" sz="1100" baseline="0"/>
            <a:t>함수 사용 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488156</xdr:colOff>
      <xdr:row>3</xdr:row>
      <xdr:rowOff>65485</xdr:rowOff>
    </xdr:from>
    <xdr:to>
      <xdr:col>13</xdr:col>
      <xdr:colOff>532209</xdr:colOff>
      <xdr:row>10</xdr:row>
      <xdr:rowOff>94059</xdr:rowOff>
    </xdr:to>
    <xdr:sp macro="" textlink="">
      <xdr:nvSpPr>
        <xdr:cNvPr id="2" name="TextBox 1"/>
        <xdr:cNvSpPr txBox="1"/>
      </xdr:nvSpPr>
      <xdr:spPr>
        <a:xfrm>
          <a:off x="4941094" y="785813"/>
          <a:ext cx="5520928" cy="148709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예금별 수익률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[B14:E15]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을 참조하여 예금종류에 따른 공제금액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[E5:E11]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을 구하시오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단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,  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예금별 수익률에 존재하지 않는 예금종류이면 공제금액에 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예금종류오류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라고 표시 하시오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▶  공제금액  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=  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예금액  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*  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수익률 </a:t>
          </a:r>
          <a:endParaRPr lang="en-US" altLang="ko-KR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▶  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IFERROR</a:t>
          </a:r>
          <a:r>
            <a:rPr lang="ko-KR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와  </a:t>
          </a:r>
          <a:r>
            <a:rPr lang="en-US" altLang="ko-KR" sz="1100" b="0">
              <a:solidFill>
                <a:schemeClr val="dk1"/>
              </a:solidFill>
              <a:latin typeface="+mn-lt"/>
              <a:ea typeface="+mn-ea"/>
              <a:cs typeface="+mn-cs"/>
            </a:rPr>
            <a:t>HLOOKUP</a:t>
          </a:r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함수 사용 </a:t>
          </a:r>
          <a:endParaRPr lang="ko-KR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267201</xdr:colOff>
      <xdr:row>8</xdr:row>
      <xdr:rowOff>79208</xdr:rowOff>
    </xdr:from>
    <xdr:to>
      <xdr:col>14</xdr:col>
      <xdr:colOff>304298</xdr:colOff>
      <xdr:row>15</xdr:row>
      <xdr:rowOff>107783</xdr:rowOff>
    </xdr:to>
    <xdr:sp macro="" textlink="">
      <xdr:nvSpPr>
        <xdr:cNvPr id="2" name="TextBox 1"/>
        <xdr:cNvSpPr txBox="1"/>
      </xdr:nvSpPr>
      <xdr:spPr>
        <a:xfrm>
          <a:off x="4357938" y="1888958"/>
          <a:ext cx="5531518" cy="1502443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ko-KR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표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1]</a:t>
          </a:r>
          <a:r>
            <a:rPr lang="ko-KR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과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ko-KR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표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2]</a:t>
          </a:r>
          <a:r>
            <a:rPr lang="ko-KR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영역을  참조하여  판매액을  계산하시오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▶ 판매액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 (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다운로드수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×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단가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 × (1 -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할인율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▶ 단가는 파일크기에 따라 다르며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표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2]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를 참조</a:t>
          </a:r>
          <a:endParaRPr lang="ko-KR"/>
        </a:p>
        <a:p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▶ 할인율은 다운로드수가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10000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미만이면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10%,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나머지는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0%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▶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IF, HLOOKUP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함수 사용</a:t>
          </a:r>
          <a:endParaRPr lang="ko-KR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15</xdr:col>
      <xdr:colOff>0</xdr:colOff>
      <xdr:row>40</xdr:row>
      <xdr:rowOff>0</xdr:rowOff>
    </xdr:to>
    <xdr:sp macro="" textlink="">
      <xdr:nvSpPr>
        <xdr:cNvPr id="2" name="모서리가 둥근 직사각형 1"/>
        <xdr:cNvSpPr/>
      </xdr:nvSpPr>
      <xdr:spPr>
        <a:xfrm>
          <a:off x="0" y="5029200"/>
          <a:ext cx="10287000" cy="33528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200">
              <a:solidFill>
                <a:schemeClr val="tx1"/>
              </a:solidFill>
            </a:rPr>
            <a:t>1.[</a:t>
          </a:r>
          <a:r>
            <a:rPr lang="ko-KR" altLang="en-US" sz="1200">
              <a:solidFill>
                <a:schemeClr val="tx1"/>
              </a:solidFill>
            </a:rPr>
            <a:t>표</a:t>
          </a:r>
          <a:r>
            <a:rPr lang="en-US" altLang="ko-KR" sz="1200">
              <a:solidFill>
                <a:schemeClr val="tx1"/>
              </a:solidFill>
            </a:rPr>
            <a:t>1]</a:t>
          </a:r>
          <a:r>
            <a:rPr lang="ko-KR" altLang="en-US" sz="1200">
              <a:solidFill>
                <a:schemeClr val="tx1"/>
              </a:solidFill>
            </a:rPr>
            <a:t>에서 고객등급</a:t>
          </a:r>
          <a:r>
            <a:rPr lang="en-US" altLang="ko-KR" sz="1200">
              <a:solidFill>
                <a:schemeClr val="tx1"/>
              </a:solidFill>
            </a:rPr>
            <a:t>[C3:C10]</a:t>
          </a:r>
          <a:r>
            <a:rPr lang="ko-KR" altLang="en-US" sz="1200">
              <a:solidFill>
                <a:schemeClr val="tx1"/>
              </a:solidFill>
            </a:rPr>
            <a:t>의 첫 번째 문자를 이용하여 고객등급별 사은품목록</a:t>
          </a:r>
          <a:r>
            <a:rPr lang="en-US" altLang="ko-KR" sz="1200">
              <a:solidFill>
                <a:schemeClr val="tx1"/>
              </a:solidFill>
            </a:rPr>
            <a:t>[A13:D14]</a:t>
          </a:r>
          <a:r>
            <a:rPr lang="ko-KR" altLang="en-US" sz="1200">
              <a:solidFill>
                <a:schemeClr val="tx1"/>
              </a:solidFill>
            </a:rPr>
            <a:t>을 참조하여 사은품</a:t>
          </a:r>
          <a:r>
            <a:rPr lang="en-US" altLang="ko-KR" sz="1200">
              <a:solidFill>
                <a:schemeClr val="tx1"/>
              </a:solidFill>
            </a:rPr>
            <a:t>[</a:t>
          </a:r>
          <a:r>
            <a:rPr lang="en-US" altLang="ko-KR" sz="1200" baseline="0">
              <a:solidFill>
                <a:schemeClr val="tx1"/>
              </a:solidFill>
            </a:rPr>
            <a:t>D3:D10] </a:t>
          </a:r>
          <a:r>
            <a:rPr lang="ko-KR" altLang="en-US" sz="1200" baseline="0">
              <a:solidFill>
                <a:schemeClr val="tx1"/>
              </a:solidFill>
            </a:rPr>
            <a:t>영역에 표시하시오</a:t>
          </a:r>
          <a:r>
            <a:rPr lang="en-US" altLang="ko-KR" sz="12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</a:t>
          </a:r>
          <a:r>
            <a:rPr lang="ko-KR" altLang="en-US" sz="1200" baseline="0">
              <a:solidFill>
                <a:schemeClr val="tx1"/>
              </a:solidFill>
            </a:rPr>
            <a:t>▶ </a:t>
          </a:r>
          <a:r>
            <a:rPr lang="en-US" altLang="ko-KR" sz="1200" baseline="0">
              <a:solidFill>
                <a:schemeClr val="tx1"/>
              </a:solidFill>
            </a:rPr>
            <a:t>HLOOKUP, LEFT </a:t>
          </a:r>
          <a:r>
            <a:rPr lang="ko-KR" altLang="en-US" sz="1200" baseline="0">
              <a:solidFill>
                <a:schemeClr val="tx1"/>
              </a:solidFill>
            </a:rPr>
            <a:t>함수 사용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2.[</a:t>
          </a:r>
          <a:r>
            <a:rPr lang="ko-KR" altLang="en-US" sz="1200" baseline="0">
              <a:solidFill>
                <a:schemeClr val="tx1"/>
              </a:solidFill>
            </a:rPr>
            <a:t>표</a:t>
          </a:r>
          <a:r>
            <a:rPr lang="en-US" altLang="ko-KR" sz="1200" baseline="0">
              <a:solidFill>
                <a:schemeClr val="tx1"/>
              </a:solidFill>
            </a:rPr>
            <a:t>2]</a:t>
          </a:r>
          <a:r>
            <a:rPr lang="ko-KR" altLang="en-US" sz="1200" baseline="0">
              <a:solidFill>
                <a:schemeClr val="tx1"/>
              </a:solidFill>
            </a:rPr>
            <a:t>에서 회원별 콘도 이용 일수를 기준으로 가장 많이 활용한 회원의 이름을 회원명</a:t>
          </a:r>
          <a:r>
            <a:rPr lang="en-US" altLang="ko-KR" sz="1200" baseline="0">
              <a:solidFill>
                <a:schemeClr val="tx1"/>
              </a:solidFill>
            </a:rPr>
            <a:t>[I10]</a:t>
          </a:r>
          <a:r>
            <a:rPr lang="ko-KR" altLang="en-US" sz="1200" baseline="0">
              <a:solidFill>
                <a:schemeClr val="tx1"/>
              </a:solidFill>
            </a:rPr>
            <a:t>에 표시하시오</a:t>
          </a:r>
          <a:r>
            <a:rPr lang="en-US" altLang="ko-KR" sz="1200" baseline="0">
              <a:solidFill>
                <a:schemeClr val="tx1"/>
              </a:solidFill>
            </a:rPr>
            <a:t>.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</a:t>
          </a:r>
          <a:r>
            <a:rPr lang="ko-KR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VLOOKUP, LARGE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함수 이용</a:t>
          </a:r>
          <a:endParaRPr lang="en-US" altLang="ko-KR" sz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3.[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표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3]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에서 평가점수별 결과를 나타내려고 한다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상위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명은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성과급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중간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명은 공란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하위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명은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감봉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으로 결과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[D18:D23]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표시하시오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ko-KR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CHOOSE, RANK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함수 사용</a:t>
          </a:r>
          <a:endParaRPr lang="en-US" altLang="ko-KR" sz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4.[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표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4]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사원코드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의 숫자 부분 중 첫 번째 숫자가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'1'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이면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부장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 '2'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이면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과장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 '3'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이면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대리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 '4'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이면 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사원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으로 직위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[J16:J23]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영역에 표시하시오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ko-KR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CHOOSE, MID </a:t>
          </a:r>
          <a:r>
            <a:rPr lang="ko-KR" alt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함수 사용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10</xdr:col>
      <xdr:colOff>676274</xdr:colOff>
      <xdr:row>27</xdr:row>
      <xdr:rowOff>76200</xdr:rowOff>
    </xdr:to>
    <xdr:sp macro="" textlink="">
      <xdr:nvSpPr>
        <xdr:cNvPr id="2" name="TextBox 1"/>
        <xdr:cNvSpPr txBox="1"/>
      </xdr:nvSpPr>
      <xdr:spPr>
        <a:xfrm>
          <a:off x="0" y="4400550"/>
          <a:ext cx="7534274" cy="1333500"/>
        </a:xfrm>
        <a:prstGeom prst="rect">
          <a:avLst/>
        </a:prstGeom>
        <a:solidFill>
          <a:srgbClr val="CCFFCC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1.  </a:t>
          </a:r>
          <a:r>
            <a:rPr lang="ko-KR" altLang="en-US" sz="1100"/>
            <a:t>행번호  </a:t>
          </a:r>
          <a:r>
            <a:rPr lang="en-US" altLang="ko-KR" sz="1100"/>
            <a:t>:  </a:t>
          </a:r>
          <a:r>
            <a:rPr lang="ko-KR" altLang="en-US" sz="1100"/>
            <a:t>참조표의 지역 범위를 이용하여  구하기  </a:t>
          </a:r>
          <a:r>
            <a:rPr lang="en-US" altLang="ko-KR" sz="1100"/>
            <a:t>(match </a:t>
          </a:r>
          <a:r>
            <a:rPr lang="ko-KR" altLang="en-US" sz="1100"/>
            <a:t>이용</a:t>
          </a:r>
          <a:r>
            <a:rPr lang="en-US" altLang="ko-KR" sz="1100"/>
            <a:t>)</a:t>
          </a:r>
        </a:p>
        <a:p>
          <a:r>
            <a:rPr lang="en-US" altLang="ko-KR" sz="1100"/>
            <a:t>2.  </a:t>
          </a:r>
          <a:r>
            <a:rPr lang="ko-KR" altLang="en-US" sz="1100"/>
            <a:t>열번호 </a:t>
          </a:r>
          <a:r>
            <a:rPr lang="en-US" altLang="ko-KR" sz="1100"/>
            <a:t>:  </a:t>
          </a:r>
          <a:r>
            <a:rPr lang="ko-KR" altLang="en-US" sz="1100"/>
            <a:t>참조표의  직급 범위를 이용하여  구하기  </a:t>
          </a:r>
          <a:r>
            <a:rPr lang="en-US" altLang="ko-KR" sz="1100"/>
            <a:t>(match</a:t>
          </a:r>
          <a:r>
            <a:rPr lang="en-US" altLang="ko-KR" sz="1100" baseline="0"/>
            <a:t> </a:t>
          </a:r>
          <a:r>
            <a:rPr lang="ko-KR" altLang="en-US" sz="1100" baseline="0"/>
            <a:t>이용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3.  </a:t>
          </a:r>
          <a:r>
            <a:rPr lang="ko-KR" altLang="en-US" sz="1100" baseline="0"/>
            <a:t>출장비</a:t>
          </a:r>
          <a:r>
            <a:rPr lang="en-US" altLang="ko-KR" sz="1100" baseline="0"/>
            <a:t>(</a:t>
          </a:r>
          <a:r>
            <a:rPr lang="ko-KR" altLang="en-US" sz="1100" baseline="0"/>
            <a:t>일</a:t>
          </a:r>
          <a:r>
            <a:rPr lang="en-US" altLang="ko-KR" sz="1100" baseline="0"/>
            <a:t>)  :  </a:t>
          </a:r>
          <a:r>
            <a:rPr lang="ko-KR" altLang="en-US" sz="1100" baseline="0"/>
            <a:t>지역</a:t>
          </a:r>
          <a:r>
            <a:rPr lang="en-US" altLang="ko-KR" sz="1100" baseline="0"/>
            <a:t>/</a:t>
          </a:r>
          <a:r>
            <a:rPr lang="ko-KR" altLang="en-US" sz="1100" baseline="0"/>
            <a:t>직급별 출장비 표를 이용하여 </a:t>
          </a:r>
          <a:r>
            <a:rPr lang="en-US" altLang="ko-KR" sz="1100" baseline="0"/>
            <a:t>,  </a:t>
          </a:r>
          <a:r>
            <a:rPr lang="ko-KR" altLang="en-US" sz="1100" baseline="0"/>
            <a:t>미리 구해둔 행 번호</a:t>
          </a:r>
          <a:r>
            <a:rPr lang="en-US" altLang="ko-KR" sz="1100" baseline="0"/>
            <a:t>, </a:t>
          </a:r>
          <a:r>
            <a:rPr lang="ko-KR" altLang="en-US" sz="1100" baseline="0"/>
            <a:t>열번호를  이용하여 구하기 </a:t>
          </a:r>
          <a:r>
            <a:rPr lang="en-US" altLang="ko-KR" sz="1100" baseline="0"/>
            <a:t>(index </a:t>
          </a:r>
          <a:r>
            <a:rPr lang="ko-KR" altLang="en-US" sz="1100" baseline="0"/>
            <a:t>이용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4.   </a:t>
          </a:r>
          <a:r>
            <a:rPr lang="ko-KR" altLang="en-US" sz="1100" baseline="0">
              <a:solidFill>
                <a:srgbClr val="FF0000"/>
              </a:solidFill>
            </a:rPr>
            <a:t>총 출장비</a:t>
          </a:r>
          <a:r>
            <a:rPr lang="ko-KR" altLang="en-US" sz="1100" baseline="0"/>
            <a:t>  </a:t>
          </a:r>
          <a:r>
            <a:rPr lang="en-US" altLang="ko-KR" sz="1100" baseline="0"/>
            <a:t>:  </a:t>
          </a:r>
          <a:r>
            <a:rPr lang="ko-KR" altLang="en-US" sz="1100" baseline="0"/>
            <a:t>지역</a:t>
          </a:r>
          <a:r>
            <a:rPr lang="en-US" altLang="ko-KR" sz="1100" baseline="0"/>
            <a:t>/</a:t>
          </a:r>
          <a:r>
            <a:rPr lang="ko-KR" altLang="en-US" sz="1100" baseline="0"/>
            <a:t>직급별 출장비 표를 이용하여 </a:t>
          </a:r>
          <a:r>
            <a:rPr lang="en-US" altLang="ko-KR" sz="1100" baseline="0"/>
            <a:t>,  </a:t>
          </a:r>
          <a:r>
            <a:rPr lang="ko-KR" altLang="en-US" sz="1100" baseline="0">
              <a:solidFill>
                <a:srgbClr val="FF0000"/>
              </a:solidFill>
            </a:rPr>
            <a:t>행번호와 열번호를 구하여 </a:t>
          </a:r>
          <a:r>
            <a:rPr lang="en-US" altLang="ko-KR" sz="1100" baseline="0">
              <a:solidFill>
                <a:srgbClr val="FF0000"/>
              </a:solidFill>
            </a:rPr>
            <a:t>1</a:t>
          </a:r>
          <a:r>
            <a:rPr lang="ko-KR" altLang="en-US" sz="1100" baseline="0">
              <a:solidFill>
                <a:srgbClr val="FF0000"/>
              </a:solidFill>
            </a:rPr>
            <a:t>일 출장비를 구한 후</a:t>
          </a:r>
          <a:r>
            <a:rPr lang="en-US" altLang="ko-KR" sz="1100" baseline="0"/>
            <a:t>,   </a:t>
          </a:r>
        </a:p>
        <a:p>
          <a:r>
            <a:rPr lang="en-US" altLang="ko-KR" sz="1100" baseline="0"/>
            <a:t>                              </a:t>
          </a:r>
          <a:r>
            <a:rPr lang="ko-KR" altLang="en-US" sz="1100" baseline="0"/>
            <a:t>출장일수를 곱하여  구하기   </a:t>
          </a:r>
          <a:r>
            <a:rPr lang="en-US" altLang="ko-KR" sz="1100" baseline="0"/>
            <a:t>( </a:t>
          </a:r>
          <a:r>
            <a:rPr lang="ko-KR" altLang="en-US" sz="1100" baseline="0"/>
            <a:t>총 출장비 </a:t>
          </a:r>
          <a:r>
            <a:rPr lang="en-US" altLang="ko-KR" sz="1100" baseline="0"/>
            <a:t>= 1</a:t>
          </a:r>
          <a:r>
            <a:rPr lang="ko-KR" altLang="en-US" sz="1100" baseline="0"/>
            <a:t>일 출장비 </a:t>
          </a:r>
          <a:r>
            <a:rPr lang="en-US" altLang="ko-KR" sz="1100" baseline="0"/>
            <a:t>* </a:t>
          </a:r>
          <a:r>
            <a:rPr lang="ko-KR" altLang="en-US" sz="1100" baseline="0"/>
            <a:t>출장일수 </a:t>
          </a:r>
          <a:r>
            <a:rPr lang="en-US" altLang="ko-KR" sz="1100" baseline="0"/>
            <a:t>)   (index,  match</a:t>
          </a:r>
          <a:r>
            <a:rPr lang="ko-KR" altLang="en-US" sz="1100" baseline="0"/>
            <a:t>함수 이용</a:t>
          </a:r>
          <a:r>
            <a:rPr lang="en-US" altLang="ko-KR" sz="1100" baseline="0"/>
            <a:t>)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showGridLines="0" tabSelected="1" zoomScale="130" zoomScaleNormal="130" workbookViewId="0"/>
  </sheetViews>
  <sheetFormatPr defaultRowHeight="16.5" x14ac:dyDescent="0.3"/>
  <cols>
    <col min="1" max="1" width="3" customWidth="1"/>
    <col min="2" max="2" width="13.5" customWidth="1"/>
    <col min="3" max="3" width="12.375" customWidth="1"/>
    <col min="4" max="4" width="29.375" customWidth="1"/>
    <col min="5" max="5" width="23.25" customWidth="1"/>
    <col min="6" max="6" width="56.25" customWidth="1"/>
  </cols>
  <sheetData>
    <row r="1" spans="2:8" ht="31.5" x14ac:dyDescent="0.3">
      <c r="B1" s="15" t="s">
        <v>65</v>
      </c>
      <c r="C1" s="15"/>
    </row>
    <row r="3" spans="2:8" ht="20.25" thickBot="1" x14ac:dyDescent="0.35">
      <c r="B3" s="56" t="s">
        <v>161</v>
      </c>
      <c r="C3" s="110" t="s">
        <v>162</v>
      </c>
      <c r="D3" s="110"/>
      <c r="E3" s="110" t="s">
        <v>163</v>
      </c>
      <c r="F3" s="110"/>
      <c r="G3" s="16"/>
      <c r="H3" s="16"/>
    </row>
    <row r="4" spans="2:8" ht="19.5" customHeight="1" thickTop="1" x14ac:dyDescent="0.3">
      <c r="B4" s="109" t="s">
        <v>100</v>
      </c>
      <c r="C4" s="111" t="s">
        <v>90</v>
      </c>
      <c r="D4" s="111"/>
      <c r="E4" s="115" t="s">
        <v>91</v>
      </c>
      <c r="F4" s="116"/>
    </row>
    <row r="5" spans="2:8" ht="19.5" customHeight="1" x14ac:dyDescent="0.3">
      <c r="B5" s="67" t="s">
        <v>101</v>
      </c>
      <c r="C5" s="112" t="s">
        <v>61</v>
      </c>
      <c r="D5" s="112"/>
      <c r="E5" s="113" t="s">
        <v>92</v>
      </c>
      <c r="F5" s="114"/>
    </row>
    <row r="6" spans="2:8" ht="19.5" customHeight="1" x14ac:dyDescent="0.3">
      <c r="B6" s="67" t="s">
        <v>102</v>
      </c>
      <c r="C6" s="117" t="s">
        <v>62</v>
      </c>
      <c r="D6" s="118"/>
      <c r="E6" s="113" t="s">
        <v>93</v>
      </c>
      <c r="F6" s="114"/>
    </row>
    <row r="7" spans="2:8" ht="19.5" customHeight="1" x14ac:dyDescent="0.3">
      <c r="B7" s="67" t="s">
        <v>103</v>
      </c>
      <c r="C7" s="112" t="s">
        <v>64</v>
      </c>
      <c r="D7" s="112"/>
      <c r="E7" s="113" t="s">
        <v>94</v>
      </c>
      <c r="F7" s="114"/>
    </row>
    <row r="8" spans="2:8" ht="19.5" customHeight="1" x14ac:dyDescent="0.3">
      <c r="B8" s="67" t="s">
        <v>104</v>
      </c>
      <c r="C8" s="112" t="s">
        <v>63</v>
      </c>
      <c r="D8" s="112"/>
      <c r="E8" s="113" t="s">
        <v>95</v>
      </c>
      <c r="F8" s="114"/>
    </row>
    <row r="9" spans="2:8" ht="17.25" thickBot="1" x14ac:dyDescent="0.35"/>
    <row r="10" spans="2:8" ht="20.25" thickBot="1" x14ac:dyDescent="0.35">
      <c r="B10" s="60"/>
      <c r="C10" s="61"/>
      <c r="D10" s="62" t="s">
        <v>68</v>
      </c>
      <c r="E10" s="63"/>
    </row>
    <row r="11" spans="2:8" ht="17.25" thickTop="1" x14ac:dyDescent="0.3">
      <c r="B11" s="119" t="s">
        <v>72</v>
      </c>
      <c r="C11" s="57" t="s">
        <v>88</v>
      </c>
      <c r="D11" s="58" t="s">
        <v>66</v>
      </c>
      <c r="E11" s="59"/>
    </row>
    <row r="12" spans="2:8" x14ac:dyDescent="0.3">
      <c r="B12" s="120"/>
      <c r="C12" s="17" t="s">
        <v>89</v>
      </c>
      <c r="D12" s="18" t="s">
        <v>67</v>
      </c>
      <c r="E12" s="19"/>
    </row>
    <row r="13" spans="2:8" ht="9.75" customHeight="1" x14ac:dyDescent="0.3">
      <c r="B13" s="20"/>
      <c r="C13" s="20"/>
      <c r="D13" s="20"/>
      <c r="E13" s="20"/>
    </row>
    <row r="14" spans="2:8" x14ac:dyDescent="0.3">
      <c r="B14" s="120" t="s">
        <v>73</v>
      </c>
      <c r="C14" s="17">
        <v>-1</v>
      </c>
      <c r="D14" s="1" t="s">
        <v>69</v>
      </c>
      <c r="E14" s="1"/>
    </row>
    <row r="15" spans="2:8" x14ac:dyDescent="0.3">
      <c r="B15" s="120"/>
      <c r="C15" s="17">
        <v>0</v>
      </c>
      <c r="D15" s="1" t="s">
        <v>70</v>
      </c>
      <c r="E15" s="1"/>
    </row>
    <row r="16" spans="2:8" x14ac:dyDescent="0.3">
      <c r="B16" s="120"/>
      <c r="C16" s="17">
        <v>1</v>
      </c>
      <c r="D16" s="1" t="s">
        <v>71</v>
      </c>
      <c r="E16" s="1"/>
    </row>
  </sheetData>
  <mergeCells count="14">
    <mergeCell ref="B11:B12"/>
    <mergeCell ref="B14:B16"/>
    <mergeCell ref="C8:D8"/>
    <mergeCell ref="C7:D7"/>
    <mergeCell ref="C3:D3"/>
    <mergeCell ref="E3:F3"/>
    <mergeCell ref="C4:D4"/>
    <mergeCell ref="C5:D5"/>
    <mergeCell ref="E8:F8"/>
    <mergeCell ref="E7:F7"/>
    <mergeCell ref="E6:F6"/>
    <mergeCell ref="E5:F5"/>
    <mergeCell ref="E4:F4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zoomScale="160" zoomScaleNormal="160" workbookViewId="0">
      <selection activeCell="G17" sqref="G17"/>
    </sheetView>
  </sheetViews>
  <sheetFormatPr defaultRowHeight="16.5" x14ac:dyDescent="0.3"/>
  <cols>
    <col min="1" max="1" width="3.625" customWidth="1"/>
    <col min="2" max="2" width="4.125" customWidth="1"/>
    <col min="3" max="3" width="12.5" customWidth="1"/>
  </cols>
  <sheetData>
    <row r="1" spans="2:5" ht="30.75" customHeight="1" x14ac:dyDescent="0.3">
      <c r="B1" s="122" t="s">
        <v>107</v>
      </c>
      <c r="C1" s="122"/>
      <c r="D1" s="122"/>
      <c r="E1" s="122"/>
    </row>
    <row r="2" spans="2:5" ht="8.25" customHeight="1" x14ac:dyDescent="0.3"/>
    <row r="3" spans="2:5" ht="20.25" x14ac:dyDescent="0.3">
      <c r="B3" s="31" t="s">
        <v>106</v>
      </c>
    </row>
    <row r="4" spans="2:5" x14ac:dyDescent="0.3">
      <c r="B4" s="29" t="s">
        <v>105</v>
      </c>
      <c r="C4" t="s">
        <v>31</v>
      </c>
    </row>
    <row r="5" spans="2:5" x14ac:dyDescent="0.3">
      <c r="B5" s="29" t="s">
        <v>105</v>
      </c>
      <c r="C5" t="s">
        <v>96</v>
      </c>
    </row>
    <row r="6" spans="2:5" x14ac:dyDescent="0.3">
      <c r="B6" s="29" t="s">
        <v>105</v>
      </c>
      <c r="C6" t="s">
        <v>32</v>
      </c>
    </row>
    <row r="9" spans="2:5" ht="26.25" customHeight="1" x14ac:dyDescent="0.3">
      <c r="B9" s="4" t="s">
        <v>98</v>
      </c>
    </row>
    <row r="10" spans="2:5" ht="22.5" customHeight="1" x14ac:dyDescent="0.3">
      <c r="B10" t="s">
        <v>97</v>
      </c>
    </row>
    <row r="11" spans="2:5" ht="17.25" thickBot="1" x14ac:dyDescent="0.35">
      <c r="B11" s="123" t="s">
        <v>164</v>
      </c>
      <c r="C11" s="123"/>
      <c r="D11" s="65" t="s">
        <v>165</v>
      </c>
      <c r="E11" s="66" t="s">
        <v>166</v>
      </c>
    </row>
    <row r="12" spans="2:5" ht="17.25" thickTop="1" x14ac:dyDescent="0.3">
      <c r="B12" s="124" t="s">
        <v>33</v>
      </c>
      <c r="C12" s="124"/>
      <c r="D12" s="64" t="s">
        <v>38</v>
      </c>
      <c r="E12" s="64"/>
    </row>
    <row r="13" spans="2:5" x14ac:dyDescent="0.3">
      <c r="B13" s="121" t="s">
        <v>34</v>
      </c>
      <c r="C13" s="121"/>
      <c r="D13" s="22" t="s">
        <v>39</v>
      </c>
      <c r="E13" s="69"/>
    </row>
    <row r="14" spans="2:5" x14ac:dyDescent="0.3">
      <c r="B14" s="121" t="s">
        <v>35</v>
      </c>
      <c r="C14" s="121"/>
      <c r="D14" s="22" t="s">
        <v>40</v>
      </c>
      <c r="E14" s="69"/>
    </row>
    <row r="15" spans="2:5" x14ac:dyDescent="0.3">
      <c r="B15" s="121" t="s">
        <v>36</v>
      </c>
      <c r="C15" s="121"/>
      <c r="D15" s="22" t="s">
        <v>41</v>
      </c>
      <c r="E15" s="69"/>
    </row>
    <row r="16" spans="2:5" x14ac:dyDescent="0.3">
      <c r="B16" s="121" t="s">
        <v>37</v>
      </c>
      <c r="C16" s="121"/>
      <c r="D16" s="22" t="s">
        <v>42</v>
      </c>
      <c r="E16" s="69"/>
    </row>
  </sheetData>
  <mergeCells count="7">
    <mergeCell ref="B16:C16"/>
    <mergeCell ref="B15:C15"/>
    <mergeCell ref="B1:E1"/>
    <mergeCell ref="B11:C11"/>
    <mergeCell ref="B12:C12"/>
    <mergeCell ref="B14:C14"/>
    <mergeCell ref="B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zoomScale="145" zoomScaleNormal="145" workbookViewId="0">
      <selection activeCell="G11" sqref="G11"/>
    </sheetView>
  </sheetViews>
  <sheetFormatPr defaultRowHeight="16.5" x14ac:dyDescent="0.3"/>
  <cols>
    <col min="1" max="1" width="3.625" customWidth="1"/>
    <col min="4" max="4" width="13.25" customWidth="1"/>
  </cols>
  <sheetData>
    <row r="1" spans="2:5" ht="26.25" x14ac:dyDescent="0.3">
      <c r="B1" s="125" t="s">
        <v>87</v>
      </c>
      <c r="C1" s="126"/>
      <c r="D1" s="126"/>
      <c r="E1" s="126"/>
    </row>
    <row r="3" spans="2:5" x14ac:dyDescent="0.3">
      <c r="C3" s="9" t="s">
        <v>45</v>
      </c>
    </row>
    <row r="4" spans="2:5" x14ac:dyDescent="0.3">
      <c r="B4" s="10" t="s">
        <v>46</v>
      </c>
      <c r="C4" s="11" t="s">
        <v>47</v>
      </c>
      <c r="D4" s="11" t="s">
        <v>48</v>
      </c>
      <c r="E4" s="28" t="s">
        <v>77</v>
      </c>
    </row>
    <row r="5" spans="2:5" x14ac:dyDescent="0.3">
      <c r="B5" s="10">
        <v>1</v>
      </c>
      <c r="C5" s="11" t="s">
        <v>49</v>
      </c>
      <c r="D5" s="12">
        <v>40179</v>
      </c>
      <c r="E5" s="8"/>
    </row>
    <row r="6" spans="2:5" x14ac:dyDescent="0.3">
      <c r="B6" s="10">
        <v>2</v>
      </c>
      <c r="C6" s="11" t="s">
        <v>50</v>
      </c>
      <c r="D6" s="12">
        <v>40223</v>
      </c>
      <c r="E6" s="68"/>
    </row>
    <row r="7" spans="2:5" x14ac:dyDescent="0.3">
      <c r="B7" s="10">
        <v>3</v>
      </c>
      <c r="C7" s="11" t="s">
        <v>51</v>
      </c>
      <c r="D7" s="12">
        <v>40238</v>
      </c>
      <c r="E7" s="68"/>
    </row>
    <row r="8" spans="2:5" x14ac:dyDescent="0.3">
      <c r="B8" s="10">
        <v>4</v>
      </c>
      <c r="C8" s="11" t="s">
        <v>52</v>
      </c>
      <c r="D8" s="12">
        <v>40303</v>
      </c>
      <c r="E8" s="68"/>
    </row>
    <row r="9" spans="2:5" x14ac:dyDescent="0.3">
      <c r="B9" s="10">
        <v>5</v>
      </c>
      <c r="C9" s="11" t="s">
        <v>53</v>
      </c>
      <c r="D9" s="12">
        <v>40335</v>
      </c>
      <c r="E9" s="68"/>
    </row>
    <row r="10" spans="2:5" x14ac:dyDescent="0.3">
      <c r="B10" s="10">
        <v>6</v>
      </c>
      <c r="C10" s="11" t="s">
        <v>54</v>
      </c>
      <c r="D10" s="12">
        <v>40376</v>
      </c>
      <c r="E10" s="68"/>
    </row>
    <row r="11" spans="2:5" x14ac:dyDescent="0.3">
      <c r="B11" s="10">
        <v>7</v>
      </c>
      <c r="C11" s="11" t="s">
        <v>55</v>
      </c>
      <c r="D11" s="12">
        <v>40405</v>
      </c>
      <c r="E11" s="68"/>
    </row>
    <row r="12" spans="2:5" x14ac:dyDescent="0.3">
      <c r="B12" s="10">
        <v>8</v>
      </c>
      <c r="C12" s="11" t="s">
        <v>56</v>
      </c>
      <c r="D12" s="12">
        <v>40443</v>
      </c>
      <c r="E12" s="68"/>
    </row>
    <row r="13" spans="2:5" x14ac:dyDescent="0.3">
      <c r="B13" s="10">
        <v>9</v>
      </c>
      <c r="C13" s="11" t="s">
        <v>57</v>
      </c>
      <c r="D13" s="12">
        <v>40454</v>
      </c>
      <c r="E13" s="68"/>
    </row>
  </sheetData>
  <mergeCells count="1">
    <mergeCell ref="B1:E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zoomScale="160" zoomScaleNormal="160" workbookViewId="0"/>
  </sheetViews>
  <sheetFormatPr defaultRowHeight="16.5" x14ac:dyDescent="0.3"/>
  <cols>
    <col min="1" max="1" width="3.625" customWidth="1"/>
  </cols>
  <sheetData>
    <row r="1" spans="2:9" ht="26.25" x14ac:dyDescent="0.3">
      <c r="B1" s="125" t="s">
        <v>108</v>
      </c>
      <c r="C1" s="125"/>
      <c r="D1" s="125"/>
      <c r="E1" s="125"/>
    </row>
    <row r="3" spans="2:9" x14ac:dyDescent="0.3">
      <c r="B3" s="2" t="s">
        <v>0</v>
      </c>
      <c r="C3" s="2" t="s">
        <v>1</v>
      </c>
      <c r="D3" s="14" t="s">
        <v>74</v>
      </c>
      <c r="E3" s="14" t="s">
        <v>171</v>
      </c>
    </row>
    <row r="4" spans="2:9" x14ac:dyDescent="0.3">
      <c r="B4" s="2" t="s">
        <v>2</v>
      </c>
      <c r="C4" s="2" t="s">
        <v>3</v>
      </c>
      <c r="D4" s="5" t="s">
        <v>12</v>
      </c>
      <c r="E4" s="5"/>
    </row>
    <row r="5" spans="2:9" x14ac:dyDescent="0.3">
      <c r="B5" s="2" t="s">
        <v>4</v>
      </c>
      <c r="C5" s="2" t="s">
        <v>3</v>
      </c>
      <c r="D5" s="5" t="s">
        <v>13</v>
      </c>
      <c r="E5" s="5"/>
      <c r="G5" s="127" t="s">
        <v>169</v>
      </c>
      <c r="H5" s="127"/>
      <c r="I5" s="127"/>
    </row>
    <row r="6" spans="2:9" x14ac:dyDescent="0.3">
      <c r="B6" s="2" t="s">
        <v>5</v>
      </c>
      <c r="C6" s="2" t="s">
        <v>11</v>
      </c>
      <c r="D6" s="5" t="s">
        <v>13</v>
      </c>
      <c r="E6" s="5"/>
      <c r="G6" s="14" t="s">
        <v>170</v>
      </c>
      <c r="H6" s="14" t="s">
        <v>74</v>
      </c>
      <c r="I6" s="14" t="s">
        <v>171</v>
      </c>
    </row>
    <row r="7" spans="2:9" x14ac:dyDescent="0.3">
      <c r="B7" s="2" t="s">
        <v>6</v>
      </c>
      <c r="C7" s="2" t="s">
        <v>11</v>
      </c>
      <c r="D7" s="5" t="s">
        <v>12</v>
      </c>
      <c r="E7" s="5"/>
      <c r="G7" s="68">
        <v>1</v>
      </c>
      <c r="H7" s="5" t="s">
        <v>12</v>
      </c>
      <c r="I7" s="5">
        <v>50</v>
      </c>
    </row>
    <row r="8" spans="2:9" x14ac:dyDescent="0.3">
      <c r="B8" s="2" t="s">
        <v>7</v>
      </c>
      <c r="C8" s="2" t="s">
        <v>3</v>
      </c>
      <c r="D8" s="5" t="s">
        <v>14</v>
      </c>
      <c r="E8" s="5"/>
      <c r="G8" s="68">
        <v>2</v>
      </c>
      <c r="H8" s="5" t="s">
        <v>13</v>
      </c>
      <c r="I8" s="5">
        <v>40</v>
      </c>
    </row>
    <row r="9" spans="2:9" x14ac:dyDescent="0.3">
      <c r="B9" s="2" t="s">
        <v>8</v>
      </c>
      <c r="C9" s="2" t="s">
        <v>11</v>
      </c>
      <c r="D9" s="5" t="s">
        <v>15</v>
      </c>
      <c r="E9" s="5"/>
      <c r="G9" s="68">
        <v>3</v>
      </c>
      <c r="H9" s="5" t="s">
        <v>16</v>
      </c>
      <c r="I9" s="5">
        <v>30</v>
      </c>
    </row>
    <row r="10" spans="2:9" x14ac:dyDescent="0.3">
      <c r="B10" s="2" t="s">
        <v>9</v>
      </c>
      <c r="C10" s="2" t="s">
        <v>3</v>
      </c>
      <c r="D10" s="5" t="s">
        <v>15</v>
      </c>
      <c r="E10" s="5"/>
      <c r="G10" s="68">
        <v>4</v>
      </c>
      <c r="H10" s="5" t="s">
        <v>15</v>
      </c>
      <c r="I10" s="5">
        <v>20</v>
      </c>
    </row>
    <row r="11" spans="2:9" x14ac:dyDescent="0.3">
      <c r="B11" s="2" t="s">
        <v>10</v>
      </c>
      <c r="C11" s="2" t="s">
        <v>3</v>
      </c>
      <c r="D11" s="5" t="s">
        <v>16</v>
      </c>
      <c r="E11" s="5"/>
      <c r="G11" s="68">
        <v>5</v>
      </c>
      <c r="H11" s="5" t="s">
        <v>14</v>
      </c>
      <c r="I11" s="5">
        <v>10</v>
      </c>
    </row>
  </sheetData>
  <mergeCells count="2">
    <mergeCell ref="B1:E1"/>
    <mergeCell ref="G5:I5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zoomScale="160" zoomScaleNormal="160" workbookViewId="0"/>
  </sheetViews>
  <sheetFormatPr defaultRowHeight="16.5" x14ac:dyDescent="0.3"/>
  <cols>
    <col min="1" max="1" width="3.625" customWidth="1"/>
    <col min="5" max="5" width="11.125" customWidth="1"/>
  </cols>
  <sheetData>
    <row r="1" spans="2:8" ht="26.25" customHeight="1" x14ac:dyDescent="0.3">
      <c r="B1" s="130" t="s">
        <v>109</v>
      </c>
      <c r="C1" s="130"/>
      <c r="D1" s="130"/>
      <c r="E1" s="130"/>
    </row>
    <row r="3" spans="2:8" x14ac:dyDescent="0.3">
      <c r="B3" s="21" t="s">
        <v>76</v>
      </c>
      <c r="C3" s="21" t="s">
        <v>110</v>
      </c>
      <c r="D3" s="21" t="s">
        <v>111</v>
      </c>
      <c r="E3" s="33" t="s">
        <v>117</v>
      </c>
    </row>
    <row r="4" spans="2:8" x14ac:dyDescent="0.3">
      <c r="B4" s="2" t="s">
        <v>18</v>
      </c>
      <c r="C4" s="2">
        <v>55</v>
      </c>
      <c r="D4" s="30">
        <v>70</v>
      </c>
      <c r="E4" s="2"/>
      <c r="G4" s="128" t="s">
        <v>75</v>
      </c>
      <c r="H4" s="129"/>
    </row>
    <row r="5" spans="2:8" x14ac:dyDescent="0.3">
      <c r="B5" s="2" t="s">
        <v>19</v>
      </c>
      <c r="C5" s="2">
        <v>68</v>
      </c>
      <c r="D5" s="30">
        <v>80</v>
      </c>
      <c r="E5" s="68"/>
      <c r="G5" s="32" t="s">
        <v>112</v>
      </c>
      <c r="H5" s="32" t="s">
        <v>17</v>
      </c>
    </row>
    <row r="6" spans="2:8" x14ac:dyDescent="0.3">
      <c r="B6" s="2" t="s">
        <v>20</v>
      </c>
      <c r="C6" s="2">
        <v>78</v>
      </c>
      <c r="D6" s="30">
        <v>47</v>
      </c>
      <c r="E6" s="68"/>
      <c r="G6" s="30">
        <v>0</v>
      </c>
      <c r="H6" s="30" t="s">
        <v>116</v>
      </c>
    </row>
    <row r="7" spans="2:8" x14ac:dyDescent="0.3">
      <c r="B7" s="2" t="s">
        <v>21</v>
      </c>
      <c r="C7" s="2">
        <v>95</v>
      </c>
      <c r="D7" s="30">
        <v>90</v>
      </c>
      <c r="E7" s="68"/>
      <c r="G7" s="30">
        <v>60</v>
      </c>
      <c r="H7" s="30" t="s">
        <v>115</v>
      </c>
    </row>
    <row r="8" spans="2:8" x14ac:dyDescent="0.3">
      <c r="B8" s="2" t="s">
        <v>23</v>
      </c>
      <c r="C8" s="2">
        <v>86</v>
      </c>
      <c r="D8" s="30">
        <v>80</v>
      </c>
      <c r="E8" s="68"/>
      <c r="G8" s="30">
        <v>70</v>
      </c>
      <c r="H8" s="30" t="s">
        <v>114</v>
      </c>
    </row>
    <row r="9" spans="2:8" x14ac:dyDescent="0.3">
      <c r="B9" s="2" t="s">
        <v>22</v>
      </c>
      <c r="C9" s="2">
        <v>69</v>
      </c>
      <c r="D9" s="30">
        <v>95</v>
      </c>
      <c r="E9" s="68"/>
      <c r="G9" s="30">
        <v>80</v>
      </c>
      <c r="H9" s="30" t="s">
        <v>118</v>
      </c>
    </row>
    <row r="10" spans="2:8" x14ac:dyDescent="0.3">
      <c r="B10" s="2" t="s">
        <v>24</v>
      </c>
      <c r="C10" s="2">
        <v>80</v>
      </c>
      <c r="D10" s="30">
        <v>100</v>
      </c>
      <c r="E10" s="68"/>
      <c r="G10" s="30">
        <v>90</v>
      </c>
      <c r="H10" s="30" t="s">
        <v>113</v>
      </c>
    </row>
  </sheetData>
  <mergeCells count="2">
    <mergeCell ref="G4:H4"/>
    <mergeCell ref="B1:E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/>
  </sheetViews>
  <sheetFormatPr defaultRowHeight="16.5" x14ac:dyDescent="0.3"/>
  <cols>
    <col min="1" max="1" width="3.625" customWidth="1"/>
    <col min="2" max="3" width="12.75" customWidth="1"/>
    <col min="4" max="4" width="14.625" customWidth="1"/>
    <col min="5" max="5" width="14.75" customWidth="1"/>
  </cols>
  <sheetData>
    <row r="1" spans="1:5" ht="24" x14ac:dyDescent="0.3">
      <c r="A1" s="36"/>
      <c r="B1" s="130" t="s">
        <v>160</v>
      </c>
      <c r="C1" s="130"/>
      <c r="D1" s="130"/>
    </row>
    <row r="2" spans="1:5" x14ac:dyDescent="0.3">
      <c r="A2" s="45"/>
      <c r="B2" s="45"/>
      <c r="C2" s="45"/>
      <c r="D2" s="48"/>
    </row>
    <row r="4" spans="1:5" x14ac:dyDescent="0.3">
      <c r="B4" s="49" t="s">
        <v>143</v>
      </c>
      <c r="C4" s="49" t="s">
        <v>144</v>
      </c>
      <c r="D4" s="49" t="s">
        <v>145</v>
      </c>
      <c r="E4" s="55" t="s">
        <v>146</v>
      </c>
    </row>
    <row r="5" spans="1:5" x14ac:dyDescent="0.3">
      <c r="B5" s="49" t="s">
        <v>147</v>
      </c>
      <c r="C5" s="49" t="s">
        <v>148</v>
      </c>
      <c r="D5" s="50">
        <v>3000000</v>
      </c>
      <c r="E5" s="51"/>
    </row>
    <row r="6" spans="1:5" x14ac:dyDescent="0.3">
      <c r="B6" s="49" t="s">
        <v>149</v>
      </c>
      <c r="C6" s="49" t="s">
        <v>150</v>
      </c>
      <c r="D6" s="50">
        <v>1500000</v>
      </c>
      <c r="E6" s="51"/>
    </row>
    <row r="7" spans="1:5" x14ac:dyDescent="0.3">
      <c r="B7" s="49" t="s">
        <v>151</v>
      </c>
      <c r="C7" s="49" t="s">
        <v>148</v>
      </c>
      <c r="D7" s="50">
        <v>2000000</v>
      </c>
      <c r="E7" s="51"/>
    </row>
    <row r="8" spans="1:5" x14ac:dyDescent="0.3">
      <c r="B8" s="49" t="s">
        <v>152</v>
      </c>
      <c r="C8" s="49" t="s">
        <v>153</v>
      </c>
      <c r="D8" s="50">
        <v>3000000</v>
      </c>
      <c r="E8" s="51"/>
    </row>
    <row r="9" spans="1:5" x14ac:dyDescent="0.3">
      <c r="B9" s="49" t="s">
        <v>154</v>
      </c>
      <c r="C9" s="49" t="s">
        <v>155</v>
      </c>
      <c r="D9" s="50">
        <v>1000000</v>
      </c>
      <c r="E9" s="51"/>
    </row>
    <row r="10" spans="1:5" x14ac:dyDescent="0.3">
      <c r="B10" s="49" t="s">
        <v>156</v>
      </c>
      <c r="C10" s="49" t="s">
        <v>148</v>
      </c>
      <c r="D10" s="50">
        <v>2500000</v>
      </c>
      <c r="E10" s="51"/>
    </row>
    <row r="11" spans="1:5" x14ac:dyDescent="0.3">
      <c r="B11" s="49" t="s">
        <v>157</v>
      </c>
      <c r="C11" s="49" t="s">
        <v>155</v>
      </c>
      <c r="D11" s="50">
        <v>3000000</v>
      </c>
      <c r="E11" s="51"/>
    </row>
    <row r="12" spans="1:5" x14ac:dyDescent="0.3">
      <c r="B12" s="52"/>
      <c r="C12" s="52"/>
      <c r="D12" s="53"/>
      <c r="E12" s="52"/>
    </row>
    <row r="13" spans="1:5" x14ac:dyDescent="0.3">
      <c r="B13" s="131" t="s">
        <v>158</v>
      </c>
      <c r="C13" s="132"/>
      <c r="D13" s="132"/>
      <c r="E13" s="133"/>
    </row>
    <row r="14" spans="1:5" x14ac:dyDescent="0.3">
      <c r="B14" s="46" t="s">
        <v>144</v>
      </c>
      <c r="C14" s="46" t="s">
        <v>153</v>
      </c>
      <c r="D14" s="47" t="s">
        <v>148</v>
      </c>
      <c r="E14" s="47" t="s">
        <v>155</v>
      </c>
    </row>
    <row r="15" spans="1:5" x14ac:dyDescent="0.3">
      <c r="A15" s="36"/>
      <c r="B15" s="46" t="s">
        <v>159</v>
      </c>
      <c r="C15" s="54">
        <v>7.4999999999999997E-2</v>
      </c>
      <c r="D15" s="54">
        <v>0.187</v>
      </c>
      <c r="E15" s="54">
        <v>3.6999999999999998E-2</v>
      </c>
    </row>
  </sheetData>
  <mergeCells count="2">
    <mergeCell ref="B1:D1"/>
    <mergeCell ref="B13:E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zoomScale="160" zoomScaleNormal="160" workbookViewId="0"/>
  </sheetViews>
  <sheetFormatPr defaultRowHeight="16.5" x14ac:dyDescent="0.3"/>
  <cols>
    <col min="1" max="1" width="3.625" customWidth="1"/>
    <col min="4" max="4" width="11.125" customWidth="1"/>
    <col min="6" max="6" width="11.875" customWidth="1"/>
  </cols>
  <sheetData>
    <row r="1" spans="2:13" ht="26.25" customHeight="1" x14ac:dyDescent="0.3">
      <c r="B1" s="130" t="s">
        <v>160</v>
      </c>
      <c r="C1" s="130"/>
      <c r="D1" s="130"/>
    </row>
    <row r="3" spans="2:13" x14ac:dyDescent="0.15">
      <c r="B3" s="4" t="s">
        <v>121</v>
      </c>
      <c r="H3" s="40" t="s">
        <v>142</v>
      </c>
      <c r="I3" s="41"/>
      <c r="J3" s="41"/>
      <c r="K3" s="41"/>
      <c r="L3" s="41"/>
      <c r="M3" s="41"/>
    </row>
    <row r="4" spans="2:13" x14ac:dyDescent="0.3">
      <c r="B4" s="37" t="s">
        <v>122</v>
      </c>
      <c r="C4" s="37" t="s">
        <v>123</v>
      </c>
      <c r="D4" s="37" t="s">
        <v>124</v>
      </c>
      <c r="E4" s="37" t="s">
        <v>125</v>
      </c>
      <c r="F4" s="38" t="s">
        <v>126</v>
      </c>
      <c r="H4" s="42" t="s">
        <v>140</v>
      </c>
      <c r="I4" s="43">
        <v>0</v>
      </c>
      <c r="J4" s="44">
        <v>500</v>
      </c>
      <c r="K4" s="43">
        <v>800</v>
      </c>
      <c r="L4" s="44">
        <v>1000</v>
      </c>
      <c r="M4" s="44">
        <v>1500</v>
      </c>
    </row>
    <row r="5" spans="2:13" x14ac:dyDescent="0.3">
      <c r="B5" s="10" t="s">
        <v>127</v>
      </c>
      <c r="C5" s="39">
        <v>546</v>
      </c>
      <c r="D5" s="39">
        <v>82</v>
      </c>
      <c r="E5" s="39">
        <v>845</v>
      </c>
      <c r="F5" s="39"/>
      <c r="H5" s="42" t="s">
        <v>141</v>
      </c>
      <c r="I5" s="43">
        <v>300</v>
      </c>
      <c r="J5" s="43">
        <v>400</v>
      </c>
      <c r="K5" s="43">
        <v>500</v>
      </c>
      <c r="L5" s="43">
        <v>600</v>
      </c>
      <c r="M5" s="44">
        <v>700</v>
      </c>
    </row>
    <row r="6" spans="2:13" x14ac:dyDescent="0.3">
      <c r="B6" s="10" t="s">
        <v>128</v>
      </c>
      <c r="C6" s="39">
        <v>35424</v>
      </c>
      <c r="D6" s="39">
        <v>7564</v>
      </c>
      <c r="E6" s="39">
        <v>222</v>
      </c>
      <c r="F6" s="39"/>
    </row>
    <row r="7" spans="2:13" x14ac:dyDescent="0.3">
      <c r="B7" s="10" t="s">
        <v>129</v>
      </c>
      <c r="C7" s="39">
        <v>29875</v>
      </c>
      <c r="D7" s="39">
        <v>10254</v>
      </c>
      <c r="E7" s="39">
        <v>322</v>
      </c>
      <c r="F7" s="39"/>
    </row>
    <row r="8" spans="2:13" x14ac:dyDescent="0.3">
      <c r="B8" s="10" t="s">
        <v>130</v>
      </c>
      <c r="C8" s="39">
        <v>40876</v>
      </c>
      <c r="D8" s="39">
        <v>25673</v>
      </c>
      <c r="E8" s="39">
        <v>254</v>
      </c>
      <c r="F8" s="39"/>
    </row>
    <row r="9" spans="2:13" x14ac:dyDescent="0.3">
      <c r="B9" s="10" t="s">
        <v>131</v>
      </c>
      <c r="C9" s="39">
        <v>7623</v>
      </c>
      <c r="D9" s="39">
        <v>5423</v>
      </c>
      <c r="E9" s="39">
        <v>232</v>
      </c>
      <c r="F9" s="39"/>
    </row>
    <row r="10" spans="2:13" x14ac:dyDescent="0.3">
      <c r="B10" s="10" t="s">
        <v>132</v>
      </c>
      <c r="C10" s="39">
        <v>3524</v>
      </c>
      <c r="D10" s="39">
        <v>1308</v>
      </c>
      <c r="E10" s="39">
        <v>454</v>
      </c>
      <c r="F10" s="39"/>
    </row>
    <row r="11" spans="2:13" x14ac:dyDescent="0.3">
      <c r="B11" s="10" t="s">
        <v>133</v>
      </c>
      <c r="C11" s="39">
        <v>366</v>
      </c>
      <c r="D11" s="39">
        <v>21</v>
      </c>
      <c r="E11" s="39">
        <v>243</v>
      </c>
      <c r="F11" s="39"/>
    </row>
    <row r="12" spans="2:13" x14ac:dyDescent="0.3">
      <c r="B12" s="10" t="s">
        <v>134</v>
      </c>
      <c r="C12" s="39">
        <v>2975</v>
      </c>
      <c r="D12" s="39">
        <v>824</v>
      </c>
      <c r="E12" s="39">
        <v>142</v>
      </c>
      <c r="F12" s="39"/>
    </row>
    <row r="13" spans="2:13" x14ac:dyDescent="0.3">
      <c r="B13" s="10" t="s">
        <v>135</v>
      </c>
      <c r="C13" s="39">
        <v>3090</v>
      </c>
      <c r="D13" s="39">
        <v>289</v>
      </c>
      <c r="E13" s="39">
        <v>300</v>
      </c>
      <c r="F13" s="39"/>
    </row>
    <row r="14" spans="2:13" x14ac:dyDescent="0.3">
      <c r="B14" s="10" t="s">
        <v>136</v>
      </c>
      <c r="C14" s="39">
        <v>30232</v>
      </c>
      <c r="D14" s="39">
        <v>8039</v>
      </c>
      <c r="E14" s="39">
        <v>807</v>
      </c>
      <c r="F14" s="39"/>
    </row>
    <row r="15" spans="2:13" x14ac:dyDescent="0.3">
      <c r="B15" s="10" t="s">
        <v>137</v>
      </c>
      <c r="C15" s="39">
        <v>40903</v>
      </c>
      <c r="D15" s="39">
        <v>29780</v>
      </c>
      <c r="E15" s="39">
        <v>1092</v>
      </c>
      <c r="F15" s="39"/>
    </row>
    <row r="16" spans="2:13" x14ac:dyDescent="0.3">
      <c r="B16" s="10" t="s">
        <v>138</v>
      </c>
      <c r="C16" s="39">
        <v>30998</v>
      </c>
      <c r="D16" s="39">
        <v>10900</v>
      </c>
      <c r="E16" s="39">
        <v>980</v>
      </c>
      <c r="F16" s="39"/>
    </row>
    <row r="17" spans="2:6" x14ac:dyDescent="0.3">
      <c r="B17" s="10" t="s">
        <v>139</v>
      </c>
      <c r="C17" s="39">
        <v>20890</v>
      </c>
      <c r="D17" s="39">
        <v>10789</v>
      </c>
      <c r="E17" s="39">
        <v>1209</v>
      </c>
      <c r="F17" s="39"/>
    </row>
  </sheetData>
  <mergeCells count="1">
    <mergeCell ref="B1:D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zoomScale="145" zoomScaleNormal="145" workbookViewId="0"/>
  </sheetViews>
  <sheetFormatPr defaultRowHeight="16.5" x14ac:dyDescent="0.3"/>
  <cols>
    <col min="1" max="1" width="3.625" customWidth="1"/>
    <col min="2" max="2" width="10.25" customWidth="1"/>
  </cols>
  <sheetData>
    <row r="1" spans="2:7" ht="26.25" customHeight="1" x14ac:dyDescent="0.3">
      <c r="B1" s="122" t="s">
        <v>28</v>
      </c>
      <c r="C1" s="122"/>
      <c r="D1" s="122"/>
    </row>
    <row r="3" spans="2:7" x14ac:dyDescent="0.3">
      <c r="B3" t="s">
        <v>29</v>
      </c>
    </row>
    <row r="4" spans="2:7" x14ac:dyDescent="0.3">
      <c r="B4" t="s">
        <v>78</v>
      </c>
    </row>
    <row r="6" spans="2:7" ht="33" x14ac:dyDescent="0.3">
      <c r="B6" s="6" t="s">
        <v>44</v>
      </c>
      <c r="C6" s="24" t="s">
        <v>83</v>
      </c>
      <c r="D6" s="24" t="s">
        <v>84</v>
      </c>
      <c r="E6" s="24" t="s">
        <v>79</v>
      </c>
      <c r="F6" s="24" t="s">
        <v>85</v>
      </c>
      <c r="G6" s="24" t="s">
        <v>86</v>
      </c>
    </row>
    <row r="7" spans="2:7" x14ac:dyDescent="0.3">
      <c r="B7" s="27">
        <v>0</v>
      </c>
      <c r="C7" s="7">
        <v>0</v>
      </c>
      <c r="D7" s="7">
        <v>0.01</v>
      </c>
      <c r="E7" s="7">
        <v>0.03</v>
      </c>
      <c r="F7" s="7">
        <v>0.03</v>
      </c>
      <c r="G7" s="7">
        <v>0</v>
      </c>
    </row>
    <row r="8" spans="2:7" x14ac:dyDescent="0.3">
      <c r="B8" s="27">
        <v>100</v>
      </c>
      <c r="C8" s="7">
        <v>0.02</v>
      </c>
      <c r="D8" s="7">
        <v>0.03</v>
      </c>
      <c r="E8" s="7">
        <v>0.05</v>
      </c>
      <c r="F8" s="7">
        <v>0.05</v>
      </c>
      <c r="G8" s="7">
        <v>0.03</v>
      </c>
    </row>
    <row r="9" spans="2:7" x14ac:dyDescent="0.3">
      <c r="B9" s="27">
        <v>200</v>
      </c>
      <c r="C9" s="7">
        <v>0.03</v>
      </c>
      <c r="D9" s="7">
        <v>0.06</v>
      </c>
      <c r="E9" s="7">
        <v>7.0000000000000007E-2</v>
      </c>
      <c r="F9" s="7">
        <v>7.0000000000000007E-2</v>
      </c>
      <c r="G9" s="7">
        <v>0.05</v>
      </c>
    </row>
    <row r="10" spans="2:7" x14ac:dyDescent="0.3">
      <c r="B10" s="27">
        <v>300</v>
      </c>
      <c r="C10" s="7">
        <v>0.05</v>
      </c>
      <c r="D10" s="7">
        <v>0.08</v>
      </c>
      <c r="E10" s="7">
        <v>0.1</v>
      </c>
      <c r="F10" s="7">
        <v>0.1</v>
      </c>
      <c r="G10" s="7">
        <v>0.05</v>
      </c>
    </row>
    <row r="11" spans="2:7" x14ac:dyDescent="0.3">
      <c r="B11" s="27">
        <v>400</v>
      </c>
      <c r="C11" s="7">
        <v>7.0000000000000007E-2</v>
      </c>
      <c r="D11" s="7">
        <v>0.1</v>
      </c>
      <c r="E11" s="7">
        <v>0.12</v>
      </c>
      <c r="F11" s="7">
        <v>0.15</v>
      </c>
      <c r="G11" s="7">
        <v>7.0000000000000007E-2</v>
      </c>
    </row>
    <row r="12" spans="2:7" x14ac:dyDescent="0.3">
      <c r="B12" s="27">
        <v>500</v>
      </c>
      <c r="C12" s="7">
        <v>0.1</v>
      </c>
      <c r="D12" s="7">
        <v>0.15</v>
      </c>
      <c r="E12" s="7">
        <v>0.15</v>
      </c>
      <c r="F12" s="7">
        <v>0.2</v>
      </c>
      <c r="G12" s="7">
        <v>0.1</v>
      </c>
    </row>
    <row r="13" spans="2:7" x14ac:dyDescent="0.3">
      <c r="B13" t="s">
        <v>43</v>
      </c>
    </row>
    <row r="14" spans="2:7" ht="33" x14ac:dyDescent="0.3">
      <c r="B14" s="26" t="s">
        <v>58</v>
      </c>
      <c r="C14" s="27">
        <v>150</v>
      </c>
      <c r="E14" s="23" t="s">
        <v>82</v>
      </c>
      <c r="F14" s="5"/>
    </row>
    <row r="15" spans="2:7" ht="33" x14ac:dyDescent="0.3">
      <c r="B15" s="25" t="s">
        <v>80</v>
      </c>
      <c r="C15" s="24" t="s">
        <v>79</v>
      </c>
      <c r="E15" s="23" t="s">
        <v>81</v>
      </c>
      <c r="F15" s="5"/>
    </row>
    <row r="17" spans="2:2" x14ac:dyDescent="0.3">
      <c r="B17" t="s">
        <v>167</v>
      </c>
    </row>
    <row r="18" spans="2:2" x14ac:dyDescent="0.3">
      <c r="B18" t="s">
        <v>168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45" zoomScaleNormal="145" workbookViewId="0">
      <selection activeCell="C21" sqref="C21"/>
    </sheetView>
  </sheetViews>
  <sheetFormatPr defaultRowHeight="16.5" x14ac:dyDescent="0.3"/>
  <cols>
    <col min="1" max="1" width="3.625" customWidth="1"/>
    <col min="2" max="2" width="10.125" customWidth="1"/>
    <col min="5" max="5" width="9.625" customWidth="1"/>
    <col min="6" max="6" width="8.375" customWidth="1"/>
    <col min="7" max="7" width="12" customWidth="1"/>
  </cols>
  <sheetData>
    <row r="1" spans="1:7" ht="26.25" customHeight="1" x14ac:dyDescent="0.3">
      <c r="B1" s="122" t="s">
        <v>27</v>
      </c>
      <c r="C1" s="122"/>
      <c r="D1" s="122"/>
    </row>
    <row r="3" spans="1:7" ht="17.25" x14ac:dyDescent="0.3">
      <c r="B3" t="s">
        <v>25</v>
      </c>
      <c r="F3" s="3" t="s">
        <v>30</v>
      </c>
      <c r="G3" s="4" t="s">
        <v>99</v>
      </c>
    </row>
    <row r="4" spans="1:7" x14ac:dyDescent="0.3">
      <c r="B4" t="s">
        <v>26</v>
      </c>
    </row>
    <row r="6" spans="1:7" x14ac:dyDescent="0.3">
      <c r="A6" s="4" t="s">
        <v>60</v>
      </c>
      <c r="B6" s="13" t="s">
        <v>59</v>
      </c>
    </row>
    <row r="7" spans="1:7" x14ac:dyDescent="0.3">
      <c r="B7" s="4" t="s">
        <v>119</v>
      </c>
    </row>
    <row r="10" spans="1:7" ht="33" x14ac:dyDescent="0.3">
      <c r="B10" s="6" t="s">
        <v>44</v>
      </c>
      <c r="C10" s="24" t="s">
        <v>83</v>
      </c>
      <c r="D10" s="24" t="s">
        <v>84</v>
      </c>
      <c r="E10" s="24" t="s">
        <v>79</v>
      </c>
      <c r="F10" s="24" t="s">
        <v>85</v>
      </c>
      <c r="G10" s="24" t="s">
        <v>86</v>
      </c>
    </row>
    <row r="11" spans="1:7" x14ac:dyDescent="0.3">
      <c r="B11" s="27">
        <v>0</v>
      </c>
      <c r="C11" s="7">
        <v>0</v>
      </c>
      <c r="D11" s="7">
        <v>0.01</v>
      </c>
      <c r="E11" s="7">
        <v>0.03</v>
      </c>
      <c r="F11" s="7">
        <v>0.03</v>
      </c>
      <c r="G11" s="7">
        <v>0</v>
      </c>
    </row>
    <row r="12" spans="1:7" x14ac:dyDescent="0.3">
      <c r="B12" s="27">
        <v>100</v>
      </c>
      <c r="C12" s="7">
        <v>0.02</v>
      </c>
      <c r="D12" s="7">
        <v>0.03</v>
      </c>
      <c r="E12" s="7">
        <v>0.05</v>
      </c>
      <c r="F12" s="7">
        <v>0.05</v>
      </c>
      <c r="G12" s="7">
        <v>0.03</v>
      </c>
    </row>
    <row r="13" spans="1:7" x14ac:dyDescent="0.3">
      <c r="B13" s="27">
        <v>200</v>
      </c>
      <c r="C13" s="7">
        <v>0.03</v>
      </c>
      <c r="D13" s="7">
        <v>0.06</v>
      </c>
      <c r="E13" s="7">
        <v>7.0000000000000007E-2</v>
      </c>
      <c r="F13" s="7">
        <v>7.0000000000000007E-2</v>
      </c>
      <c r="G13" s="7">
        <v>0.05</v>
      </c>
    </row>
    <row r="14" spans="1:7" x14ac:dyDescent="0.3">
      <c r="B14" s="27">
        <v>300</v>
      </c>
      <c r="C14" s="7">
        <v>0.05</v>
      </c>
      <c r="D14" s="7">
        <v>0.08</v>
      </c>
      <c r="E14" s="7">
        <v>0.1</v>
      </c>
      <c r="F14" s="7">
        <v>0.1</v>
      </c>
      <c r="G14" s="7">
        <v>0.05</v>
      </c>
    </row>
    <row r="15" spans="1:7" x14ac:dyDescent="0.3">
      <c r="B15" s="27">
        <v>400</v>
      </c>
      <c r="C15" s="7">
        <v>7.0000000000000007E-2</v>
      </c>
      <c r="D15" s="7">
        <v>0.1</v>
      </c>
      <c r="E15" s="7">
        <v>0.12</v>
      </c>
      <c r="F15" s="7">
        <v>0.15</v>
      </c>
      <c r="G15" s="7">
        <v>7.0000000000000007E-2</v>
      </c>
    </row>
    <row r="16" spans="1:7" x14ac:dyDescent="0.3">
      <c r="B16" s="27">
        <v>500</v>
      </c>
      <c r="C16" s="7">
        <v>0.1</v>
      </c>
      <c r="D16" s="7">
        <v>0.15</v>
      </c>
      <c r="E16" s="7">
        <v>0.15</v>
      </c>
      <c r="F16" s="7">
        <v>0.2</v>
      </c>
      <c r="G16" s="7">
        <v>0.1</v>
      </c>
    </row>
    <row r="18" spans="2:6" x14ac:dyDescent="0.3">
      <c r="B18" t="s">
        <v>43</v>
      </c>
    </row>
    <row r="19" spans="2:6" ht="17.25" x14ac:dyDescent="0.3">
      <c r="B19" s="25" t="s">
        <v>80</v>
      </c>
      <c r="C19" s="24" t="s">
        <v>79</v>
      </c>
      <c r="E19" s="34" t="s">
        <v>120</v>
      </c>
      <c r="F19" s="35"/>
    </row>
    <row r="20" spans="2:6" ht="17.25" x14ac:dyDescent="0.3">
      <c r="B20" s="26" t="s">
        <v>58</v>
      </c>
      <c r="C20" s="27">
        <v>150</v>
      </c>
      <c r="E20" s="34" t="s">
        <v>120</v>
      </c>
      <c r="F20" s="35"/>
    </row>
    <row r="22" spans="2:6" ht="22.5" customHeight="1" x14ac:dyDescent="0.3"/>
  </sheetData>
  <mergeCells count="1">
    <mergeCell ref="B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7" zoomScale="96" zoomScaleNormal="96" workbookViewId="0">
      <selection activeCell="Q29" sqref="Q29"/>
    </sheetView>
  </sheetViews>
  <sheetFormatPr defaultRowHeight="16.5" x14ac:dyDescent="0.3"/>
  <cols>
    <col min="1" max="2" width="9" style="36"/>
    <col min="3" max="3" width="12.375" style="36" bestFit="1" customWidth="1"/>
    <col min="4" max="11" width="9" style="36"/>
    <col min="12" max="12" width="11" style="36" bestFit="1" customWidth="1"/>
    <col min="13" max="16384" width="9" style="36"/>
  </cols>
  <sheetData>
    <row r="1" spans="1:13" x14ac:dyDescent="0.3">
      <c r="A1" s="36" t="s">
        <v>267</v>
      </c>
      <c r="D1" s="90"/>
      <c r="F1" s="80" t="s">
        <v>266</v>
      </c>
      <c r="K1"/>
      <c r="L1"/>
      <c r="M1"/>
    </row>
    <row r="2" spans="1:13" x14ac:dyDescent="0.3">
      <c r="A2" s="77" t="s">
        <v>265</v>
      </c>
      <c r="B2" s="77" t="s">
        <v>264</v>
      </c>
      <c r="C2" s="77" t="s">
        <v>263</v>
      </c>
      <c r="D2" s="78" t="s">
        <v>262</v>
      </c>
      <c r="F2" s="76" t="s">
        <v>261</v>
      </c>
      <c r="G2" s="83" t="s">
        <v>260</v>
      </c>
      <c r="H2" s="74" t="s">
        <v>221</v>
      </c>
      <c r="I2" s="74" t="s">
        <v>259</v>
      </c>
      <c r="K2"/>
      <c r="L2"/>
      <c r="M2"/>
    </row>
    <row r="3" spans="1:13" x14ac:dyDescent="0.3">
      <c r="A3" s="77" t="s">
        <v>258</v>
      </c>
      <c r="B3" s="88" t="s">
        <v>257</v>
      </c>
      <c r="C3" s="86" t="s">
        <v>256</v>
      </c>
      <c r="D3" s="77"/>
      <c r="F3" s="89" t="s">
        <v>255</v>
      </c>
      <c r="G3" s="83">
        <v>10</v>
      </c>
      <c r="H3" s="74" t="s">
        <v>254</v>
      </c>
      <c r="I3" s="74" t="s">
        <v>248</v>
      </c>
      <c r="K3"/>
      <c r="L3"/>
      <c r="M3"/>
    </row>
    <row r="4" spans="1:13" x14ac:dyDescent="0.3">
      <c r="A4" s="77" t="s">
        <v>253</v>
      </c>
      <c r="B4" s="88" t="s">
        <v>252</v>
      </c>
      <c r="C4" s="86" t="s">
        <v>251</v>
      </c>
      <c r="D4" s="77"/>
      <c r="F4" s="89" t="s">
        <v>250</v>
      </c>
      <c r="G4" s="83">
        <v>15</v>
      </c>
      <c r="H4" s="74" t="s">
        <v>249</v>
      </c>
      <c r="I4" s="74" t="s">
        <v>248</v>
      </c>
      <c r="K4"/>
      <c r="L4"/>
      <c r="M4"/>
    </row>
    <row r="5" spans="1:13" x14ac:dyDescent="0.3">
      <c r="A5" s="77" t="s">
        <v>247</v>
      </c>
      <c r="B5" s="88" t="s">
        <v>246</v>
      </c>
      <c r="C5" s="86" t="s">
        <v>245</v>
      </c>
      <c r="D5" s="77"/>
      <c r="F5" s="76" t="s">
        <v>244</v>
      </c>
      <c r="G5" s="83">
        <v>11</v>
      </c>
      <c r="H5" s="74" t="s">
        <v>243</v>
      </c>
      <c r="I5" s="74" t="s">
        <v>228</v>
      </c>
      <c r="K5"/>
      <c r="L5"/>
      <c r="M5"/>
    </row>
    <row r="6" spans="1:13" x14ac:dyDescent="0.3">
      <c r="A6" s="77" t="s">
        <v>242</v>
      </c>
      <c r="B6" s="88" t="s">
        <v>241</v>
      </c>
      <c r="C6" s="86" t="s">
        <v>222</v>
      </c>
      <c r="D6" s="77"/>
      <c r="F6" s="76" t="s">
        <v>240</v>
      </c>
      <c r="G6" s="83">
        <v>20</v>
      </c>
      <c r="H6" s="74" t="s">
        <v>239</v>
      </c>
      <c r="I6" s="74" t="s">
        <v>238</v>
      </c>
      <c r="K6"/>
      <c r="L6"/>
      <c r="M6"/>
    </row>
    <row r="7" spans="1:13" x14ac:dyDescent="0.3">
      <c r="A7" s="77" t="s">
        <v>237</v>
      </c>
      <c r="B7" s="88" t="s">
        <v>236</v>
      </c>
      <c r="C7" s="86" t="s">
        <v>225</v>
      </c>
      <c r="D7" s="77"/>
      <c r="F7" s="89" t="s">
        <v>235</v>
      </c>
      <c r="G7" s="83">
        <v>8</v>
      </c>
      <c r="H7" s="74" t="s">
        <v>234</v>
      </c>
      <c r="I7" s="74" t="s">
        <v>228</v>
      </c>
      <c r="K7"/>
      <c r="L7"/>
      <c r="M7"/>
    </row>
    <row r="8" spans="1:13" x14ac:dyDescent="0.3">
      <c r="A8" s="77" t="s">
        <v>233</v>
      </c>
      <c r="B8" s="88" t="s">
        <v>232</v>
      </c>
      <c r="C8" s="86" t="s">
        <v>231</v>
      </c>
      <c r="D8" s="77"/>
      <c r="F8" s="89" t="s">
        <v>230</v>
      </c>
      <c r="G8" s="83">
        <v>3</v>
      </c>
      <c r="H8" s="74" t="s">
        <v>229</v>
      </c>
      <c r="I8" s="74" t="s">
        <v>228</v>
      </c>
      <c r="K8"/>
      <c r="L8"/>
      <c r="M8"/>
    </row>
    <row r="9" spans="1:13" x14ac:dyDescent="0.3">
      <c r="A9" s="77" t="s">
        <v>227</v>
      </c>
      <c r="B9" s="88" t="s">
        <v>226</v>
      </c>
      <c r="C9" s="86" t="s">
        <v>225</v>
      </c>
      <c r="D9" s="77"/>
      <c r="F9" s="85"/>
      <c r="G9" s="84"/>
      <c r="H9" s="87"/>
      <c r="I9" s="87"/>
      <c r="K9"/>
      <c r="L9"/>
      <c r="M9"/>
    </row>
    <row r="10" spans="1:13" x14ac:dyDescent="0.3">
      <c r="A10" s="77" t="s">
        <v>224</v>
      </c>
      <c r="B10" s="77" t="s">
        <v>223</v>
      </c>
      <c r="C10" s="86" t="s">
        <v>222</v>
      </c>
      <c r="D10" s="77"/>
      <c r="F10" s="85"/>
      <c r="G10" s="84"/>
      <c r="H10" s="78" t="s">
        <v>221</v>
      </c>
      <c r="I10" s="83"/>
      <c r="K10"/>
      <c r="L10"/>
      <c r="M10"/>
    </row>
    <row r="11" spans="1:13" x14ac:dyDescent="0.3">
      <c r="K11"/>
      <c r="L11"/>
      <c r="M11"/>
    </row>
    <row r="12" spans="1:13" x14ac:dyDescent="0.3">
      <c r="A12" s="134" t="s">
        <v>220</v>
      </c>
      <c r="B12" s="134"/>
      <c r="C12" s="134"/>
      <c r="D12" s="134"/>
      <c r="K12"/>
      <c r="L12"/>
      <c r="M12"/>
    </row>
    <row r="13" spans="1:13" x14ac:dyDescent="0.3">
      <c r="A13" s="74" t="s">
        <v>219</v>
      </c>
      <c r="B13" s="74" t="s">
        <v>218</v>
      </c>
      <c r="C13" s="83" t="s">
        <v>217</v>
      </c>
      <c r="D13" s="83" t="s">
        <v>216</v>
      </c>
      <c r="K13"/>
      <c r="L13"/>
      <c r="M13"/>
    </row>
    <row r="14" spans="1:13" x14ac:dyDescent="0.3">
      <c r="A14" s="74" t="s">
        <v>215</v>
      </c>
      <c r="B14" s="73" t="s">
        <v>214</v>
      </c>
      <c r="C14" s="73" t="s">
        <v>213</v>
      </c>
      <c r="D14" s="73" t="s">
        <v>212</v>
      </c>
      <c r="F14" s="80" t="s">
        <v>298</v>
      </c>
      <c r="G14" s="82"/>
      <c r="H14" s="82"/>
      <c r="I14" s="82"/>
      <c r="J14" s="82"/>
      <c r="K14"/>
      <c r="L14"/>
      <c r="M14"/>
    </row>
    <row r="15" spans="1:13" x14ac:dyDescent="0.3">
      <c r="F15" s="72" t="s">
        <v>211</v>
      </c>
      <c r="G15" s="72" t="s">
        <v>210</v>
      </c>
      <c r="H15" s="72" t="s">
        <v>209</v>
      </c>
      <c r="I15" s="72" t="s">
        <v>208</v>
      </c>
      <c r="J15" s="81" t="s">
        <v>207</v>
      </c>
      <c r="K15"/>
      <c r="L15"/>
      <c r="M15"/>
    </row>
    <row r="16" spans="1:13" x14ac:dyDescent="0.3">
      <c r="A16" s="80" t="s">
        <v>427</v>
      </c>
      <c r="F16" s="79" t="s">
        <v>206</v>
      </c>
      <c r="G16" s="77" t="s">
        <v>205</v>
      </c>
      <c r="H16" s="71" t="s">
        <v>172</v>
      </c>
      <c r="I16" s="71">
        <v>16</v>
      </c>
      <c r="J16" s="71"/>
      <c r="K16"/>
      <c r="L16"/>
      <c r="M16"/>
    </row>
    <row r="17" spans="1:13" x14ac:dyDescent="0.3">
      <c r="A17" s="76" t="s">
        <v>204</v>
      </c>
      <c r="B17" s="74" t="s">
        <v>203</v>
      </c>
      <c r="C17" s="74" t="s">
        <v>202</v>
      </c>
      <c r="D17" s="78" t="s">
        <v>201</v>
      </c>
      <c r="F17" s="72" t="s">
        <v>200</v>
      </c>
      <c r="G17" s="77" t="s">
        <v>199</v>
      </c>
      <c r="H17" s="71" t="s">
        <v>190</v>
      </c>
      <c r="I17" s="71">
        <v>13</v>
      </c>
      <c r="J17" s="71"/>
      <c r="K17"/>
      <c r="L17"/>
      <c r="M17"/>
    </row>
    <row r="18" spans="1:13" x14ac:dyDescent="0.3">
      <c r="A18" s="76" t="s">
        <v>198</v>
      </c>
      <c r="B18" s="75" t="s">
        <v>197</v>
      </c>
      <c r="C18" s="74">
        <v>190.15</v>
      </c>
      <c r="D18" s="74"/>
      <c r="F18" s="72" t="s">
        <v>196</v>
      </c>
      <c r="G18" s="77" t="s">
        <v>195</v>
      </c>
      <c r="H18" s="71" t="s">
        <v>172</v>
      </c>
      <c r="I18" s="71">
        <v>8</v>
      </c>
      <c r="J18" s="71"/>
    </row>
    <row r="19" spans="1:13" x14ac:dyDescent="0.3">
      <c r="A19" s="76" t="s">
        <v>194</v>
      </c>
      <c r="B19" s="75" t="s">
        <v>193</v>
      </c>
      <c r="C19" s="74">
        <v>166.93</v>
      </c>
      <c r="D19" s="74"/>
      <c r="F19" s="72" t="s">
        <v>192</v>
      </c>
      <c r="G19" s="77" t="s">
        <v>191</v>
      </c>
      <c r="H19" s="72" t="s">
        <v>190</v>
      </c>
      <c r="I19" s="71">
        <v>12</v>
      </c>
      <c r="J19" s="71"/>
    </row>
    <row r="20" spans="1:13" x14ac:dyDescent="0.3">
      <c r="A20" s="76" t="s">
        <v>189</v>
      </c>
      <c r="B20" s="75" t="s">
        <v>188</v>
      </c>
      <c r="C20" s="74">
        <v>182.54</v>
      </c>
      <c r="D20" s="74"/>
      <c r="F20" s="72" t="s">
        <v>187</v>
      </c>
      <c r="G20" s="77" t="s">
        <v>186</v>
      </c>
      <c r="H20" s="72" t="s">
        <v>177</v>
      </c>
      <c r="I20" s="71">
        <v>4</v>
      </c>
      <c r="J20" s="71"/>
    </row>
    <row r="21" spans="1:13" x14ac:dyDescent="0.3">
      <c r="A21" s="76" t="s">
        <v>185</v>
      </c>
      <c r="B21" s="75" t="s">
        <v>184</v>
      </c>
      <c r="C21" s="74">
        <v>168.78</v>
      </c>
      <c r="D21" s="74"/>
      <c r="F21" s="71" t="s">
        <v>183</v>
      </c>
      <c r="G21" s="77" t="s">
        <v>182</v>
      </c>
      <c r="H21" s="72" t="s">
        <v>177</v>
      </c>
      <c r="I21" s="71">
        <v>11</v>
      </c>
      <c r="J21" s="71"/>
    </row>
    <row r="22" spans="1:13" x14ac:dyDescent="0.3">
      <c r="A22" s="76" t="s">
        <v>181</v>
      </c>
      <c r="B22" s="75" t="s">
        <v>180</v>
      </c>
      <c r="C22" s="74">
        <v>191.54</v>
      </c>
      <c r="D22" s="74"/>
      <c r="F22" s="71" t="s">
        <v>179</v>
      </c>
      <c r="G22" s="77" t="s">
        <v>178</v>
      </c>
      <c r="H22" s="72" t="s">
        <v>177</v>
      </c>
      <c r="I22" s="71">
        <v>3</v>
      </c>
      <c r="J22" s="71"/>
    </row>
    <row r="23" spans="1:13" x14ac:dyDescent="0.3">
      <c r="A23" s="76" t="s">
        <v>176</v>
      </c>
      <c r="B23" s="75" t="s">
        <v>175</v>
      </c>
      <c r="C23" s="74">
        <v>170.58</v>
      </c>
      <c r="D23" s="74"/>
      <c r="F23" s="71" t="s">
        <v>174</v>
      </c>
      <c r="G23" s="73" t="s">
        <v>173</v>
      </c>
      <c r="H23" s="72" t="s">
        <v>172</v>
      </c>
      <c r="I23" s="71">
        <v>15</v>
      </c>
      <c r="J23" s="71"/>
    </row>
  </sheetData>
  <mergeCells count="1">
    <mergeCell ref="A12:D12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95" zoomScaleNormal="95" workbookViewId="0">
      <selection activeCell="F15" sqref="F15"/>
    </sheetView>
  </sheetViews>
  <sheetFormatPr defaultRowHeight="16.5" x14ac:dyDescent="0.3"/>
  <cols>
    <col min="3" max="3" width="12.375" bestFit="1" customWidth="1"/>
    <col min="12" max="12" width="11" bestFit="1" customWidth="1"/>
    <col min="13" max="13" width="9.375" bestFit="1" customWidth="1"/>
  </cols>
  <sheetData>
    <row r="1" spans="1:10" x14ac:dyDescent="0.3">
      <c r="A1" s="36" t="s">
        <v>351</v>
      </c>
      <c r="B1" s="36"/>
      <c r="C1" s="36"/>
      <c r="D1" s="90"/>
      <c r="E1" s="36"/>
      <c r="F1" s="80" t="s">
        <v>350</v>
      </c>
      <c r="G1" s="36"/>
      <c r="H1" s="36"/>
      <c r="I1" s="36"/>
      <c r="J1" s="36"/>
    </row>
    <row r="2" spans="1:10" x14ac:dyDescent="0.3">
      <c r="A2" s="77" t="s">
        <v>349</v>
      </c>
      <c r="B2" s="77" t="s">
        <v>348</v>
      </c>
      <c r="C2" s="77" t="s">
        <v>347</v>
      </c>
      <c r="D2" s="78" t="s">
        <v>346</v>
      </c>
      <c r="E2" s="36"/>
      <c r="F2" s="76" t="s">
        <v>345</v>
      </c>
      <c r="G2" s="83" t="s">
        <v>344</v>
      </c>
      <c r="H2" s="74" t="s">
        <v>313</v>
      </c>
      <c r="I2" s="74" t="s">
        <v>343</v>
      </c>
      <c r="J2" s="36"/>
    </row>
    <row r="3" spans="1:10" x14ac:dyDescent="0.3">
      <c r="A3" s="77" t="s">
        <v>258</v>
      </c>
      <c r="B3" s="88" t="s">
        <v>342</v>
      </c>
      <c r="C3" s="86" t="s">
        <v>341</v>
      </c>
      <c r="D3" s="77" t="str">
        <f t="shared" ref="D3:D10" si="0">HLOOKUP(LEFT(C3,1),$A$13:$D$14,2,0)</f>
        <v>스마트폰</v>
      </c>
      <c r="E3" s="36"/>
      <c r="F3" s="89" t="s">
        <v>340</v>
      </c>
      <c r="G3" s="83">
        <v>10</v>
      </c>
      <c r="H3" s="74" t="s">
        <v>339</v>
      </c>
      <c r="I3" s="74" t="s">
        <v>334</v>
      </c>
      <c r="J3" s="36"/>
    </row>
    <row r="4" spans="1:10" x14ac:dyDescent="0.3">
      <c r="A4" s="77" t="s">
        <v>253</v>
      </c>
      <c r="B4" s="88" t="s">
        <v>338</v>
      </c>
      <c r="C4" s="86" t="s">
        <v>337</v>
      </c>
      <c r="D4" s="77" t="str">
        <f t="shared" si="0"/>
        <v>아이패드</v>
      </c>
      <c r="E4" s="36"/>
      <c r="F4" s="89" t="s">
        <v>336</v>
      </c>
      <c r="G4" s="83">
        <v>15</v>
      </c>
      <c r="H4" s="74" t="s">
        <v>335</v>
      </c>
      <c r="I4" s="74" t="s">
        <v>334</v>
      </c>
      <c r="J4" s="36"/>
    </row>
    <row r="5" spans="1:10" x14ac:dyDescent="0.3">
      <c r="A5" s="77" t="s">
        <v>247</v>
      </c>
      <c r="B5" s="88" t="s">
        <v>333</v>
      </c>
      <c r="C5" s="86" t="s">
        <v>332</v>
      </c>
      <c r="D5" s="77" t="str">
        <f t="shared" si="0"/>
        <v>전화기</v>
      </c>
      <c r="E5" s="36"/>
      <c r="F5" s="76" t="s">
        <v>331</v>
      </c>
      <c r="G5" s="83">
        <v>11</v>
      </c>
      <c r="H5" s="74" t="s">
        <v>330</v>
      </c>
      <c r="I5" s="74" t="s">
        <v>318</v>
      </c>
      <c r="J5" s="36"/>
    </row>
    <row r="6" spans="1:10" x14ac:dyDescent="0.3">
      <c r="A6" s="77" t="s">
        <v>242</v>
      </c>
      <c r="B6" s="88" t="s">
        <v>329</v>
      </c>
      <c r="C6" s="86" t="s">
        <v>314</v>
      </c>
      <c r="D6" s="77" t="str">
        <f t="shared" si="0"/>
        <v>없음</v>
      </c>
      <c r="E6" s="36"/>
      <c r="F6" s="76" t="s">
        <v>328</v>
      </c>
      <c r="G6" s="83">
        <v>20</v>
      </c>
      <c r="H6" s="74" t="s">
        <v>327</v>
      </c>
      <c r="I6" s="74" t="s">
        <v>326</v>
      </c>
      <c r="J6" s="36"/>
    </row>
    <row r="7" spans="1:10" x14ac:dyDescent="0.3">
      <c r="A7" s="77" t="s">
        <v>237</v>
      </c>
      <c r="B7" s="88" t="s">
        <v>325</v>
      </c>
      <c r="C7" s="86" t="s">
        <v>316</v>
      </c>
      <c r="D7" s="77" t="str">
        <f t="shared" si="0"/>
        <v>스마트폰</v>
      </c>
      <c r="E7" s="36"/>
      <c r="F7" s="89" t="s">
        <v>324</v>
      </c>
      <c r="G7" s="83">
        <v>8</v>
      </c>
      <c r="H7" s="74" t="s">
        <v>323</v>
      </c>
      <c r="I7" s="74" t="s">
        <v>318</v>
      </c>
      <c r="J7" s="36"/>
    </row>
    <row r="8" spans="1:10" x14ac:dyDescent="0.3">
      <c r="A8" s="77" t="s">
        <v>233</v>
      </c>
      <c r="B8" s="88" t="s">
        <v>322</v>
      </c>
      <c r="C8" s="86" t="s">
        <v>321</v>
      </c>
      <c r="D8" s="77" t="str">
        <f t="shared" si="0"/>
        <v>전화기</v>
      </c>
      <c r="E8" s="36"/>
      <c r="F8" s="89" t="s">
        <v>320</v>
      </c>
      <c r="G8" s="83">
        <v>3</v>
      </c>
      <c r="H8" s="74" t="s">
        <v>319</v>
      </c>
      <c r="I8" s="74" t="s">
        <v>318</v>
      </c>
      <c r="J8" s="36"/>
    </row>
    <row r="9" spans="1:10" x14ac:dyDescent="0.3">
      <c r="A9" s="77" t="s">
        <v>227</v>
      </c>
      <c r="B9" s="88" t="s">
        <v>317</v>
      </c>
      <c r="C9" s="86" t="s">
        <v>316</v>
      </c>
      <c r="D9" s="77" t="str">
        <f t="shared" si="0"/>
        <v>스마트폰</v>
      </c>
      <c r="E9" s="36"/>
      <c r="F9" s="85"/>
      <c r="G9" s="84"/>
      <c r="H9" s="87"/>
      <c r="I9" s="87"/>
      <c r="J9" s="36"/>
    </row>
    <row r="10" spans="1:10" x14ac:dyDescent="0.3">
      <c r="A10" s="77" t="s">
        <v>224</v>
      </c>
      <c r="B10" s="77" t="s">
        <v>315</v>
      </c>
      <c r="C10" s="86" t="s">
        <v>314</v>
      </c>
      <c r="D10" s="77" t="str">
        <f t="shared" si="0"/>
        <v>없음</v>
      </c>
      <c r="E10" s="36"/>
      <c r="F10" s="85"/>
      <c r="G10" s="84"/>
      <c r="H10" s="78" t="s">
        <v>313</v>
      </c>
      <c r="I10" s="83" t="str">
        <f>VLOOKUP(LARGE(G3:G8,1),G3:I8,2,0)</f>
        <v>김민철</v>
      </c>
      <c r="J10" s="36"/>
    </row>
    <row r="11" spans="1:10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 spans="1:10" x14ac:dyDescent="0.3">
      <c r="A12" s="134" t="s">
        <v>312</v>
      </c>
      <c r="B12" s="134"/>
      <c r="C12" s="134"/>
      <c r="D12" s="134"/>
      <c r="E12" s="36"/>
      <c r="F12" s="36"/>
      <c r="G12" s="36"/>
      <c r="H12" s="36"/>
      <c r="I12" s="36"/>
      <c r="J12" s="36"/>
    </row>
    <row r="13" spans="1:10" x14ac:dyDescent="0.3">
      <c r="A13" s="74" t="s">
        <v>311</v>
      </c>
      <c r="B13" s="74" t="s">
        <v>310</v>
      </c>
      <c r="C13" s="83" t="s">
        <v>309</v>
      </c>
      <c r="D13" s="83" t="s">
        <v>308</v>
      </c>
      <c r="E13" s="36"/>
      <c r="F13" s="36"/>
      <c r="G13" s="36"/>
      <c r="H13" s="36"/>
      <c r="I13" s="36"/>
      <c r="J13" s="36"/>
    </row>
    <row r="14" spans="1:10" x14ac:dyDescent="0.3">
      <c r="A14" s="74" t="s">
        <v>307</v>
      </c>
      <c r="B14" s="73" t="s">
        <v>306</v>
      </c>
      <c r="C14" s="73" t="s">
        <v>305</v>
      </c>
      <c r="D14" s="73" t="s">
        <v>304</v>
      </c>
      <c r="E14" s="36"/>
      <c r="F14" s="80" t="s">
        <v>298</v>
      </c>
      <c r="G14" s="82"/>
      <c r="H14" s="82"/>
      <c r="I14" s="82"/>
      <c r="J14" s="82"/>
    </row>
    <row r="15" spans="1:10" x14ac:dyDescent="0.3">
      <c r="A15" s="36"/>
      <c r="B15" s="36"/>
      <c r="C15" s="36"/>
      <c r="D15" s="36"/>
      <c r="E15" s="36"/>
      <c r="F15" s="72" t="s">
        <v>303</v>
      </c>
      <c r="G15" s="72" t="s">
        <v>302</v>
      </c>
      <c r="H15" s="72" t="s">
        <v>301</v>
      </c>
      <c r="I15" s="72" t="s">
        <v>300</v>
      </c>
      <c r="J15" s="81" t="s">
        <v>299</v>
      </c>
    </row>
    <row r="16" spans="1:10" x14ac:dyDescent="0.3">
      <c r="A16" s="80" t="s">
        <v>428</v>
      </c>
      <c r="B16" s="36"/>
      <c r="C16" s="36"/>
      <c r="D16" s="36"/>
      <c r="E16" s="36"/>
      <c r="F16" s="79" t="s">
        <v>297</v>
      </c>
      <c r="G16" s="77" t="s">
        <v>296</v>
      </c>
      <c r="H16" s="71" t="s">
        <v>268</v>
      </c>
      <c r="I16" s="71">
        <v>16</v>
      </c>
      <c r="J16" s="71" t="str">
        <f t="shared" ref="J16:J23" si="1">CHOOSE(MID(F16,3,1),"부장","과장","대리","사원")</f>
        <v>부장</v>
      </c>
    </row>
    <row r="17" spans="1:13" x14ac:dyDescent="0.3">
      <c r="A17" s="76" t="s">
        <v>295</v>
      </c>
      <c r="B17" s="74" t="s">
        <v>294</v>
      </c>
      <c r="C17" s="74" t="s">
        <v>293</v>
      </c>
      <c r="D17" s="91" t="s">
        <v>292</v>
      </c>
      <c r="E17" s="36"/>
      <c r="F17" s="72" t="s">
        <v>291</v>
      </c>
      <c r="G17" s="77" t="s">
        <v>290</v>
      </c>
      <c r="H17" s="71" t="s">
        <v>283</v>
      </c>
      <c r="I17" s="71">
        <v>13</v>
      </c>
      <c r="J17" s="71" t="str">
        <f t="shared" si="1"/>
        <v>과장</v>
      </c>
    </row>
    <row r="18" spans="1:13" x14ac:dyDescent="0.3">
      <c r="A18" s="76" t="s">
        <v>198</v>
      </c>
      <c r="B18" s="75" t="s">
        <v>289</v>
      </c>
      <c r="C18" s="74">
        <v>190.15</v>
      </c>
      <c r="D18" s="74" t="str">
        <f t="shared" ref="D18:D23" si="2">CHOOSE(RANK(C18,$C$18:$C$23),"성과급","성과급","","","","감봉")</f>
        <v>성과급</v>
      </c>
      <c r="E18" s="36"/>
      <c r="F18" s="72" t="s">
        <v>288</v>
      </c>
      <c r="G18" s="77" t="s">
        <v>287</v>
      </c>
      <c r="H18" s="71" t="s">
        <v>268</v>
      </c>
      <c r="I18" s="71">
        <v>8</v>
      </c>
      <c r="J18" s="71" t="str">
        <f t="shared" si="1"/>
        <v>대리</v>
      </c>
    </row>
    <row r="19" spans="1:13" x14ac:dyDescent="0.3">
      <c r="A19" s="76" t="s">
        <v>194</v>
      </c>
      <c r="B19" s="75" t="s">
        <v>286</v>
      </c>
      <c r="C19" s="74">
        <v>166.93</v>
      </c>
      <c r="D19" s="74" t="str">
        <f t="shared" si="2"/>
        <v>감봉</v>
      </c>
      <c r="E19" s="36"/>
      <c r="F19" s="72" t="s">
        <v>285</v>
      </c>
      <c r="G19" s="77" t="s">
        <v>284</v>
      </c>
      <c r="H19" s="72" t="s">
        <v>283</v>
      </c>
      <c r="I19" s="71">
        <v>12</v>
      </c>
      <c r="J19" s="71" t="str">
        <f t="shared" si="1"/>
        <v>과장</v>
      </c>
    </row>
    <row r="20" spans="1:13" x14ac:dyDescent="0.3">
      <c r="A20" s="76" t="s">
        <v>189</v>
      </c>
      <c r="B20" s="75" t="s">
        <v>282</v>
      </c>
      <c r="C20" s="74">
        <v>182.54</v>
      </c>
      <c r="D20" s="74" t="str">
        <f t="shared" si="2"/>
        <v/>
      </c>
      <c r="E20" s="36"/>
      <c r="F20" s="72" t="s">
        <v>281</v>
      </c>
      <c r="G20" s="77" t="s">
        <v>280</v>
      </c>
      <c r="H20" s="72" t="s">
        <v>273</v>
      </c>
      <c r="I20" s="71">
        <v>4</v>
      </c>
      <c r="J20" s="71" t="str">
        <f t="shared" si="1"/>
        <v>사원</v>
      </c>
      <c r="K20" s="36"/>
      <c r="L20" s="36"/>
      <c r="M20" s="36"/>
    </row>
    <row r="21" spans="1:13" x14ac:dyDescent="0.3">
      <c r="A21" s="76" t="s">
        <v>185</v>
      </c>
      <c r="B21" s="75" t="s">
        <v>279</v>
      </c>
      <c r="C21" s="74">
        <v>168.78</v>
      </c>
      <c r="D21" s="74" t="str">
        <f t="shared" si="2"/>
        <v/>
      </c>
      <c r="E21" s="36"/>
      <c r="F21" s="71" t="s">
        <v>278</v>
      </c>
      <c r="G21" s="77" t="s">
        <v>277</v>
      </c>
      <c r="H21" s="72" t="s">
        <v>273</v>
      </c>
      <c r="I21" s="71">
        <v>11</v>
      </c>
      <c r="J21" s="71" t="str">
        <f t="shared" si="1"/>
        <v>과장</v>
      </c>
      <c r="K21" s="36"/>
      <c r="L21" s="36"/>
      <c r="M21" s="36"/>
    </row>
    <row r="22" spans="1:13" x14ac:dyDescent="0.3">
      <c r="A22" s="76" t="s">
        <v>181</v>
      </c>
      <c r="B22" s="75" t="s">
        <v>276</v>
      </c>
      <c r="C22" s="74">
        <v>191.54</v>
      </c>
      <c r="D22" s="74" t="str">
        <f t="shared" si="2"/>
        <v>성과급</v>
      </c>
      <c r="E22" s="36"/>
      <c r="F22" s="71" t="s">
        <v>275</v>
      </c>
      <c r="G22" s="77" t="s">
        <v>274</v>
      </c>
      <c r="H22" s="72" t="s">
        <v>273</v>
      </c>
      <c r="I22" s="71">
        <v>3</v>
      </c>
      <c r="J22" s="71" t="str">
        <f t="shared" si="1"/>
        <v>사원</v>
      </c>
      <c r="K22" s="36"/>
      <c r="L22" s="36"/>
      <c r="M22" s="36"/>
    </row>
    <row r="23" spans="1:13" x14ac:dyDescent="0.3">
      <c r="A23" s="76" t="s">
        <v>272</v>
      </c>
      <c r="B23" s="75" t="s">
        <v>271</v>
      </c>
      <c r="C23" s="74">
        <v>170.58</v>
      </c>
      <c r="D23" s="74" t="str">
        <f t="shared" si="2"/>
        <v/>
      </c>
      <c r="E23" s="36"/>
      <c r="F23" s="71" t="s">
        <v>270</v>
      </c>
      <c r="G23" s="73" t="s">
        <v>269</v>
      </c>
      <c r="H23" s="72" t="s">
        <v>268</v>
      </c>
      <c r="I23" s="71">
        <v>15</v>
      </c>
      <c r="J23" s="71" t="str">
        <f t="shared" si="1"/>
        <v>부장</v>
      </c>
      <c r="K23" s="36"/>
      <c r="L23" s="36"/>
      <c r="M23" s="36"/>
    </row>
  </sheetData>
  <mergeCells count="1">
    <mergeCell ref="A12:D1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M18" sqref="M18"/>
    </sheetView>
  </sheetViews>
  <sheetFormatPr defaultRowHeight="16.5" x14ac:dyDescent="0.3"/>
  <cols>
    <col min="4" max="4" width="11.125" customWidth="1"/>
    <col min="5" max="5" width="10.25" customWidth="1"/>
    <col min="6" max="6" width="9.875" customWidth="1"/>
  </cols>
  <sheetData>
    <row r="1" spans="1:16" ht="26.25" x14ac:dyDescent="0.3">
      <c r="A1" s="135" t="s">
        <v>403</v>
      </c>
      <c r="B1" s="135"/>
      <c r="C1" s="135"/>
      <c r="D1" s="135"/>
      <c r="E1" s="135"/>
      <c r="F1" s="135"/>
      <c r="G1" s="135"/>
      <c r="H1" s="135"/>
    </row>
    <row r="3" spans="1:16" ht="26.25" x14ac:dyDescent="0.3">
      <c r="A3" s="137" t="s">
        <v>402</v>
      </c>
      <c r="B3" s="137"/>
      <c r="C3" s="137"/>
      <c r="D3" s="137"/>
      <c r="E3" s="137"/>
      <c r="F3" s="137"/>
      <c r="G3" s="137"/>
      <c r="H3" s="137"/>
    </row>
    <row r="4" spans="1:16" x14ac:dyDescent="0.3">
      <c r="A4" s="98" t="s">
        <v>401</v>
      </c>
      <c r="B4" s="98" t="s">
        <v>400</v>
      </c>
      <c r="C4" s="14" t="s">
        <v>399</v>
      </c>
      <c r="D4" s="14" t="s">
        <v>398</v>
      </c>
      <c r="E4" s="14" t="s">
        <v>397</v>
      </c>
      <c r="F4" s="14" t="s">
        <v>396</v>
      </c>
      <c r="G4" s="14" t="s">
        <v>395</v>
      </c>
      <c r="H4" s="14" t="s">
        <v>394</v>
      </c>
    </row>
    <row r="5" spans="1:16" ht="20.25" x14ac:dyDescent="0.3">
      <c r="A5" s="1" t="s">
        <v>393</v>
      </c>
      <c r="B5" s="1" t="s">
        <v>386</v>
      </c>
      <c r="C5" s="70" t="s">
        <v>392</v>
      </c>
      <c r="D5" s="93"/>
      <c r="E5" s="5"/>
      <c r="F5" s="5"/>
      <c r="G5" s="70">
        <v>3</v>
      </c>
      <c r="H5" s="93"/>
      <c r="J5" s="136" t="s">
        <v>391</v>
      </c>
      <c r="K5" s="127"/>
      <c r="L5" s="127"/>
      <c r="M5" s="127"/>
      <c r="N5" s="127"/>
      <c r="O5" s="127"/>
      <c r="P5" s="127"/>
    </row>
    <row r="6" spans="1:16" x14ac:dyDescent="0.3">
      <c r="A6" s="1" t="s">
        <v>390</v>
      </c>
      <c r="B6" s="1" t="s">
        <v>387</v>
      </c>
      <c r="C6" s="70" t="s">
        <v>389</v>
      </c>
      <c r="D6" s="93"/>
      <c r="E6" s="5"/>
      <c r="F6" s="5"/>
      <c r="G6" s="70">
        <v>4</v>
      </c>
      <c r="H6" s="93"/>
      <c r="J6" s="97"/>
      <c r="K6" s="96" t="s">
        <v>388</v>
      </c>
      <c r="L6" s="96" t="s">
        <v>387</v>
      </c>
      <c r="M6" s="96" t="s">
        <v>386</v>
      </c>
      <c r="N6" s="96" t="s">
        <v>385</v>
      </c>
      <c r="O6" s="96" t="s">
        <v>384</v>
      </c>
      <c r="P6" s="96" t="s">
        <v>383</v>
      </c>
    </row>
    <row r="7" spans="1:16" x14ac:dyDescent="0.3">
      <c r="A7" s="1" t="s">
        <v>382</v>
      </c>
      <c r="B7" s="1" t="s">
        <v>365</v>
      </c>
      <c r="C7" s="70" t="s">
        <v>381</v>
      </c>
      <c r="D7" s="93"/>
      <c r="E7" s="5"/>
      <c r="F7" s="5"/>
      <c r="G7" s="70">
        <v>3</v>
      </c>
      <c r="H7" s="93"/>
      <c r="J7" s="96" t="s">
        <v>380</v>
      </c>
      <c r="K7" s="95">
        <v>10000</v>
      </c>
      <c r="L7" s="95">
        <v>12000</v>
      </c>
      <c r="M7" s="95">
        <v>14000</v>
      </c>
      <c r="N7" s="95">
        <v>16000</v>
      </c>
      <c r="O7" s="95">
        <v>18000</v>
      </c>
      <c r="P7" s="95">
        <v>20000</v>
      </c>
    </row>
    <row r="8" spans="1:16" x14ac:dyDescent="0.3">
      <c r="A8" s="1" t="s">
        <v>379</v>
      </c>
      <c r="B8" s="1" t="s">
        <v>362</v>
      </c>
      <c r="C8" s="70" t="s">
        <v>378</v>
      </c>
      <c r="D8" s="93"/>
      <c r="E8" s="5"/>
      <c r="F8" s="5"/>
      <c r="G8" s="70">
        <v>2</v>
      </c>
      <c r="H8" s="93"/>
      <c r="J8" s="96" t="s">
        <v>378</v>
      </c>
      <c r="K8" s="95">
        <v>20000</v>
      </c>
      <c r="L8" s="95">
        <v>22000</v>
      </c>
      <c r="M8" s="95">
        <v>24000</v>
      </c>
      <c r="N8" s="95">
        <v>26000</v>
      </c>
      <c r="O8" s="95">
        <v>28000</v>
      </c>
      <c r="P8" s="95">
        <v>30000</v>
      </c>
    </row>
    <row r="9" spans="1:16" x14ac:dyDescent="0.3">
      <c r="A9" s="1" t="s">
        <v>377</v>
      </c>
      <c r="B9" s="1" t="s">
        <v>359</v>
      </c>
      <c r="C9" s="70" t="s">
        <v>376</v>
      </c>
      <c r="D9" s="93"/>
      <c r="E9" s="5"/>
      <c r="F9" s="5"/>
      <c r="G9" s="70">
        <v>3</v>
      </c>
      <c r="H9" s="93"/>
      <c r="J9" s="96" t="s">
        <v>375</v>
      </c>
      <c r="K9" s="95">
        <v>25000</v>
      </c>
      <c r="L9" s="95">
        <v>27000</v>
      </c>
      <c r="M9" s="95">
        <v>29000</v>
      </c>
      <c r="N9" s="95">
        <v>31000</v>
      </c>
      <c r="O9" s="95">
        <v>33000</v>
      </c>
      <c r="P9" s="95">
        <v>35000</v>
      </c>
    </row>
    <row r="10" spans="1:16" x14ac:dyDescent="0.3">
      <c r="A10" s="1" t="s">
        <v>374</v>
      </c>
      <c r="B10" s="1" t="s">
        <v>373</v>
      </c>
      <c r="C10" s="70" t="s">
        <v>364</v>
      </c>
      <c r="D10" s="93"/>
      <c r="E10" s="5"/>
      <c r="F10" s="5"/>
      <c r="G10" s="70">
        <v>4</v>
      </c>
      <c r="H10" s="93"/>
      <c r="J10" s="96" t="s">
        <v>372</v>
      </c>
      <c r="K10" s="95">
        <v>30000</v>
      </c>
      <c r="L10" s="95">
        <v>32000</v>
      </c>
      <c r="M10" s="95">
        <v>34000</v>
      </c>
      <c r="N10" s="95">
        <v>36000</v>
      </c>
      <c r="O10" s="95">
        <v>38000</v>
      </c>
      <c r="P10" s="95">
        <v>40000</v>
      </c>
    </row>
    <row r="11" spans="1:16" x14ac:dyDescent="0.3">
      <c r="A11" s="1" t="s">
        <v>371</v>
      </c>
      <c r="B11" s="1" t="s">
        <v>370</v>
      </c>
      <c r="C11" s="70" t="s">
        <v>361</v>
      </c>
      <c r="D11" s="93"/>
      <c r="E11" s="5"/>
      <c r="F11" s="5"/>
      <c r="G11" s="70">
        <v>2</v>
      </c>
      <c r="H11" s="93"/>
      <c r="J11" s="96" t="s">
        <v>358</v>
      </c>
      <c r="K11" s="95">
        <v>35000</v>
      </c>
      <c r="L11" s="95">
        <v>37000</v>
      </c>
      <c r="M11" s="95">
        <v>39000</v>
      </c>
      <c r="N11" s="95">
        <v>41000</v>
      </c>
      <c r="O11" s="95">
        <v>43000</v>
      </c>
      <c r="P11" s="95">
        <v>45000</v>
      </c>
    </row>
    <row r="12" spans="1:16" x14ac:dyDescent="0.3">
      <c r="A12" s="1" t="s">
        <v>369</v>
      </c>
      <c r="B12" s="1" t="s">
        <v>368</v>
      </c>
      <c r="C12" s="70" t="s">
        <v>358</v>
      </c>
      <c r="D12" s="93"/>
      <c r="E12" s="5"/>
      <c r="F12" s="5"/>
      <c r="G12" s="70">
        <v>4</v>
      </c>
      <c r="H12" s="93"/>
      <c r="J12" s="96" t="s">
        <v>367</v>
      </c>
      <c r="K12" s="95">
        <v>40000</v>
      </c>
      <c r="L12" s="95">
        <v>42000</v>
      </c>
      <c r="M12" s="95">
        <v>44000</v>
      </c>
      <c r="N12" s="95">
        <v>46000</v>
      </c>
      <c r="O12" s="95">
        <v>48000</v>
      </c>
      <c r="P12" s="95">
        <v>50000</v>
      </c>
    </row>
    <row r="13" spans="1:16" x14ac:dyDescent="0.3">
      <c r="A13" s="1" t="s">
        <v>366</v>
      </c>
      <c r="B13" s="1" t="s">
        <v>365</v>
      </c>
      <c r="C13" s="70" t="s">
        <v>364</v>
      </c>
      <c r="D13" s="93"/>
      <c r="E13" s="5"/>
      <c r="F13" s="5"/>
      <c r="G13" s="70">
        <v>3</v>
      </c>
      <c r="H13" s="93"/>
    </row>
    <row r="14" spans="1:16" x14ac:dyDescent="0.3">
      <c r="A14" s="1" t="s">
        <v>363</v>
      </c>
      <c r="B14" s="1" t="s">
        <v>362</v>
      </c>
      <c r="C14" s="70" t="s">
        <v>361</v>
      </c>
      <c r="D14" s="93"/>
      <c r="E14" s="5"/>
      <c r="F14" s="5"/>
      <c r="G14" s="70">
        <v>5</v>
      </c>
      <c r="H14" s="93"/>
    </row>
    <row r="15" spans="1:16" x14ac:dyDescent="0.3">
      <c r="A15" s="1" t="s">
        <v>360</v>
      </c>
      <c r="B15" s="1" t="s">
        <v>359</v>
      </c>
      <c r="C15" s="70" t="s">
        <v>358</v>
      </c>
      <c r="D15" s="93"/>
      <c r="E15" s="5"/>
      <c r="F15" s="5"/>
      <c r="G15" s="70">
        <v>2</v>
      </c>
      <c r="H15" s="93"/>
      <c r="J15" s="94"/>
    </row>
    <row r="16" spans="1:16" x14ac:dyDescent="0.3">
      <c r="A16" s="1" t="s">
        <v>357</v>
      </c>
      <c r="B16" s="1" t="s">
        <v>356</v>
      </c>
      <c r="C16" s="70" t="s">
        <v>355</v>
      </c>
      <c r="D16" s="93"/>
      <c r="E16" s="5"/>
      <c r="F16" s="5"/>
      <c r="G16" s="70">
        <v>3</v>
      </c>
      <c r="H16" s="93"/>
    </row>
    <row r="17" spans="1:8" x14ac:dyDescent="0.3">
      <c r="A17" s="1" t="s">
        <v>354</v>
      </c>
      <c r="B17" s="1" t="s">
        <v>353</v>
      </c>
      <c r="C17" s="70" t="s">
        <v>352</v>
      </c>
      <c r="D17" s="93"/>
      <c r="E17" s="5"/>
      <c r="F17" s="5"/>
      <c r="G17" s="70">
        <v>2</v>
      </c>
      <c r="H17" s="93"/>
    </row>
    <row r="18" spans="1:8" x14ac:dyDescent="0.3">
      <c r="F18" s="92"/>
    </row>
  </sheetData>
  <mergeCells count="3">
    <mergeCell ref="A1:H1"/>
    <mergeCell ref="J5:P5"/>
    <mergeCell ref="A3:H3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L36" sqref="L36"/>
    </sheetView>
  </sheetViews>
  <sheetFormatPr defaultRowHeight="16.5" x14ac:dyDescent="0.3"/>
  <cols>
    <col min="4" max="4" width="10.125" customWidth="1"/>
    <col min="5" max="5" width="10.25" customWidth="1"/>
    <col min="6" max="6" width="9.875" customWidth="1"/>
    <col min="8" max="8" width="9.375" bestFit="1" customWidth="1"/>
  </cols>
  <sheetData>
    <row r="1" spans="1:16" ht="26.25" x14ac:dyDescent="0.3">
      <c r="A1" s="135" t="s">
        <v>403</v>
      </c>
      <c r="B1" s="135"/>
      <c r="C1" s="135"/>
      <c r="D1" s="135"/>
      <c r="E1" s="135"/>
      <c r="F1" s="135"/>
      <c r="G1" s="135"/>
      <c r="H1" s="135"/>
    </row>
    <row r="3" spans="1:16" ht="26.25" x14ac:dyDescent="0.3">
      <c r="A3" s="137" t="s">
        <v>402</v>
      </c>
      <c r="B3" s="137"/>
      <c r="C3" s="137"/>
      <c r="D3" s="137"/>
      <c r="E3" s="137"/>
      <c r="F3" s="137"/>
      <c r="G3" s="137"/>
      <c r="H3" s="137"/>
    </row>
    <row r="4" spans="1:16" x14ac:dyDescent="0.3">
      <c r="A4" s="98" t="s">
        <v>401</v>
      </c>
      <c r="B4" s="98" t="s">
        <v>400</v>
      </c>
      <c r="C4" s="14" t="s">
        <v>399</v>
      </c>
      <c r="D4" s="14" t="s">
        <v>398</v>
      </c>
      <c r="E4" s="14" t="s">
        <v>397</v>
      </c>
      <c r="F4" s="14" t="s">
        <v>396</v>
      </c>
      <c r="G4" s="14" t="s">
        <v>395</v>
      </c>
      <c r="H4" s="14" t="s">
        <v>394</v>
      </c>
    </row>
    <row r="5" spans="1:16" ht="20.25" x14ac:dyDescent="0.3">
      <c r="A5" s="1" t="s">
        <v>393</v>
      </c>
      <c r="B5" s="1" t="s">
        <v>386</v>
      </c>
      <c r="C5" s="70" t="s">
        <v>392</v>
      </c>
      <c r="D5" s="104">
        <f t="shared" ref="D5:D17" si="0">INDEX($K$7:$P$12,E5,F5)</f>
        <v>44000</v>
      </c>
      <c r="E5" s="103">
        <f t="shared" ref="E5:E17" si="1">MATCH(C5,$J$7:$J$12,0)</f>
        <v>6</v>
      </c>
      <c r="F5" s="102">
        <f t="shared" ref="F5:F17" si="2">MATCH(B5,$K$6:$P$6,0)</f>
        <v>3</v>
      </c>
      <c r="G5" s="70">
        <v>3</v>
      </c>
      <c r="H5" s="101">
        <f t="shared" ref="H5:H17" si="3">INDEX($K$7:$P$12,MATCH(C5,$J$7:$J$12,0),MATCH(B5,$K$6:$P$6,0))*G5</f>
        <v>132000</v>
      </c>
      <c r="J5" s="136" t="s">
        <v>391</v>
      </c>
      <c r="K5" s="127"/>
      <c r="L5" s="127"/>
      <c r="M5" s="127"/>
      <c r="N5" s="127"/>
      <c r="O5" s="127"/>
      <c r="P5" s="127"/>
    </row>
    <row r="6" spans="1:16" x14ac:dyDescent="0.3">
      <c r="A6" s="1" t="s">
        <v>390</v>
      </c>
      <c r="B6" s="1" t="s">
        <v>387</v>
      </c>
      <c r="C6" s="70" t="s">
        <v>410</v>
      </c>
      <c r="D6" s="104">
        <f t="shared" si="0"/>
        <v>32000</v>
      </c>
      <c r="E6" s="103">
        <f t="shared" si="1"/>
        <v>4</v>
      </c>
      <c r="F6" s="102">
        <f t="shared" si="2"/>
        <v>2</v>
      </c>
      <c r="G6" s="70">
        <v>4</v>
      </c>
      <c r="H6" s="101">
        <f t="shared" si="3"/>
        <v>128000</v>
      </c>
      <c r="J6" s="108"/>
      <c r="K6" s="107" t="s">
        <v>388</v>
      </c>
      <c r="L6" s="107" t="s">
        <v>387</v>
      </c>
      <c r="M6" s="107" t="s">
        <v>386</v>
      </c>
      <c r="N6" s="107" t="s">
        <v>385</v>
      </c>
      <c r="O6" s="107" t="s">
        <v>384</v>
      </c>
      <c r="P6" s="107" t="s">
        <v>383</v>
      </c>
    </row>
    <row r="7" spans="1:16" x14ac:dyDescent="0.3">
      <c r="A7" s="1" t="s">
        <v>426</v>
      </c>
      <c r="B7" s="1" t="s">
        <v>388</v>
      </c>
      <c r="C7" s="70" t="s">
        <v>381</v>
      </c>
      <c r="D7" s="104">
        <f t="shared" si="0"/>
        <v>25000</v>
      </c>
      <c r="E7" s="103">
        <f t="shared" si="1"/>
        <v>3</v>
      </c>
      <c r="F7" s="102">
        <f t="shared" si="2"/>
        <v>1</v>
      </c>
      <c r="G7" s="70">
        <v>3</v>
      </c>
      <c r="H7" s="101">
        <f t="shared" si="3"/>
        <v>75000</v>
      </c>
      <c r="J7" s="107" t="s">
        <v>380</v>
      </c>
      <c r="K7" s="95">
        <v>10000</v>
      </c>
      <c r="L7" s="95">
        <v>12000</v>
      </c>
      <c r="M7" s="95">
        <v>14000</v>
      </c>
      <c r="N7" s="95">
        <v>16000</v>
      </c>
      <c r="O7" s="95">
        <v>18000</v>
      </c>
      <c r="P7" s="95">
        <v>20000</v>
      </c>
    </row>
    <row r="8" spans="1:16" x14ac:dyDescent="0.3">
      <c r="A8" s="1" t="s">
        <v>425</v>
      </c>
      <c r="B8" s="1" t="s">
        <v>386</v>
      </c>
      <c r="C8" s="70" t="s">
        <v>419</v>
      </c>
      <c r="D8" s="104">
        <f t="shared" si="0"/>
        <v>24000</v>
      </c>
      <c r="E8" s="103">
        <f t="shared" si="1"/>
        <v>2</v>
      </c>
      <c r="F8" s="102">
        <f t="shared" si="2"/>
        <v>3</v>
      </c>
      <c r="G8" s="70">
        <v>2</v>
      </c>
      <c r="H8" s="101">
        <f t="shared" si="3"/>
        <v>48000</v>
      </c>
      <c r="J8" s="107" t="s">
        <v>419</v>
      </c>
      <c r="K8" s="95">
        <v>20000</v>
      </c>
      <c r="L8" s="95">
        <v>22000</v>
      </c>
      <c r="M8" s="95">
        <v>24000</v>
      </c>
      <c r="N8" s="95">
        <v>26000</v>
      </c>
      <c r="O8" s="95">
        <v>28000</v>
      </c>
      <c r="P8" s="95">
        <v>30000</v>
      </c>
    </row>
    <row r="9" spans="1:16" x14ac:dyDescent="0.3">
      <c r="A9" s="1" t="s">
        <v>424</v>
      </c>
      <c r="B9" s="1" t="s">
        <v>383</v>
      </c>
      <c r="C9" s="70" t="s">
        <v>416</v>
      </c>
      <c r="D9" s="104">
        <f t="shared" si="0"/>
        <v>45000</v>
      </c>
      <c r="E9" s="103">
        <f t="shared" si="1"/>
        <v>5</v>
      </c>
      <c r="F9" s="102">
        <f t="shared" si="2"/>
        <v>6</v>
      </c>
      <c r="G9" s="70">
        <v>3</v>
      </c>
      <c r="H9" s="101">
        <f t="shared" si="3"/>
        <v>135000</v>
      </c>
      <c r="J9" s="107" t="s">
        <v>381</v>
      </c>
      <c r="K9" s="95">
        <v>25000</v>
      </c>
      <c r="L9" s="95">
        <v>27000</v>
      </c>
      <c r="M9" s="95">
        <v>29000</v>
      </c>
      <c r="N9" s="95">
        <v>31000</v>
      </c>
      <c r="O9" s="95">
        <v>33000</v>
      </c>
      <c r="P9" s="95">
        <v>35000</v>
      </c>
    </row>
    <row r="10" spans="1:16" x14ac:dyDescent="0.3">
      <c r="A10" s="1" t="s">
        <v>423</v>
      </c>
      <c r="B10" s="1" t="s">
        <v>385</v>
      </c>
      <c r="C10" s="70" t="s">
        <v>419</v>
      </c>
      <c r="D10" s="104">
        <f t="shared" si="0"/>
        <v>26000</v>
      </c>
      <c r="E10" s="103">
        <f t="shared" si="1"/>
        <v>2</v>
      </c>
      <c r="F10" s="102">
        <f t="shared" si="2"/>
        <v>4</v>
      </c>
      <c r="G10" s="70">
        <v>4</v>
      </c>
      <c r="H10" s="101">
        <f t="shared" si="3"/>
        <v>104000</v>
      </c>
      <c r="J10" s="107" t="s">
        <v>410</v>
      </c>
      <c r="K10" s="95">
        <v>30000</v>
      </c>
      <c r="L10" s="95">
        <v>32000</v>
      </c>
      <c r="M10" s="95">
        <v>34000</v>
      </c>
      <c r="N10" s="95">
        <v>36000</v>
      </c>
      <c r="O10" s="95">
        <v>38000</v>
      </c>
      <c r="P10" s="95">
        <v>40000</v>
      </c>
    </row>
    <row r="11" spans="1:16" x14ac:dyDescent="0.3">
      <c r="A11" s="1" t="s">
        <v>422</v>
      </c>
      <c r="B11" s="1" t="s">
        <v>384</v>
      </c>
      <c r="C11" s="70" t="s">
        <v>380</v>
      </c>
      <c r="D11" s="104">
        <f t="shared" si="0"/>
        <v>18000</v>
      </c>
      <c r="E11" s="103">
        <f t="shared" si="1"/>
        <v>1</v>
      </c>
      <c r="F11" s="102">
        <f t="shared" si="2"/>
        <v>5</v>
      </c>
      <c r="G11" s="70">
        <v>2</v>
      </c>
      <c r="H11" s="101">
        <f t="shared" si="3"/>
        <v>36000</v>
      </c>
      <c r="J11" s="107" t="s">
        <v>416</v>
      </c>
      <c r="K11" s="95">
        <v>35000</v>
      </c>
      <c r="L11" s="95">
        <v>37000</v>
      </c>
      <c r="M11" s="95">
        <v>39000</v>
      </c>
      <c r="N11" s="95">
        <v>41000</v>
      </c>
      <c r="O11" s="95">
        <v>43000</v>
      </c>
      <c r="P11" s="95">
        <v>45000</v>
      </c>
    </row>
    <row r="12" spans="1:16" x14ac:dyDescent="0.3">
      <c r="A12" s="1" t="s">
        <v>421</v>
      </c>
      <c r="B12" s="1" t="s">
        <v>387</v>
      </c>
      <c r="C12" s="70" t="s">
        <v>416</v>
      </c>
      <c r="D12" s="104">
        <f t="shared" si="0"/>
        <v>37000</v>
      </c>
      <c r="E12" s="103">
        <f t="shared" si="1"/>
        <v>5</v>
      </c>
      <c r="F12" s="102">
        <f t="shared" si="2"/>
        <v>2</v>
      </c>
      <c r="G12" s="70">
        <v>4</v>
      </c>
      <c r="H12" s="101">
        <f t="shared" si="3"/>
        <v>148000</v>
      </c>
      <c r="J12" s="107" t="s">
        <v>392</v>
      </c>
      <c r="K12" s="95">
        <v>40000</v>
      </c>
      <c r="L12" s="95">
        <v>42000</v>
      </c>
      <c r="M12" s="95">
        <v>44000</v>
      </c>
      <c r="N12" s="95">
        <v>46000</v>
      </c>
      <c r="O12" s="95">
        <v>48000</v>
      </c>
      <c r="P12" s="95">
        <v>50000</v>
      </c>
    </row>
    <row r="13" spans="1:16" x14ac:dyDescent="0.3">
      <c r="A13" s="1" t="s">
        <v>420</v>
      </c>
      <c r="B13" s="1" t="s">
        <v>388</v>
      </c>
      <c r="C13" s="70" t="s">
        <v>419</v>
      </c>
      <c r="D13" s="104">
        <f t="shared" si="0"/>
        <v>20000</v>
      </c>
      <c r="E13" s="103">
        <f t="shared" si="1"/>
        <v>2</v>
      </c>
      <c r="F13" s="102">
        <f t="shared" si="2"/>
        <v>1</v>
      </c>
      <c r="G13" s="70">
        <v>3</v>
      </c>
      <c r="H13" s="101">
        <f t="shared" si="3"/>
        <v>60000</v>
      </c>
    </row>
    <row r="14" spans="1:16" x14ac:dyDescent="0.3">
      <c r="A14" s="1" t="s">
        <v>418</v>
      </c>
      <c r="B14" s="1" t="s">
        <v>386</v>
      </c>
      <c r="C14" s="70" t="s">
        <v>380</v>
      </c>
      <c r="D14" s="104">
        <f t="shared" si="0"/>
        <v>14000</v>
      </c>
      <c r="E14" s="103">
        <f t="shared" si="1"/>
        <v>1</v>
      </c>
      <c r="F14" s="102">
        <f t="shared" si="2"/>
        <v>3</v>
      </c>
      <c r="G14" s="70">
        <v>5</v>
      </c>
      <c r="H14" s="101">
        <f t="shared" si="3"/>
        <v>70000</v>
      </c>
    </row>
    <row r="15" spans="1:16" x14ac:dyDescent="0.3">
      <c r="A15" s="1" t="s">
        <v>417</v>
      </c>
      <c r="B15" s="1" t="s">
        <v>383</v>
      </c>
      <c r="C15" s="70" t="s">
        <v>416</v>
      </c>
      <c r="D15" s="104">
        <f t="shared" si="0"/>
        <v>45000</v>
      </c>
      <c r="E15" s="103">
        <f t="shared" si="1"/>
        <v>5</v>
      </c>
      <c r="F15" s="102">
        <f t="shared" si="2"/>
        <v>6</v>
      </c>
      <c r="G15" s="70">
        <v>2</v>
      </c>
      <c r="H15" s="101">
        <f t="shared" si="3"/>
        <v>90000</v>
      </c>
      <c r="J15" s="94"/>
      <c r="K15" s="106"/>
      <c r="L15" s="1" t="s">
        <v>415</v>
      </c>
      <c r="M15" s="1"/>
      <c r="N15" s="1"/>
      <c r="O15" s="120" t="s">
        <v>414</v>
      </c>
      <c r="P15" s="120"/>
    </row>
    <row r="16" spans="1:16" x14ac:dyDescent="0.3">
      <c r="A16" s="1" t="s">
        <v>413</v>
      </c>
      <c r="B16" s="1" t="s">
        <v>384</v>
      </c>
      <c r="C16" s="70" t="s">
        <v>392</v>
      </c>
      <c r="D16" s="104">
        <f t="shared" si="0"/>
        <v>48000</v>
      </c>
      <c r="E16" s="103">
        <f t="shared" si="1"/>
        <v>6</v>
      </c>
      <c r="F16" s="102">
        <f t="shared" si="2"/>
        <v>5</v>
      </c>
      <c r="G16" s="70">
        <v>3</v>
      </c>
      <c r="H16" s="101">
        <f t="shared" si="3"/>
        <v>144000</v>
      </c>
      <c r="K16" s="105"/>
      <c r="L16" s="1" t="s">
        <v>412</v>
      </c>
      <c r="M16" s="1"/>
      <c r="N16" s="1"/>
      <c r="O16" s="120"/>
      <c r="P16" s="120"/>
    </row>
    <row r="17" spans="1:16" x14ac:dyDescent="0.3">
      <c r="A17" s="1" t="s">
        <v>411</v>
      </c>
      <c r="B17" s="1" t="s">
        <v>385</v>
      </c>
      <c r="C17" s="70" t="s">
        <v>410</v>
      </c>
      <c r="D17" s="104">
        <f t="shared" si="0"/>
        <v>36000</v>
      </c>
      <c r="E17" s="103">
        <f t="shared" si="1"/>
        <v>4</v>
      </c>
      <c r="F17" s="102">
        <f t="shared" si="2"/>
        <v>4</v>
      </c>
      <c r="G17" s="70">
        <v>2</v>
      </c>
      <c r="H17" s="101">
        <f t="shared" si="3"/>
        <v>72000</v>
      </c>
      <c r="K17" s="100"/>
      <c r="L17" s="138" t="s">
        <v>409</v>
      </c>
      <c r="M17" s="139"/>
      <c r="N17" s="140"/>
      <c r="O17" s="120" t="s">
        <v>408</v>
      </c>
      <c r="P17" s="120"/>
    </row>
    <row r="18" spans="1:16" x14ac:dyDescent="0.3">
      <c r="F18" s="92" t="s">
        <v>406</v>
      </c>
      <c r="K18" s="99"/>
      <c r="L18" s="138" t="s">
        <v>407</v>
      </c>
      <c r="M18" s="139"/>
      <c r="N18" s="140"/>
      <c r="O18" s="120"/>
      <c r="P18" s="120"/>
    </row>
    <row r="19" spans="1:16" x14ac:dyDescent="0.3">
      <c r="E19" s="92" t="s">
        <v>406</v>
      </c>
      <c r="F19" t="s">
        <v>405</v>
      </c>
    </row>
    <row r="20" spans="1:16" x14ac:dyDescent="0.3">
      <c r="E20" t="s">
        <v>404</v>
      </c>
    </row>
  </sheetData>
  <mergeCells count="7">
    <mergeCell ref="A1:H1"/>
    <mergeCell ref="A3:H3"/>
    <mergeCell ref="J5:P5"/>
    <mergeCell ref="O15:P16"/>
    <mergeCell ref="O17:P18"/>
    <mergeCell ref="L18:N18"/>
    <mergeCell ref="L17:N17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찾기참조함수</vt:lpstr>
      <vt:lpstr>CHOOSE</vt:lpstr>
      <vt:lpstr>1</vt:lpstr>
      <vt:lpstr>VLOOKUP</vt:lpstr>
      <vt:lpstr>2</vt:lpstr>
      <vt:lpstr>HLOOKUP</vt:lpstr>
      <vt:lpstr>3</vt:lpstr>
      <vt:lpstr>MATCH</vt:lpstr>
      <vt:lpstr>INDEX</vt:lpstr>
      <vt:lpstr>찾기1(예제)</vt:lpstr>
      <vt:lpstr>찾기1(결과)</vt:lpstr>
      <vt:lpstr>찾기2(예제)</vt:lpstr>
      <vt:lpstr>찾기2(결과)</vt:lpstr>
    </vt:vector>
  </TitlesOfParts>
  <Company>XP SP3 FINAL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6tc-pc</dc:creator>
  <cp:lastModifiedBy>LEEOF01-PC</cp:lastModifiedBy>
  <dcterms:created xsi:type="dcterms:W3CDTF">2011-11-14T14:57:37Z</dcterms:created>
  <dcterms:modified xsi:type="dcterms:W3CDTF">2020-12-10T01:55:32Z</dcterms:modified>
</cp:coreProperties>
</file>