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o\Documents\Truco 3.0\"/>
    </mc:Choice>
  </mc:AlternateContent>
  <bookViews>
    <workbookView xWindow="120" yWindow="90" windowWidth="6915" windowHeight="2580" activeTab="2"/>
  </bookViews>
  <sheets>
    <sheet name="Estrategia" sheetId="1" r:id="rId1"/>
    <sheet name="Probabilidades" sheetId="2" r:id="rId2"/>
    <sheet name="Tácticas" sheetId="3" r:id="rId3"/>
  </sheets>
  <calcPr calcId="171027"/>
</workbook>
</file>

<file path=xl/calcChain.xml><?xml version="1.0" encoding="utf-8"?>
<calcChain xmlns="http://schemas.openxmlformats.org/spreadsheetml/2006/main">
  <c r="E21" i="2" l="1"/>
  <c r="E22" i="2"/>
  <c r="E23" i="2"/>
  <c r="E24" i="2"/>
  <c r="E25" i="2"/>
  <c r="E26" i="2"/>
  <c r="E27" i="2"/>
  <c r="E28" i="2"/>
  <c r="E20" i="2"/>
  <c r="E19" i="2"/>
  <c r="E18" i="2"/>
  <c r="E17" i="2"/>
  <c r="E15" i="2"/>
  <c r="E16" i="2"/>
  <c r="E14" i="2"/>
  <c r="E13" i="2"/>
  <c r="E12" i="2"/>
  <c r="E11" i="2"/>
  <c r="B12" i="2" l="1"/>
  <c r="B14" i="2"/>
  <c r="B13" i="2"/>
  <c r="B34" i="2" l="1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1" i="2"/>
</calcChain>
</file>

<file path=xl/sharedStrings.xml><?xml version="1.0" encoding="utf-8"?>
<sst xmlns="http://schemas.openxmlformats.org/spreadsheetml/2006/main" count="233" uniqueCount="186">
  <si>
    <t>Se tiene</t>
  </si>
  <si>
    <t>No se canta</t>
  </si>
  <si>
    <t>Trampa del truco</t>
  </si>
  <si>
    <t>Canta truco</t>
  </si>
  <si>
    <t>No se tiene</t>
  </si>
  <si>
    <t>Dobla apuesta</t>
  </si>
  <si>
    <t>Dobla Apuesta</t>
  </si>
  <si>
    <t>Se quiere</t>
  </si>
  <si>
    <t>No quiero</t>
  </si>
  <si>
    <t>Creativo</t>
  </si>
  <si>
    <t>Temerario</t>
  </si>
  <si>
    <t>Conservador</t>
  </si>
  <si>
    <t>Cambia sus tácticas con frecuencia, crea nuevas jugadas espontaneamente.</t>
  </si>
  <si>
    <t>Pescador</t>
  </si>
  <si>
    <t>Miedoso</t>
  </si>
  <si>
    <t>Canta cuando tiene buenas cartas. Suele decir que no quiere cuando tiene cartas malas.</t>
  </si>
  <si>
    <t>Solo canta cuando tiene cartas excelentes. Prácticamente renuncia a todos los aumentos de apuesta.</t>
  </si>
  <si>
    <t>Canta cuando tiene cartas buenas y medias, aunque cada tanto realiza una mentira teniendo cartas malas.</t>
  </si>
  <si>
    <t>Tradicional</t>
  </si>
  <si>
    <t>Miente seguido con cartas medias y malas, en alguna ocasión hace un gran aumento de apuestas con cartas malas.</t>
  </si>
  <si>
    <t>Todos</t>
  </si>
  <si>
    <t>Descripcion</t>
  </si>
  <si>
    <t xml:space="preserve">Miente con mucha frecuencia, y suele arriesgar muchos puntos teniendo cartas pobres. </t>
  </si>
  <si>
    <t>Frecuencia de Mentira</t>
  </si>
  <si>
    <t>Impredecible</t>
  </si>
  <si>
    <t>Muy alta</t>
  </si>
  <si>
    <t>Tendencia a Cantar con</t>
  </si>
  <si>
    <t>Tendencia a Aumentar apuesta</t>
  </si>
  <si>
    <t>Alta</t>
  </si>
  <si>
    <t>Cartas medias / malas</t>
  </si>
  <si>
    <t>Cartas malas</t>
  </si>
  <si>
    <t>Media</t>
  </si>
  <si>
    <t>Cartas buenas / medias</t>
  </si>
  <si>
    <t>Baja</t>
  </si>
  <si>
    <t>Cartas excelentes / buenas</t>
  </si>
  <si>
    <t>Nula</t>
  </si>
  <si>
    <t>Cartas excelentes</t>
  </si>
  <si>
    <t>Muy baja</t>
  </si>
  <si>
    <t>Eficaz contra</t>
  </si>
  <si>
    <t>Ninguno</t>
  </si>
  <si>
    <t>Debil contra</t>
  </si>
  <si>
    <t>As de Espada</t>
  </si>
  <si>
    <t>As de Basto</t>
  </si>
  <si>
    <t>Siete de Espada</t>
  </si>
  <si>
    <t>Siete de Oro</t>
  </si>
  <si>
    <t>Tres</t>
  </si>
  <si>
    <t>Dos</t>
  </si>
  <si>
    <t>Anchos falsos</t>
  </si>
  <si>
    <t>Reyes</t>
  </si>
  <si>
    <t>Caballos</t>
  </si>
  <si>
    <t>Sotas</t>
  </si>
  <si>
    <t>Sietes falsos</t>
  </si>
  <si>
    <t>Seis</t>
  </si>
  <si>
    <t>Cinco</t>
  </si>
  <si>
    <t>Cuatro</t>
  </si>
  <si>
    <t>Probabiliades de segunda carta</t>
  </si>
  <si>
    <t>TRUCO</t>
  </si>
  <si>
    <t>TANTOS</t>
  </si>
  <si>
    <t>1ra carta basto</t>
  </si>
  <si>
    <t>Señas falsas</t>
  </si>
  <si>
    <t>El oponente nos mira y hacemos una seña falsa que simulamente va dirigida a nuestro compañero para confundir al rival.</t>
  </si>
  <si>
    <t>Ir a la pesca</t>
  </si>
  <si>
    <t>Achicar</t>
  </si>
  <si>
    <t>Hacerlos entrar</t>
  </si>
  <si>
    <t>33 o más</t>
  </si>
  <si>
    <t>32 o más</t>
  </si>
  <si>
    <t>31 o más</t>
  </si>
  <si>
    <t>30 o más</t>
  </si>
  <si>
    <t>29 o más</t>
  </si>
  <si>
    <t>28 o más</t>
  </si>
  <si>
    <t>27 o más</t>
  </si>
  <si>
    <t>26 o más</t>
  </si>
  <si>
    <t>25 o más</t>
  </si>
  <si>
    <t>24 o más</t>
  </si>
  <si>
    <t>23 o más</t>
  </si>
  <si>
    <t>22 o más</t>
  </si>
  <si>
    <t>21 o más</t>
  </si>
  <si>
    <t>20 o más</t>
  </si>
  <si>
    <t>7 o más</t>
  </si>
  <si>
    <t>6 o más</t>
  </si>
  <si>
    <t>5 o más</t>
  </si>
  <si>
    <t>4 o más</t>
  </si>
  <si>
    <t>3 o más</t>
  </si>
  <si>
    <t>2 o más</t>
  </si>
  <si>
    <t>1 o más</t>
  </si>
  <si>
    <t>0 o más</t>
  </si>
  <si>
    <t>Señas personalizadas</t>
  </si>
  <si>
    <t>Jugar callado</t>
  </si>
  <si>
    <t>El error</t>
  </si>
  <si>
    <t>PERFILES DE JUGADOR</t>
  </si>
  <si>
    <t>SEGÚN SU PERFIL DE ESTRATEGIA:</t>
  </si>
  <si>
    <t>SEGÚN SU VARIABILIDAD:</t>
  </si>
  <si>
    <t>Cambia su estrategia frecuentemente en función de sus oponentes.</t>
  </si>
  <si>
    <t>Dinamico Táctico</t>
  </si>
  <si>
    <t>Estatico Táctico</t>
  </si>
  <si>
    <t>Dinamico Práctico</t>
  </si>
  <si>
    <t>Cambia su estrategia frecuentemente de forma intuitiva.</t>
  </si>
  <si>
    <t>Mantiene su perfil de estrategia durante toda la partida. Una vez que conocé como juega el oponente mantiene la estrategia más efectiva contra El durante toda la partida</t>
  </si>
  <si>
    <t>Estatico Práctico</t>
  </si>
  <si>
    <t>Frecuencia de Variabilidad</t>
  </si>
  <si>
    <t>Estaticos</t>
  </si>
  <si>
    <t>Predecibilidad</t>
  </si>
  <si>
    <t>Media-Alta</t>
  </si>
  <si>
    <t>Tendencia a Aceptar Apuesta</t>
  </si>
  <si>
    <t>Suele jugar prácticamente siempre de la misma manera. Tiene una estrategia y no la suele cambiar.</t>
  </si>
  <si>
    <t>Dinámico Práctico y Estáticos</t>
  </si>
  <si>
    <t>Dinámico Práctico</t>
  </si>
  <si>
    <t>Estático Práctico</t>
  </si>
  <si>
    <t>Dinámicos</t>
  </si>
  <si>
    <t>SEGÚN SU EXPERTISE</t>
  </si>
  <si>
    <t>Experto</t>
  </si>
  <si>
    <t>Experimentado</t>
  </si>
  <si>
    <t>Medio</t>
  </si>
  <si>
    <t>Básico</t>
  </si>
  <si>
    <t>Inicial</t>
  </si>
  <si>
    <t>Nivel de Atención y Concentración</t>
  </si>
  <si>
    <t>Experiencia</t>
  </si>
  <si>
    <t>Varios años</t>
  </si>
  <si>
    <t>Algunos años</t>
  </si>
  <si>
    <t>Menos de un año</t>
  </si>
  <si>
    <t>Primeras 20 partidas</t>
  </si>
  <si>
    <t>No entiende ni conoce las tácticas tipicas, no suele indetificar mentiras. Puede estar distraido. No conoce las señas y generalmente precisa ayuda externa.</t>
  </si>
  <si>
    <t>Conoce las tácticas y señas, sin embargo a veces se lo ve distraido y desentendido del juego.</t>
  </si>
  <si>
    <t>Esta empezando a entender el juego, empieza a incorporar sus propias tácticas y perfiles de estrategia.</t>
  </si>
  <si>
    <t>Si bien puede no aparentarlo siempre esta muy concentrado y atento en el juego. Tiene una gama muy alta de tácticas. Un nivel de actuación muy alto, sabe mentir. Cambia con frecuencia su repertorio de tácticas y perfiles de estrategia en función del juego.</t>
  </si>
  <si>
    <t>Convinado</t>
  </si>
  <si>
    <t>Racional</t>
  </si>
  <si>
    <t>Intuitvo</t>
  </si>
  <si>
    <t>Se tiene buenas cartas, el contricante canta primero y se dobla la apuesta para buscar  más puntos.</t>
  </si>
  <si>
    <t>Mala Carta</t>
  </si>
  <si>
    <t>PROBABILIDADES AL REPARTIR CARTA</t>
  </si>
  <si>
    <t>Carta de Alto Truco</t>
  </si>
  <si>
    <t>Carta p/ hacer primera</t>
  </si>
  <si>
    <t>Carta normal</t>
  </si>
  <si>
    <t>Probabiliades de tener como primer carta un/a</t>
  </si>
  <si>
    <t>Falta envido de Cobertura</t>
  </si>
  <si>
    <t>El oponente esta a pocos puntos de ganar (menos de 3) , vos no tenes muchos tantos, te canta tanto o te dobla una apuesta. Para minimizar riesgos le cantas falta envido para reducir los puntos en juego.</t>
  </si>
  <si>
    <t>Se canta</t>
  </si>
  <si>
    <t>Minimiza Apuesta</t>
  </si>
  <si>
    <t>Apriete</t>
  </si>
  <si>
    <t>Nuestro oponente esta a pocos puntos de perder, tenemos cartas y sabiendo que sí o sí debe aceptar, cantamos tanto o truco para acepte y pierda.</t>
  </si>
  <si>
    <t>Ideal cuando</t>
  </si>
  <si>
    <t>Efectivo cuando</t>
  </si>
  <si>
    <t>No se tiene buenas cartas, y no se canta nada esperando que pase desapercibido para el oponente y tampoco lo haga.</t>
  </si>
  <si>
    <t>Se tiene muy buenas cartas de envio y cartas medias/buenas de truco, en la primera mano cantamos truco esperando que nuestro oponente nos diga "el envido esta primero" de manera tal que podamos doblar la apuesta.</t>
  </si>
  <si>
    <t>Junto a tu compañero se crean nuevas señas que unicamente ustedes conocen de manera tal de confundir al rival.</t>
  </si>
  <si>
    <t>Riesgo</t>
  </si>
  <si>
    <t>No se tiene buenas cartas (tanto o truco), el oponente canta primero y  dobla la apuesta buscando que el oponente la rechace.</t>
  </si>
  <si>
    <t>Se tiene tanto o truco medio o alto, no se canta y se espera a que el contrincante cante para doblar la apuesta o aceptar.</t>
  </si>
  <si>
    <t>Mentira del tanto</t>
  </si>
  <si>
    <t>No se tienen buen tanto, se canta o se acepta y al momento de decir los puntos se miente por un nro más alto, esperando a que se termine la partida y el rival haya olvidado pedir que se muestren los tantos.</t>
  </si>
  <si>
    <t>Envido de Cobertura</t>
  </si>
  <si>
    <t>Se tiene buen tanto pero malas cartas para el  truco, el oponente canta truco en la primera mano, y se dice "el envido esta primero" para postergar el truco y obtener puntos del tanto antes de retirarse.</t>
  </si>
  <si>
    <t>Jugamos con contrincantes muy distraidos</t>
  </si>
  <si>
    <t>Nuestro oponente se olvido de solicitar que se muestren los tantos al finalizar la partida.</t>
  </si>
  <si>
    <t>Hacersela</t>
  </si>
  <si>
    <t>Apurar a un oponente para que juege cuando no es su turno, de manera que tire y queme su carta.</t>
  </si>
  <si>
    <t>Estar hablando y simular que se te escapó la palabra truco o envido de manera que los oponentes quieran tomar provecho, acepten y/o doblen la apuesta esperando que nosotros no tengamos nada.</t>
  </si>
  <si>
    <t>33 de Envido</t>
  </si>
  <si>
    <t>&gt;32 de Envido</t>
  </si>
  <si>
    <t>&gt;31 de Envido</t>
  </si>
  <si>
    <t>&gt;30 de Envido</t>
  </si>
  <si>
    <t>&lt;= 32 de Envido</t>
  </si>
  <si>
    <t>&lt;= 31 de Envido</t>
  </si>
  <si>
    <t>&lt;= 30 de Envido</t>
  </si>
  <si>
    <t>&lt;= 29 de Envido</t>
  </si>
  <si>
    <t>&lt;= 28 de Envido</t>
  </si>
  <si>
    <t>&lt;= 27 de Envido</t>
  </si>
  <si>
    <t>&lt;= 26 de Envido</t>
  </si>
  <si>
    <t>&lt;= 25 de Envido</t>
  </si>
  <si>
    <t>&lt;= 24 de Envido</t>
  </si>
  <si>
    <t>&lt;= 23 de Envido</t>
  </si>
  <si>
    <t>&lt;= 22 de Envido</t>
  </si>
  <si>
    <t>&lt;= 21 de Envido</t>
  </si>
  <si>
    <t>&lt;= 20 de Envido</t>
  </si>
  <si>
    <t>&lt;= 7 de Envido</t>
  </si>
  <si>
    <t>&lt;= 6 de Envido</t>
  </si>
  <si>
    <t>&lt;= 5 de Envido</t>
  </si>
  <si>
    <t>&lt;= 4 de Envido</t>
  </si>
  <si>
    <t>&lt;=3 de Envido</t>
  </si>
  <si>
    <t>&lt;= 2 de Envido</t>
  </si>
  <si>
    <t>&lt;= 1 de Envido</t>
  </si>
  <si>
    <t>&lt;= 0 de Envido</t>
  </si>
  <si>
    <t>.</t>
  </si>
  <si>
    <t>SEGÚN SU FORMA DE PENSAMIENTO (Aspecto Cognitivo)</t>
  </si>
  <si>
    <t>Perfiles de Estrategia (Aspecto Conductual)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</si>
</sst>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6"/>
      <color rgb="FF008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0" fontId="0" fillId="0" borderId="0" xfId="0" applyNumberFormat="1" applyAlignment="1"/>
    <xf numFmtId="10" fontId="0" fillId="0" borderId="0" xfId="0" applyNumberFormat="1"/>
    <xf numFmtId="0" fontId="2" fillId="0" borderId="0" xfId="0" applyFont="1"/>
    <xf numFmtId="9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3" borderId="1" xfId="0" applyFont="1" applyFill="1" applyBorder="1"/>
    <xf numFmtId="0" fontId="1" fillId="3" borderId="3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Border="1" applyAlignment="1">
      <alignment wrapText="1"/>
    </xf>
    <xf numFmtId="0" fontId="0" fillId="3" borderId="0" xfId="0" applyFill="1" applyBorder="1"/>
    <xf numFmtId="0" fontId="0" fillId="3" borderId="2" xfId="0" applyFill="1" applyBorder="1"/>
    <xf numFmtId="0" fontId="0" fillId="3" borderId="4" xfId="0" applyNumberForma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4" fillId="0" borderId="0" xfId="0" applyFont="1"/>
    <xf numFmtId="10" fontId="0" fillId="0" borderId="2" xfId="0" applyNumberFormat="1" applyBorder="1"/>
    <xf numFmtId="10" fontId="0" fillId="0" borderId="5" xfId="0" applyNumberFormat="1" applyBorder="1"/>
    <xf numFmtId="10" fontId="0" fillId="0" borderId="11" xfId="0" applyNumberFormat="1" applyBorder="1" applyAlignment="1"/>
    <xf numFmtId="10" fontId="0" fillId="0" borderId="2" xfId="0" applyNumberFormat="1" applyBorder="1" applyAlignment="1"/>
    <xf numFmtId="10" fontId="0" fillId="0" borderId="5" xfId="0" applyNumberFormat="1" applyBorder="1" applyAlignment="1"/>
    <xf numFmtId="0" fontId="0" fillId="0" borderId="0" xfId="0" applyBorder="1"/>
    <xf numFmtId="0" fontId="0" fillId="2" borderId="9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8" borderId="3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8" borderId="3" xfId="0" applyFill="1" applyBorder="1"/>
    <xf numFmtId="0" fontId="1" fillId="3" borderId="0" xfId="0" applyFont="1" applyFill="1" applyAlignment="1">
      <alignment vertical="center"/>
    </xf>
    <xf numFmtId="2" fontId="0" fillId="0" borderId="0" xfId="0" applyNumberFormat="1"/>
    <xf numFmtId="0" fontId="0" fillId="4" borderId="10" xfId="0" applyFont="1" applyFill="1" applyBorder="1"/>
    <xf numFmtId="10" fontId="0" fillId="0" borderId="11" xfId="0" applyNumberFormat="1" applyBorder="1"/>
    <xf numFmtId="0" fontId="0" fillId="0" borderId="2" xfId="0" applyBorder="1"/>
    <xf numFmtId="0" fontId="0" fillId="0" borderId="5" xfId="0" applyBorder="1"/>
    <xf numFmtId="0" fontId="1" fillId="2" borderId="0" xfId="0" applyFont="1" applyFill="1"/>
    <xf numFmtId="0" fontId="5" fillId="2" borderId="0" xfId="0" applyFont="1" applyFill="1"/>
    <xf numFmtId="0" fontId="0" fillId="3" borderId="0" xfId="0" applyFill="1" applyAlignment="1">
      <alignment vertical="center" wrapText="1"/>
    </xf>
    <xf numFmtId="0" fontId="0" fillId="9" borderId="0" xfId="0" applyFill="1"/>
    <xf numFmtId="10" fontId="0" fillId="3" borderId="0" xfId="0" applyNumberFormat="1" applyFill="1" applyAlignment="1"/>
    <xf numFmtId="10" fontId="0" fillId="9" borderId="0" xfId="0" applyNumberFormat="1" applyFill="1" applyAlignment="1"/>
    <xf numFmtId="0" fontId="1" fillId="9" borderId="0" xfId="0" applyFont="1" applyFill="1"/>
    <xf numFmtId="10" fontId="0" fillId="9" borderId="0" xfId="0" applyNumberFormat="1" applyFill="1"/>
    <xf numFmtId="10" fontId="0" fillId="9" borderId="0" xfId="0" applyNumberFormat="1" applyFont="1" applyFill="1" applyAlignment="1">
      <alignment wrapText="1"/>
    </xf>
    <xf numFmtId="0" fontId="0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2"/>
  <sheetViews>
    <sheetView topLeftCell="A20" zoomScale="85" zoomScaleNormal="85" workbookViewId="0">
      <selection activeCell="B17" sqref="B17"/>
    </sheetView>
  </sheetViews>
  <sheetFormatPr baseColWidth="10" defaultRowHeight="15" x14ac:dyDescent="0.25"/>
  <cols>
    <col min="1" max="1" width="39.42578125" customWidth="1"/>
    <col min="2" max="2" width="49.85546875" customWidth="1"/>
    <col min="3" max="3" width="23" customWidth="1"/>
    <col min="4" max="4" width="13.42578125" customWidth="1"/>
    <col min="5" max="5" width="13.85546875" customWidth="1"/>
    <col min="6" max="6" width="13.5703125" customWidth="1"/>
    <col min="7" max="7" width="16.140625" customWidth="1"/>
    <col min="8" max="8" width="20.7109375" customWidth="1"/>
    <col min="9" max="9" width="11.42578125" hidden="1" customWidth="1"/>
    <col min="10" max="10" width="28.5703125" customWidth="1"/>
    <col min="11" max="11" width="15.42578125" customWidth="1"/>
  </cols>
  <sheetData>
    <row r="3" spans="1:11" ht="21" x14ac:dyDescent="0.35">
      <c r="B3" s="7" t="s">
        <v>56</v>
      </c>
    </row>
    <row r="5" spans="1:11" x14ac:dyDescent="0.25">
      <c r="A5" t="s">
        <v>89</v>
      </c>
    </row>
    <row r="12" spans="1:11" ht="15.75" thickBot="1" x14ac:dyDescent="0.3">
      <c r="A12" t="s">
        <v>90</v>
      </c>
      <c r="C12" s="34"/>
    </row>
    <row r="13" spans="1:11" ht="45" x14ac:dyDescent="0.25">
      <c r="A13" s="8" t="s">
        <v>185</v>
      </c>
      <c r="B13" s="9" t="s">
        <v>21</v>
      </c>
      <c r="C13" s="9" t="s">
        <v>23</v>
      </c>
      <c r="D13" s="9" t="s">
        <v>26</v>
      </c>
      <c r="E13" s="9" t="s">
        <v>103</v>
      </c>
      <c r="F13" s="9" t="s">
        <v>27</v>
      </c>
      <c r="G13" s="10" t="s">
        <v>38</v>
      </c>
      <c r="H13" s="11" t="s">
        <v>40</v>
      </c>
      <c r="K13" s="1"/>
    </row>
    <row r="14" spans="1:11" ht="42.75" customHeight="1" x14ac:dyDescent="0.25">
      <c r="A14" s="32" t="s">
        <v>9</v>
      </c>
      <c r="B14" s="12" t="s">
        <v>12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20</v>
      </c>
      <c r="H14" s="13" t="s">
        <v>39</v>
      </c>
      <c r="I14" s="2"/>
      <c r="J14" s="2"/>
    </row>
    <row r="15" spans="1:11" ht="54" customHeight="1" x14ac:dyDescent="0.25">
      <c r="A15" s="32" t="s">
        <v>10</v>
      </c>
      <c r="B15" s="12" t="s">
        <v>22</v>
      </c>
      <c r="C15" s="12" t="s">
        <v>25</v>
      </c>
      <c r="D15" s="12" t="s">
        <v>30</v>
      </c>
      <c r="E15" s="12" t="s">
        <v>25</v>
      </c>
      <c r="F15" s="12" t="s">
        <v>28</v>
      </c>
      <c r="G15" s="12" t="s">
        <v>14</v>
      </c>
      <c r="H15" s="13" t="s">
        <v>18</v>
      </c>
      <c r="I15" s="2"/>
      <c r="J15" s="2"/>
    </row>
    <row r="16" spans="1:11" ht="45.75" customHeight="1" x14ac:dyDescent="0.25">
      <c r="A16" s="32" t="s">
        <v>18</v>
      </c>
      <c r="B16" s="12" t="s">
        <v>19</v>
      </c>
      <c r="C16" s="12" t="s">
        <v>28</v>
      </c>
      <c r="D16" s="12" t="s">
        <v>29</v>
      </c>
      <c r="E16" s="12" t="s">
        <v>28</v>
      </c>
      <c r="F16" s="12" t="s">
        <v>31</v>
      </c>
      <c r="G16" s="12" t="s">
        <v>10</v>
      </c>
      <c r="H16" s="13" t="s">
        <v>13</v>
      </c>
      <c r="I16" s="2"/>
      <c r="J16" s="2"/>
    </row>
    <row r="17" spans="1:10" ht="40.5" customHeight="1" x14ac:dyDescent="0.25">
      <c r="A17" s="32" t="s">
        <v>13</v>
      </c>
      <c r="B17" s="12" t="s">
        <v>17</v>
      </c>
      <c r="C17" s="12" t="s">
        <v>31</v>
      </c>
      <c r="D17" s="12" t="s">
        <v>32</v>
      </c>
      <c r="E17" s="12" t="s">
        <v>31</v>
      </c>
      <c r="F17" s="12" t="s">
        <v>31</v>
      </c>
      <c r="G17" s="12" t="s">
        <v>18</v>
      </c>
      <c r="H17" s="13" t="s">
        <v>11</v>
      </c>
      <c r="I17" s="2"/>
      <c r="J17" s="2"/>
    </row>
    <row r="18" spans="1:10" ht="45" x14ac:dyDescent="0.25">
      <c r="A18" s="32" t="s">
        <v>11</v>
      </c>
      <c r="B18" s="12" t="s">
        <v>15</v>
      </c>
      <c r="C18" s="12" t="s">
        <v>33</v>
      </c>
      <c r="D18" s="12" t="s">
        <v>34</v>
      </c>
      <c r="E18" s="12" t="s">
        <v>31</v>
      </c>
      <c r="F18" s="12" t="s">
        <v>33</v>
      </c>
      <c r="G18" s="12" t="s">
        <v>13</v>
      </c>
      <c r="H18" s="13" t="s">
        <v>18</v>
      </c>
      <c r="I18" s="2"/>
      <c r="J18" s="2"/>
    </row>
    <row r="19" spans="1:10" ht="48" customHeight="1" thickBot="1" x14ac:dyDescent="0.3">
      <c r="A19" s="33" t="s">
        <v>14</v>
      </c>
      <c r="B19" s="14" t="s">
        <v>16</v>
      </c>
      <c r="C19" s="14" t="s">
        <v>35</v>
      </c>
      <c r="D19" s="14" t="s">
        <v>36</v>
      </c>
      <c r="E19" s="14" t="s">
        <v>33</v>
      </c>
      <c r="F19" s="14" t="s">
        <v>37</v>
      </c>
      <c r="G19" s="14" t="s">
        <v>39</v>
      </c>
      <c r="H19" s="15" t="s">
        <v>20</v>
      </c>
      <c r="I19" s="2"/>
      <c r="J19" s="2"/>
    </row>
    <row r="21" spans="1:10" ht="15.75" thickBot="1" x14ac:dyDescent="0.3"/>
    <row r="22" spans="1:10" ht="30.75" thickBot="1" x14ac:dyDescent="0.3">
      <c r="A22" s="27" t="s">
        <v>91</v>
      </c>
      <c r="B22" s="28"/>
      <c r="C22" s="29" t="s">
        <v>99</v>
      </c>
      <c r="D22" s="29" t="s">
        <v>101</v>
      </c>
      <c r="E22" s="30"/>
      <c r="F22" s="30"/>
      <c r="G22" s="29" t="s">
        <v>38</v>
      </c>
      <c r="H22" s="31" t="s">
        <v>40</v>
      </c>
    </row>
    <row r="23" spans="1:10" ht="30" x14ac:dyDescent="0.25">
      <c r="A23" s="16" t="s">
        <v>93</v>
      </c>
      <c r="B23" s="20" t="s">
        <v>92</v>
      </c>
      <c r="C23" s="12" t="s">
        <v>28</v>
      </c>
      <c r="D23" s="12" t="s">
        <v>31</v>
      </c>
      <c r="E23" s="21"/>
      <c r="F23" s="21"/>
      <c r="G23" s="12" t="s">
        <v>100</v>
      </c>
      <c r="H23" s="13" t="s">
        <v>95</v>
      </c>
    </row>
    <row r="24" spans="1:10" ht="45" x14ac:dyDescent="0.25">
      <c r="A24" s="16" t="s">
        <v>95</v>
      </c>
      <c r="B24" s="20" t="s">
        <v>96</v>
      </c>
      <c r="C24" s="12" t="s">
        <v>28</v>
      </c>
      <c r="D24" s="12" t="s">
        <v>33</v>
      </c>
      <c r="E24" s="21"/>
      <c r="F24" s="21"/>
      <c r="G24" s="12" t="s">
        <v>105</v>
      </c>
      <c r="H24" s="22" t="s">
        <v>106</v>
      </c>
    </row>
    <row r="25" spans="1:10" ht="60" x14ac:dyDescent="0.25">
      <c r="A25" s="16" t="s">
        <v>94</v>
      </c>
      <c r="B25" s="20" t="s">
        <v>97</v>
      </c>
      <c r="C25" s="12" t="s">
        <v>33</v>
      </c>
      <c r="D25" s="12" t="s">
        <v>102</v>
      </c>
      <c r="E25" s="21"/>
      <c r="F25" s="21"/>
      <c r="G25" s="21" t="s">
        <v>107</v>
      </c>
      <c r="H25" s="22" t="s">
        <v>108</v>
      </c>
    </row>
    <row r="26" spans="1:10" ht="30.75" thickBot="1" x14ac:dyDescent="0.3">
      <c r="A26" s="17" t="s">
        <v>98</v>
      </c>
      <c r="B26" s="23" t="s">
        <v>104</v>
      </c>
      <c r="C26" s="14" t="s">
        <v>33</v>
      </c>
      <c r="D26" s="24" t="s">
        <v>28</v>
      </c>
      <c r="E26" s="25"/>
      <c r="F26" s="25"/>
      <c r="G26" s="25" t="s">
        <v>98</v>
      </c>
      <c r="H26" s="26" t="s">
        <v>20</v>
      </c>
    </row>
    <row r="27" spans="1:10" x14ac:dyDescent="0.25">
      <c r="B27" s="3"/>
    </row>
    <row r="28" spans="1:10" x14ac:dyDescent="0.25">
      <c r="B28" s="3"/>
    </row>
    <row r="29" spans="1:10" x14ac:dyDescent="0.25">
      <c r="B29" s="3"/>
    </row>
    <row r="30" spans="1:10" x14ac:dyDescent="0.25">
      <c r="A30" s="18" t="s">
        <v>109</v>
      </c>
      <c r="B30" s="62" t="s">
        <v>115</v>
      </c>
      <c r="C30" s="18" t="s">
        <v>116</v>
      </c>
    </row>
    <row r="31" spans="1:10" ht="75" x14ac:dyDescent="0.25">
      <c r="A31" s="67" t="s">
        <v>110</v>
      </c>
      <c r="B31" s="66" t="s">
        <v>124</v>
      </c>
      <c r="C31" s="67" t="s">
        <v>117</v>
      </c>
    </row>
    <row r="32" spans="1:10" x14ac:dyDescent="0.25">
      <c r="A32" s="67" t="s">
        <v>111</v>
      </c>
      <c r="B32" s="66"/>
      <c r="C32" s="67" t="s">
        <v>117</v>
      </c>
    </row>
    <row r="33" spans="1:3" ht="30" x14ac:dyDescent="0.25">
      <c r="A33" s="67" t="s">
        <v>112</v>
      </c>
      <c r="B33" s="66" t="s">
        <v>122</v>
      </c>
      <c r="C33" s="67" t="s">
        <v>118</v>
      </c>
    </row>
    <row r="34" spans="1:3" ht="30" x14ac:dyDescent="0.25">
      <c r="A34" s="67" t="s">
        <v>113</v>
      </c>
      <c r="B34" s="66" t="s">
        <v>123</v>
      </c>
      <c r="C34" s="67" t="s">
        <v>119</v>
      </c>
    </row>
    <row r="35" spans="1:3" ht="45" x14ac:dyDescent="0.25">
      <c r="A35" s="67" t="s">
        <v>114</v>
      </c>
      <c r="B35" s="66" t="s">
        <v>121</v>
      </c>
      <c r="C35" s="67" t="s">
        <v>120</v>
      </c>
    </row>
    <row r="36" spans="1:3" x14ac:dyDescent="0.25">
      <c r="B36" s="3"/>
    </row>
    <row r="37" spans="1:3" x14ac:dyDescent="0.25">
      <c r="B37" s="3"/>
    </row>
    <row r="38" spans="1:3" x14ac:dyDescent="0.25">
      <c r="B38" s="3"/>
    </row>
    <row r="39" spans="1:3" x14ac:dyDescent="0.25">
      <c r="A39" s="18" t="s">
        <v>184</v>
      </c>
      <c r="B39" s="3"/>
    </row>
    <row r="40" spans="1:3" x14ac:dyDescent="0.25">
      <c r="A40" s="61" t="s">
        <v>125</v>
      </c>
      <c r="B40" s="63"/>
      <c r="C40" s="61"/>
    </row>
    <row r="41" spans="1:3" x14ac:dyDescent="0.25">
      <c r="A41" s="64" t="s">
        <v>126</v>
      </c>
      <c r="B41" s="65"/>
      <c r="C41" s="61"/>
    </row>
    <row r="42" spans="1:3" x14ac:dyDescent="0.25">
      <c r="A42" s="64" t="s">
        <v>127</v>
      </c>
      <c r="B42" s="65"/>
      <c r="C42" s="61"/>
    </row>
    <row r="43" spans="1:3" x14ac:dyDescent="0.25">
      <c r="B43" s="4"/>
    </row>
    <row r="44" spans="1:3" ht="16.5" x14ac:dyDescent="0.3">
      <c r="A44" s="5"/>
      <c r="B44" s="6"/>
    </row>
    <row r="45" spans="1:3" ht="16.5" x14ac:dyDescent="0.3">
      <c r="A45" s="5"/>
      <c r="B45" s="6"/>
    </row>
    <row r="46" spans="1:3" ht="16.5" x14ac:dyDescent="0.3">
      <c r="A46" s="5"/>
      <c r="B46" s="6"/>
    </row>
    <row r="47" spans="1:3" ht="16.5" x14ac:dyDescent="0.3">
      <c r="A47" s="5"/>
      <c r="B47" s="6"/>
    </row>
    <row r="48" spans="1:3" ht="16.5" x14ac:dyDescent="0.3">
      <c r="A48" s="5"/>
      <c r="B48" s="6"/>
    </row>
    <row r="49" spans="1:2" ht="16.5" x14ac:dyDescent="0.3">
      <c r="A49" s="5"/>
      <c r="B49" s="6"/>
    </row>
    <row r="50" spans="1:2" ht="16.5" x14ac:dyDescent="0.3">
      <c r="A50" s="5"/>
      <c r="B50" s="6"/>
    </row>
    <row r="51" spans="1:2" ht="16.5" x14ac:dyDescent="0.3">
      <c r="A51" s="5"/>
      <c r="B51" s="6"/>
    </row>
    <row r="52" spans="1:2" ht="16.5" x14ac:dyDescent="0.3">
      <c r="A52" s="5"/>
      <c r="B52" s="6"/>
    </row>
    <row r="53" spans="1:2" ht="16.5" x14ac:dyDescent="0.3">
      <c r="A53" s="5"/>
      <c r="B53" s="6"/>
    </row>
    <row r="54" spans="1:2" ht="16.5" x14ac:dyDescent="0.3">
      <c r="A54" s="5"/>
      <c r="B54" s="6"/>
    </row>
    <row r="55" spans="1:2" ht="16.5" x14ac:dyDescent="0.3">
      <c r="A55" s="5"/>
      <c r="B55" s="6"/>
    </row>
    <row r="56" spans="1:2" ht="16.5" x14ac:dyDescent="0.3">
      <c r="A56" s="5"/>
      <c r="B56" s="6"/>
    </row>
    <row r="57" spans="1:2" ht="16.5" x14ac:dyDescent="0.3">
      <c r="A57" s="5"/>
      <c r="B57" s="6"/>
    </row>
    <row r="58" spans="1:2" ht="16.5" x14ac:dyDescent="0.3">
      <c r="A58" s="5"/>
      <c r="B58" s="6"/>
    </row>
    <row r="59" spans="1:2" ht="16.5" x14ac:dyDescent="0.3">
      <c r="A59" s="5"/>
      <c r="B59" s="6"/>
    </row>
    <row r="60" spans="1:2" ht="16.5" x14ac:dyDescent="0.3">
      <c r="A60" s="5"/>
      <c r="B60" s="6"/>
    </row>
    <row r="61" spans="1:2" ht="16.5" x14ac:dyDescent="0.3">
      <c r="A61" s="5"/>
      <c r="B61" s="6"/>
    </row>
    <row r="62" spans="1:2" ht="16.5" x14ac:dyDescent="0.3">
      <c r="A62" s="5"/>
      <c r="B62" s="6"/>
    </row>
    <row r="63" spans="1:2" ht="16.5" x14ac:dyDescent="0.3">
      <c r="A63" s="5"/>
      <c r="B63" s="6"/>
    </row>
    <row r="64" spans="1:2" ht="16.5" x14ac:dyDescent="0.3">
      <c r="A64" s="5"/>
      <c r="B64" s="6"/>
    </row>
    <row r="65" spans="1:2" ht="16.5" x14ac:dyDescent="0.3">
      <c r="A65" s="5"/>
      <c r="B65" s="6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56"/>
  <sheetViews>
    <sheetView topLeftCell="A4" workbookViewId="0">
      <selection activeCell="G10" sqref="G10"/>
    </sheetView>
  </sheetViews>
  <sheetFormatPr baseColWidth="10" defaultRowHeight="15" x14ac:dyDescent="0.25"/>
  <cols>
    <col min="1" max="1" width="20.7109375" customWidth="1"/>
    <col min="2" max="2" width="23" customWidth="1"/>
    <col min="4" max="4" width="25.5703125" customWidth="1"/>
    <col min="5" max="5" width="32.28515625" customWidth="1"/>
  </cols>
  <sheetData>
    <row r="8" spans="1:10" x14ac:dyDescent="0.25">
      <c r="A8" s="1" t="s">
        <v>56</v>
      </c>
      <c r="F8" s="53"/>
      <c r="G8" s="53"/>
      <c r="H8" s="53"/>
      <c r="I8" s="53"/>
      <c r="J8" s="53"/>
    </row>
    <row r="9" spans="1:10" ht="15.75" thickBot="1" x14ac:dyDescent="0.3">
      <c r="A9" s="1" t="s">
        <v>130</v>
      </c>
      <c r="D9" s="1" t="s">
        <v>130</v>
      </c>
      <c r="F9" s="53"/>
      <c r="G9" s="53" t="s">
        <v>183</v>
      </c>
      <c r="H9" s="53"/>
      <c r="I9" s="53"/>
      <c r="J9" s="53"/>
    </row>
    <row r="10" spans="1:10" ht="15.75" thickBot="1" x14ac:dyDescent="0.3">
      <c r="A10" s="27" t="s">
        <v>134</v>
      </c>
      <c r="B10" s="41"/>
      <c r="C10" s="40"/>
      <c r="D10" s="27" t="s">
        <v>134</v>
      </c>
      <c r="E10" s="41"/>
      <c r="F10" s="53"/>
      <c r="G10" s="4"/>
      <c r="H10" s="53"/>
      <c r="I10" s="53"/>
      <c r="J10" s="53"/>
    </row>
    <row r="11" spans="1:10" x14ac:dyDescent="0.25">
      <c r="A11" s="42" t="s">
        <v>131</v>
      </c>
      <c r="B11" s="35">
        <f>8/40</f>
        <v>0.2</v>
      </c>
      <c r="D11" s="54" t="s">
        <v>158</v>
      </c>
      <c r="E11" s="55">
        <f>8/40</f>
        <v>0.2</v>
      </c>
      <c r="F11" s="53"/>
      <c r="G11" s="53"/>
      <c r="H11" s="53"/>
      <c r="I11" s="53"/>
      <c r="J11" s="53"/>
    </row>
    <row r="12" spans="1:10" x14ac:dyDescent="0.25">
      <c r="A12" s="44" t="s">
        <v>132</v>
      </c>
      <c r="B12" s="35">
        <f>14/40</f>
        <v>0.35</v>
      </c>
      <c r="D12" s="44" t="s">
        <v>159</v>
      </c>
      <c r="E12" s="35">
        <f>14/40</f>
        <v>0.35</v>
      </c>
      <c r="F12" s="53"/>
      <c r="G12" s="53"/>
      <c r="H12" s="53"/>
      <c r="I12" s="53"/>
      <c r="J12" s="53"/>
    </row>
    <row r="13" spans="1:10" x14ac:dyDescent="0.25">
      <c r="A13" s="43" t="s">
        <v>133</v>
      </c>
      <c r="B13" s="35">
        <f>12/40</f>
        <v>0.3</v>
      </c>
      <c r="D13" s="43" t="s">
        <v>160</v>
      </c>
      <c r="E13" s="35">
        <f>12/40</f>
        <v>0.3</v>
      </c>
      <c r="F13" s="53"/>
      <c r="G13" s="53"/>
      <c r="H13" s="53"/>
      <c r="I13" s="53"/>
      <c r="J13" s="53"/>
    </row>
    <row r="14" spans="1:10" ht="15.75" thickBot="1" x14ac:dyDescent="0.3">
      <c r="A14" s="45" t="s">
        <v>129</v>
      </c>
      <c r="B14" s="36">
        <f>14/40</f>
        <v>0.35</v>
      </c>
      <c r="D14" s="45" t="s">
        <v>161</v>
      </c>
      <c r="E14" s="36">
        <f>14/40</f>
        <v>0.35</v>
      </c>
      <c r="F14" s="53"/>
      <c r="G14" s="53"/>
      <c r="H14" s="53"/>
      <c r="I14" s="53"/>
      <c r="J14" s="53"/>
    </row>
    <row r="15" spans="1:10" x14ac:dyDescent="0.25">
      <c r="A15" s="48" t="s">
        <v>41</v>
      </c>
      <c r="B15" s="37">
        <f>1/40</f>
        <v>2.5000000000000001E-2</v>
      </c>
      <c r="D15" s="49" t="s">
        <v>158</v>
      </c>
      <c r="E15" s="38">
        <f>(12/117)*(16/117)</f>
        <v>1.4025860179706334E-2</v>
      </c>
      <c r="F15" s="53"/>
      <c r="G15" s="53"/>
      <c r="H15" s="53"/>
      <c r="I15" s="53"/>
      <c r="J15" s="53"/>
    </row>
    <row r="16" spans="1:10" x14ac:dyDescent="0.25">
      <c r="A16" s="49" t="s">
        <v>42</v>
      </c>
      <c r="B16" s="38">
        <f>1/40</f>
        <v>2.5000000000000001E-2</v>
      </c>
      <c r="D16" s="49" t="s">
        <v>162</v>
      </c>
      <c r="E16" s="38">
        <f>(12/117+12/117)*(16/117)</f>
        <v>2.8051720359412669E-2</v>
      </c>
      <c r="F16" s="53"/>
      <c r="G16" s="53"/>
      <c r="H16" s="53"/>
      <c r="I16" s="53"/>
      <c r="J16" s="53"/>
    </row>
    <row r="17" spans="1:10" x14ac:dyDescent="0.25">
      <c r="A17" s="49" t="s">
        <v>43</v>
      </c>
      <c r="B17" s="38">
        <f>1/40</f>
        <v>2.5000000000000001E-2</v>
      </c>
      <c r="D17" s="49" t="s">
        <v>163</v>
      </c>
      <c r="E17" s="38">
        <f>((12/117+12/117)*(16/117))+((12/117+12/117)*(16/117))</f>
        <v>5.6103440718825337E-2</v>
      </c>
      <c r="F17" s="53"/>
      <c r="G17" s="53"/>
      <c r="H17" s="53"/>
      <c r="I17" s="53"/>
      <c r="J17" s="53"/>
    </row>
    <row r="18" spans="1:10" x14ac:dyDescent="0.25">
      <c r="A18" s="49" t="s">
        <v>44</v>
      </c>
      <c r="B18" s="38">
        <f>1/40</f>
        <v>2.5000000000000001E-2</v>
      </c>
      <c r="D18" s="49" t="s">
        <v>164</v>
      </c>
      <c r="E18" s="38">
        <f>((12/117+12/117+12/117)*(16/117))+((12/117+12/117+12/117)*(16/117))+((12/117+12/117+12/117)*(16/117))</f>
        <v>0.12623274161735704</v>
      </c>
      <c r="F18" s="53"/>
      <c r="G18" s="53"/>
      <c r="H18" s="53"/>
      <c r="I18" s="53"/>
      <c r="J18" s="53"/>
    </row>
    <row r="19" spans="1:10" x14ac:dyDescent="0.25">
      <c r="A19" s="46" t="s">
        <v>45</v>
      </c>
      <c r="B19" s="38">
        <f>4/40</f>
        <v>0.1</v>
      </c>
      <c r="D19" s="46" t="s">
        <v>165</v>
      </c>
      <c r="E19" s="38">
        <f>((12/117+12/117+12/117+12/117)*(16/117))+((12/117+12/117+12/117+12/117)*(16/117))+((12/117+12/117+12/117+12/117)*(16/117))+((12/117+12/117+12/117+12/117)*(16/117))</f>
        <v>0.22441376287530135</v>
      </c>
      <c r="F19" s="53"/>
      <c r="G19" s="53"/>
      <c r="H19" s="53"/>
      <c r="I19" s="53"/>
      <c r="J19" s="53"/>
    </row>
    <row r="20" spans="1:10" x14ac:dyDescent="0.25">
      <c r="A20" s="46" t="s">
        <v>46</v>
      </c>
      <c r="B20" s="38">
        <f>4/40</f>
        <v>0.1</v>
      </c>
      <c r="D20" s="46" t="s">
        <v>166</v>
      </c>
      <c r="E20" s="38">
        <f>((12/117+12/117+12/117+12/117+12/117)*(16/117))+((12/117+12/117+12/117+12/117+12/117)*(16/117))+((12/117+12/117+12/117+12/117+12/117)*(16/117))+((12/117+12/117+12/117+12/117+12/117)*(16/117))+((12/117+12/117+12/117+12/117+12/117)*(16/117))</f>
        <v>0.35064650449265833</v>
      </c>
      <c r="F20" s="53"/>
      <c r="G20" s="53"/>
      <c r="H20" s="53"/>
      <c r="I20" s="53"/>
      <c r="J20" s="53"/>
    </row>
    <row r="21" spans="1:10" x14ac:dyDescent="0.25">
      <c r="A21" s="46" t="s">
        <v>47</v>
      </c>
      <c r="B21" s="38">
        <f>2/40</f>
        <v>0.05</v>
      </c>
      <c r="D21" s="46" t="s">
        <v>167</v>
      </c>
      <c r="E21" s="38">
        <f t="shared" ref="E21" si="0">(12/117)*(16/117)</f>
        <v>1.4025860179706334E-2</v>
      </c>
      <c r="F21" s="53"/>
      <c r="G21" s="53"/>
      <c r="H21" s="53"/>
      <c r="I21" s="53"/>
      <c r="J21" s="53"/>
    </row>
    <row r="22" spans="1:10" x14ac:dyDescent="0.25">
      <c r="A22" s="47" t="s">
        <v>48</v>
      </c>
      <c r="B22" s="38">
        <f>4/40</f>
        <v>0.1</v>
      </c>
      <c r="D22" s="47" t="s">
        <v>168</v>
      </c>
      <c r="E22" s="38">
        <f t="shared" ref="E22" si="1">(12/117+12/117)*(16/117)</f>
        <v>2.8051720359412669E-2</v>
      </c>
      <c r="F22" s="53"/>
      <c r="G22" s="53"/>
      <c r="H22" s="53"/>
      <c r="I22" s="53"/>
      <c r="J22" s="53"/>
    </row>
    <row r="23" spans="1:10" x14ac:dyDescent="0.25">
      <c r="A23" s="47" t="s">
        <v>49</v>
      </c>
      <c r="B23" s="38">
        <f t="shared" ref="B23:B24" si="2">4/40</f>
        <v>0.1</v>
      </c>
      <c r="D23" s="47" t="s">
        <v>169</v>
      </c>
      <c r="E23" s="38">
        <f t="shared" ref="E23" si="3">((12/117+12/117)*(16/117))+((12/117+12/117)*(16/117))</f>
        <v>5.6103440718825337E-2</v>
      </c>
      <c r="F23" s="53"/>
      <c r="G23" s="53"/>
      <c r="H23" s="53"/>
      <c r="I23" s="53"/>
      <c r="J23" s="53"/>
    </row>
    <row r="24" spans="1:10" x14ac:dyDescent="0.25">
      <c r="A24" s="47" t="s">
        <v>50</v>
      </c>
      <c r="B24" s="38">
        <f t="shared" si="2"/>
        <v>0.1</v>
      </c>
      <c r="D24" s="47" t="s">
        <v>170</v>
      </c>
      <c r="E24" s="38">
        <f t="shared" ref="E24" si="4">((12/117+12/117+12/117)*(16/117))+((12/117+12/117+12/117)*(16/117))+((12/117+12/117+12/117)*(16/117))</f>
        <v>0.12623274161735704</v>
      </c>
      <c r="F24" s="53"/>
      <c r="G24" s="53"/>
      <c r="H24" s="53"/>
      <c r="I24" s="53"/>
      <c r="J24" s="53"/>
    </row>
    <row r="25" spans="1:10" x14ac:dyDescent="0.25">
      <c r="A25" s="50" t="s">
        <v>51</v>
      </c>
      <c r="B25" s="38">
        <f>2/40</f>
        <v>0.05</v>
      </c>
      <c r="D25" s="50" t="s">
        <v>171</v>
      </c>
      <c r="E25" s="38">
        <f t="shared" ref="E25" si="5">((12/117+12/117+12/117+12/117)*(16/117))+((12/117+12/117+12/117+12/117)*(16/117))+((12/117+12/117+12/117+12/117)*(16/117))+((12/117+12/117+12/117+12/117)*(16/117))</f>
        <v>0.22441376287530135</v>
      </c>
      <c r="F25" s="53"/>
      <c r="G25" s="53"/>
      <c r="H25" s="53"/>
      <c r="I25" s="53"/>
      <c r="J25" s="53"/>
    </row>
    <row r="26" spans="1:10" x14ac:dyDescent="0.25">
      <c r="A26" s="50" t="s">
        <v>52</v>
      </c>
      <c r="B26" s="38">
        <f>4/40</f>
        <v>0.1</v>
      </c>
      <c r="D26" s="50" t="s">
        <v>172</v>
      </c>
      <c r="E26" s="38">
        <f t="shared" ref="E26" si="6">((12/117+12/117+12/117+12/117+12/117)*(16/117))+((12/117+12/117+12/117+12/117+12/117)*(16/117))+((12/117+12/117+12/117+12/117+12/117)*(16/117))+((12/117+12/117+12/117+12/117+12/117)*(16/117))+((12/117+12/117+12/117+12/117+12/117)*(16/117))</f>
        <v>0.35064650449265833</v>
      </c>
      <c r="F26" s="53"/>
      <c r="G26" s="53"/>
      <c r="H26" s="53"/>
      <c r="I26" s="53"/>
      <c r="J26" s="53"/>
    </row>
    <row r="27" spans="1:10" x14ac:dyDescent="0.25">
      <c r="A27" s="50" t="s">
        <v>53</v>
      </c>
      <c r="B27" s="38">
        <f t="shared" ref="B27:B28" si="7">4/40</f>
        <v>0.1</v>
      </c>
      <c r="D27" s="50" t="s">
        <v>173</v>
      </c>
      <c r="E27" s="38">
        <f t="shared" ref="E27" si="8">(12/117)*(16/117)</f>
        <v>1.4025860179706334E-2</v>
      </c>
    </row>
    <row r="28" spans="1:10" ht="15.75" thickBot="1" x14ac:dyDescent="0.3">
      <c r="A28" s="51" t="s">
        <v>54</v>
      </c>
      <c r="B28" s="39">
        <f t="shared" si="7"/>
        <v>0.1</v>
      </c>
      <c r="D28" s="51" t="s">
        <v>174</v>
      </c>
      <c r="E28" s="38">
        <f t="shared" ref="E28" si="9">(12/117+12/117)*(16/117)</f>
        <v>2.8051720359412669E-2</v>
      </c>
    </row>
    <row r="29" spans="1:10" x14ac:dyDescent="0.25">
      <c r="D29" s="50" t="s">
        <v>175</v>
      </c>
      <c r="E29" s="56"/>
    </row>
    <row r="30" spans="1:10" x14ac:dyDescent="0.25">
      <c r="D30" s="50" t="s">
        <v>176</v>
      </c>
      <c r="E30" s="56"/>
    </row>
    <row r="31" spans="1:10" x14ac:dyDescent="0.25">
      <c r="D31" s="50" t="s">
        <v>177</v>
      </c>
      <c r="E31" s="56"/>
    </row>
    <row r="32" spans="1:10" x14ac:dyDescent="0.25">
      <c r="A32" s="1" t="s">
        <v>57</v>
      </c>
      <c r="B32" s="4"/>
      <c r="D32" s="50" t="s">
        <v>178</v>
      </c>
      <c r="E32" s="56"/>
    </row>
    <row r="33" spans="1:5" x14ac:dyDescent="0.25">
      <c r="A33" s="1" t="s">
        <v>55</v>
      </c>
      <c r="B33" s="4"/>
      <c r="D33" s="50" t="s">
        <v>179</v>
      </c>
      <c r="E33" s="56"/>
    </row>
    <row r="34" spans="1:5" x14ac:dyDescent="0.25">
      <c r="A34" t="s">
        <v>58</v>
      </c>
      <c r="B34" s="4">
        <f>2/10</f>
        <v>0.2</v>
      </c>
      <c r="D34" s="50" t="s">
        <v>180</v>
      </c>
      <c r="E34" s="56"/>
    </row>
    <row r="35" spans="1:5" ht="16.5" x14ac:dyDescent="0.3">
      <c r="A35" s="5" t="s">
        <v>64</v>
      </c>
      <c r="B35" s="6">
        <v>0.02</v>
      </c>
      <c r="D35" s="50" t="s">
        <v>181</v>
      </c>
      <c r="E35" s="56"/>
    </row>
    <row r="36" spans="1:5" ht="17.25" thickBot="1" x14ac:dyDescent="0.35">
      <c r="A36" s="5" t="s">
        <v>65</v>
      </c>
      <c r="B36" s="6">
        <v>0.03</v>
      </c>
      <c r="D36" s="51" t="s">
        <v>182</v>
      </c>
      <c r="E36" s="57"/>
    </row>
    <row r="37" spans="1:5" ht="16.5" x14ac:dyDescent="0.3">
      <c r="A37" s="5" t="s">
        <v>66</v>
      </c>
      <c r="B37" s="6">
        <v>0.06</v>
      </c>
    </row>
    <row r="38" spans="1:5" ht="16.5" x14ac:dyDescent="0.3">
      <c r="A38" s="5" t="s">
        <v>67</v>
      </c>
      <c r="B38" s="6">
        <v>0.09</v>
      </c>
    </row>
    <row r="39" spans="1:5" ht="16.5" x14ac:dyDescent="0.3">
      <c r="A39" s="5" t="s">
        <v>68</v>
      </c>
      <c r="B39" s="6">
        <v>0.13</v>
      </c>
    </row>
    <row r="40" spans="1:5" ht="16.5" x14ac:dyDescent="0.3">
      <c r="A40" s="5" t="s">
        <v>69</v>
      </c>
      <c r="B40" s="6">
        <v>0.17</v>
      </c>
    </row>
    <row r="41" spans="1:5" ht="16.5" x14ac:dyDescent="0.3">
      <c r="A41" s="5" t="s">
        <v>70</v>
      </c>
      <c r="B41" s="6">
        <v>0.25</v>
      </c>
    </row>
    <row r="42" spans="1:5" ht="16.5" x14ac:dyDescent="0.3">
      <c r="A42" s="5" t="s">
        <v>71</v>
      </c>
      <c r="B42" s="6">
        <v>0.32</v>
      </c>
    </row>
    <row r="43" spans="1:5" ht="16.5" x14ac:dyDescent="0.3">
      <c r="A43" s="5" t="s">
        <v>72</v>
      </c>
      <c r="B43" s="6">
        <v>0.38</v>
      </c>
    </row>
    <row r="44" spans="1:5" ht="16.5" x14ac:dyDescent="0.3">
      <c r="A44" s="5" t="s">
        <v>73</v>
      </c>
      <c r="B44" s="6">
        <v>0.43</v>
      </c>
    </row>
    <row r="45" spans="1:5" ht="16.5" x14ac:dyDescent="0.3">
      <c r="A45" s="5" t="s">
        <v>74</v>
      </c>
      <c r="B45" s="6">
        <v>0.48</v>
      </c>
    </row>
    <row r="46" spans="1:5" ht="16.5" x14ac:dyDescent="0.3">
      <c r="A46" s="5" t="s">
        <v>75</v>
      </c>
      <c r="B46" s="6">
        <v>0.52</v>
      </c>
    </row>
    <row r="47" spans="1:5" ht="16.5" x14ac:dyDescent="0.3">
      <c r="A47" s="5" t="s">
        <v>76</v>
      </c>
      <c r="B47" s="6">
        <v>0.56000000000000005</v>
      </c>
    </row>
    <row r="48" spans="1:5" ht="16.5" x14ac:dyDescent="0.3">
      <c r="A48" s="5" t="s">
        <v>77</v>
      </c>
      <c r="B48" s="6">
        <v>0.6</v>
      </c>
    </row>
    <row r="49" spans="1:2" ht="16.5" x14ac:dyDescent="0.3">
      <c r="A49" s="5" t="s">
        <v>78</v>
      </c>
      <c r="B49" s="6">
        <v>0.7</v>
      </c>
    </row>
    <row r="50" spans="1:2" ht="16.5" x14ac:dyDescent="0.3">
      <c r="A50" s="5" t="s">
        <v>79</v>
      </c>
      <c r="B50" s="6">
        <v>0.79</v>
      </c>
    </row>
    <row r="51" spans="1:2" ht="16.5" x14ac:dyDescent="0.3">
      <c r="A51" s="5" t="s">
        <v>80</v>
      </c>
      <c r="B51" s="6">
        <v>0.86</v>
      </c>
    </row>
    <row r="52" spans="1:2" ht="16.5" x14ac:dyDescent="0.3">
      <c r="A52" s="5" t="s">
        <v>81</v>
      </c>
      <c r="B52" s="6">
        <v>0.91</v>
      </c>
    </row>
    <row r="53" spans="1:2" ht="16.5" x14ac:dyDescent="0.3">
      <c r="A53" s="5" t="s">
        <v>82</v>
      </c>
      <c r="B53" s="6">
        <v>0.95</v>
      </c>
    </row>
    <row r="54" spans="1:2" ht="16.5" x14ac:dyDescent="0.3">
      <c r="A54" s="5" t="s">
        <v>83</v>
      </c>
      <c r="B54" s="6">
        <v>0.97</v>
      </c>
    </row>
    <row r="55" spans="1:2" ht="16.5" x14ac:dyDescent="0.3">
      <c r="A55" s="5" t="s">
        <v>84</v>
      </c>
      <c r="B55" s="6">
        <v>0.99</v>
      </c>
    </row>
    <row r="56" spans="1:2" ht="16.5" x14ac:dyDescent="0.3">
      <c r="A56" s="5" t="s">
        <v>85</v>
      </c>
      <c r="B56" s="6">
        <v>1</v>
      </c>
    </row>
  </sheetData>
  <conditionalFormatting sqref="B11:B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abSelected="1" topLeftCell="A5" workbookViewId="0">
      <selection activeCell="E10" sqref="E10"/>
    </sheetView>
  </sheetViews>
  <sheetFormatPr baseColWidth="10" defaultRowHeight="15" x14ac:dyDescent="0.25"/>
  <cols>
    <col min="1" max="1" width="25.42578125" customWidth="1"/>
    <col min="2" max="2" width="53.42578125" customWidth="1"/>
    <col min="3" max="3" width="14.42578125" customWidth="1"/>
    <col min="4" max="5" width="14.85546875" customWidth="1"/>
    <col min="8" max="8" width="17" customWidth="1"/>
  </cols>
  <sheetData>
    <row r="7" spans="1:8" x14ac:dyDescent="0.25">
      <c r="A7" s="58"/>
      <c r="B7" s="58"/>
      <c r="C7" s="59" t="s">
        <v>141</v>
      </c>
      <c r="D7" s="59" t="s">
        <v>142</v>
      </c>
      <c r="E7" s="59" t="s">
        <v>146</v>
      </c>
      <c r="F7" s="58"/>
      <c r="G7" s="58"/>
      <c r="H7" s="58"/>
    </row>
    <row r="8" spans="1:8" ht="45" x14ac:dyDescent="0.25">
      <c r="A8" s="52" t="s">
        <v>61</v>
      </c>
      <c r="B8" s="60" t="s">
        <v>148</v>
      </c>
      <c r="C8" s="19"/>
      <c r="D8" s="19"/>
      <c r="E8" s="19"/>
      <c r="F8" s="18" t="s">
        <v>0</v>
      </c>
      <c r="G8" s="18" t="s">
        <v>1</v>
      </c>
      <c r="H8" s="18" t="s">
        <v>6</v>
      </c>
    </row>
    <row r="9" spans="1:8" ht="60" x14ac:dyDescent="0.25">
      <c r="A9" s="52" t="s">
        <v>151</v>
      </c>
      <c r="B9" s="60" t="s">
        <v>152</v>
      </c>
      <c r="C9" s="19"/>
      <c r="D9" s="19"/>
      <c r="E9" s="19"/>
      <c r="F9" s="18"/>
      <c r="G9" s="18"/>
      <c r="H9" s="18"/>
    </row>
    <row r="10" spans="1:8" ht="120" x14ac:dyDescent="0.25">
      <c r="A10" s="52" t="s">
        <v>149</v>
      </c>
      <c r="B10" s="60" t="s">
        <v>150</v>
      </c>
      <c r="C10" s="19" t="s">
        <v>153</v>
      </c>
      <c r="D10" s="19" t="s">
        <v>154</v>
      </c>
      <c r="E10" s="19"/>
      <c r="F10" s="18"/>
      <c r="G10" s="18"/>
      <c r="H10" s="18"/>
    </row>
    <row r="11" spans="1:8" ht="75" x14ac:dyDescent="0.25">
      <c r="A11" s="52" t="s">
        <v>2</v>
      </c>
      <c r="B11" s="60" t="s">
        <v>144</v>
      </c>
      <c r="C11" s="19"/>
      <c r="D11" s="19"/>
      <c r="E11" s="19"/>
      <c r="F11" s="18" t="s">
        <v>0</v>
      </c>
      <c r="G11" s="18" t="s">
        <v>3</v>
      </c>
      <c r="H11" s="18" t="s">
        <v>6</v>
      </c>
    </row>
    <row r="12" spans="1:8" ht="45" x14ac:dyDescent="0.25">
      <c r="A12" s="52" t="s">
        <v>62</v>
      </c>
      <c r="B12" s="60" t="s">
        <v>147</v>
      </c>
      <c r="C12" s="19"/>
      <c r="D12" s="19"/>
      <c r="E12" s="19"/>
      <c r="F12" s="18" t="s">
        <v>4</v>
      </c>
      <c r="G12" s="18" t="s">
        <v>5</v>
      </c>
      <c r="H12" s="18" t="s">
        <v>8</v>
      </c>
    </row>
    <row r="13" spans="1:8" ht="30" x14ac:dyDescent="0.25">
      <c r="A13" s="52" t="s">
        <v>63</v>
      </c>
      <c r="B13" s="60" t="s">
        <v>128</v>
      </c>
      <c r="C13" s="19"/>
      <c r="D13" s="19"/>
      <c r="E13" s="19"/>
      <c r="F13" s="18" t="s">
        <v>0</v>
      </c>
      <c r="G13" s="18" t="s">
        <v>5</v>
      </c>
      <c r="H13" s="18" t="s">
        <v>7</v>
      </c>
    </row>
    <row r="14" spans="1:8" ht="59.25" customHeight="1" x14ac:dyDescent="0.25">
      <c r="A14" s="52" t="s">
        <v>59</v>
      </c>
      <c r="B14" s="60" t="s">
        <v>60</v>
      </c>
      <c r="C14" s="19"/>
      <c r="D14" s="19"/>
      <c r="E14" s="19"/>
      <c r="F14" s="18"/>
      <c r="G14" s="18"/>
      <c r="H14" s="18"/>
    </row>
    <row r="15" spans="1:8" ht="45" x14ac:dyDescent="0.25">
      <c r="A15" s="52" t="s">
        <v>86</v>
      </c>
      <c r="B15" s="60" t="s">
        <v>145</v>
      </c>
      <c r="C15" s="19"/>
      <c r="D15" s="19"/>
      <c r="E15" s="19"/>
      <c r="F15" s="18"/>
      <c r="G15" s="18"/>
      <c r="H15" s="18"/>
    </row>
    <row r="16" spans="1:8" ht="55.5" customHeight="1" x14ac:dyDescent="0.25">
      <c r="A16" s="52" t="s">
        <v>87</v>
      </c>
      <c r="B16" s="60" t="s">
        <v>143</v>
      </c>
      <c r="C16" s="19"/>
      <c r="D16" s="19"/>
      <c r="E16" s="19"/>
      <c r="F16" s="18"/>
      <c r="G16" s="18"/>
      <c r="H16" s="18"/>
    </row>
    <row r="17" spans="1:8" ht="55.5" customHeight="1" x14ac:dyDescent="0.25">
      <c r="A17" s="52" t="s">
        <v>155</v>
      </c>
      <c r="B17" s="60" t="s">
        <v>156</v>
      </c>
      <c r="C17" s="19"/>
      <c r="D17" s="19"/>
      <c r="E17" s="19"/>
      <c r="F17" s="18"/>
      <c r="G17" s="18"/>
      <c r="H17" s="18"/>
    </row>
    <row r="18" spans="1:8" ht="60" x14ac:dyDescent="0.25">
      <c r="A18" s="52" t="s">
        <v>88</v>
      </c>
      <c r="B18" s="60" t="s">
        <v>157</v>
      </c>
      <c r="C18" s="19"/>
      <c r="D18" s="19"/>
      <c r="E18" s="19"/>
      <c r="F18" s="18"/>
      <c r="G18" s="18"/>
      <c r="H18" s="18"/>
    </row>
    <row r="19" spans="1:8" ht="60" x14ac:dyDescent="0.25">
      <c r="A19" s="52" t="s">
        <v>135</v>
      </c>
      <c r="B19" s="60" t="s">
        <v>136</v>
      </c>
      <c r="C19" s="19"/>
      <c r="D19" s="19"/>
      <c r="E19" s="19"/>
      <c r="F19" s="18" t="s">
        <v>4</v>
      </c>
      <c r="G19" s="18" t="s">
        <v>137</v>
      </c>
      <c r="H19" s="18" t="s">
        <v>138</v>
      </c>
    </row>
    <row r="20" spans="1:8" ht="45" x14ac:dyDescent="0.25">
      <c r="A20" s="52" t="s">
        <v>139</v>
      </c>
      <c r="B20" s="60" t="s">
        <v>140</v>
      </c>
      <c r="C20" s="19"/>
      <c r="D20" s="19"/>
      <c r="E20" s="19"/>
      <c r="F20" s="18" t="s">
        <v>0</v>
      </c>
      <c r="G20" s="18" t="s">
        <v>137</v>
      </c>
      <c r="H20" s="18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Estrategia</vt:lpstr>
      <vt:lpstr>Probabilidades</vt:lpstr>
      <vt:lpstr>Tácticas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Patricio Gerpe</cp:lastModifiedBy>
  <dcterms:created xsi:type="dcterms:W3CDTF">2014-07-06T04:50:46Z</dcterms:created>
  <dcterms:modified xsi:type="dcterms:W3CDTF">2016-12-23T23:15:16Z</dcterms:modified>
</cp:coreProperties>
</file>