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ACONDA\envs\tf-gpu\code\help\"/>
    </mc:Choice>
  </mc:AlternateContent>
  <bookViews>
    <workbookView xWindow="0" yWindow="0" windowWidth="28800" windowHeight="12285" activeTab="1"/>
  </bookViews>
  <sheets>
    <sheet name="Sheet1" sheetId="1" r:id="rId1"/>
    <sheet name="Sheet2" sheetId="2" r:id="rId2"/>
    <sheet name="Sheet3" sheetId="3" r:id="rId3"/>
    <sheet name="test_size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4" l="1"/>
  <c r="B41" i="4"/>
  <c r="H163" i="2" l="1"/>
  <c r="H162" i="2"/>
  <c r="F17" i="3" l="1"/>
  <c r="F35" i="3"/>
  <c r="F32" i="3"/>
  <c r="F37" i="3"/>
  <c r="F15" i="3"/>
  <c r="F3" i="3"/>
  <c r="F30" i="3"/>
  <c r="F38" i="3"/>
  <c r="F41" i="3"/>
  <c r="F44" i="3"/>
  <c r="F45" i="3"/>
  <c r="F54" i="3"/>
  <c r="F53" i="3"/>
  <c r="F66" i="3"/>
  <c r="F60" i="3"/>
  <c r="F71" i="3"/>
  <c r="F64" i="3"/>
  <c r="F56" i="3"/>
  <c r="F76" i="3"/>
  <c r="F75" i="3"/>
  <c r="F83" i="3"/>
  <c r="F88" i="3"/>
  <c r="F94" i="3"/>
  <c r="F90" i="3"/>
  <c r="F6" i="3"/>
  <c r="E104" i="3"/>
  <c r="E103" i="3"/>
  <c r="E102" i="3"/>
  <c r="E101" i="3"/>
  <c r="E100" i="3"/>
  <c r="E99" i="3"/>
  <c r="E98" i="3"/>
  <c r="F98" i="3" s="1"/>
  <c r="E95" i="3"/>
  <c r="F95" i="3" s="1"/>
  <c r="E96" i="3"/>
  <c r="F96" i="3" s="1"/>
  <c r="E90" i="3"/>
  <c r="E97" i="3"/>
  <c r="F97" i="3" s="1"/>
  <c r="E91" i="3"/>
  <c r="F91" i="3" s="1"/>
  <c r="E92" i="3"/>
  <c r="F92" i="3" s="1"/>
  <c r="E94" i="3"/>
  <c r="E93" i="3"/>
  <c r="F93" i="3" s="1"/>
  <c r="E77" i="3"/>
  <c r="F77" i="3" s="1"/>
  <c r="E86" i="3"/>
  <c r="F86" i="3" s="1"/>
  <c r="E88" i="3"/>
  <c r="E85" i="3"/>
  <c r="F85" i="3" s="1"/>
  <c r="E82" i="3"/>
  <c r="F82" i="3" s="1"/>
  <c r="E80" i="3"/>
  <c r="F80" i="3" s="1"/>
  <c r="E83" i="3"/>
  <c r="E84" i="3"/>
  <c r="F84" i="3" s="1"/>
  <c r="E87" i="3"/>
  <c r="F87" i="3" s="1"/>
  <c r="E81" i="3"/>
  <c r="F81" i="3" s="1"/>
  <c r="E75" i="3"/>
  <c r="E70" i="3"/>
  <c r="F70" i="3" s="1"/>
  <c r="E89" i="3"/>
  <c r="F89" i="3" s="1"/>
  <c r="E67" i="3"/>
  <c r="F67" i="3" s="1"/>
  <c r="E76" i="3"/>
  <c r="E73" i="3"/>
  <c r="F73" i="3" s="1"/>
  <c r="E79" i="3"/>
  <c r="F79" i="3" s="1"/>
  <c r="E72" i="3"/>
  <c r="F72" i="3" s="1"/>
  <c r="E56" i="3"/>
  <c r="E78" i="3"/>
  <c r="F78" i="3" s="1"/>
  <c r="E59" i="3"/>
  <c r="F59" i="3" s="1"/>
  <c r="E65" i="3"/>
  <c r="F65" i="3" s="1"/>
  <c r="E64" i="3"/>
  <c r="E69" i="3"/>
  <c r="F69" i="3" s="1"/>
  <c r="E18" i="3"/>
  <c r="F18" i="3" s="1"/>
  <c r="E10" i="3"/>
  <c r="F10" i="3" s="1"/>
  <c r="E71" i="3"/>
  <c r="E68" i="3"/>
  <c r="F68" i="3" s="1"/>
  <c r="E74" i="3"/>
  <c r="F74" i="3" s="1"/>
  <c r="E33" i="3"/>
  <c r="F33" i="3" s="1"/>
  <c r="E60" i="3"/>
  <c r="E58" i="3"/>
  <c r="F58" i="3" s="1"/>
  <c r="E62" i="3"/>
  <c r="F62" i="3" s="1"/>
  <c r="E61" i="3"/>
  <c r="F61" i="3" s="1"/>
  <c r="E66" i="3"/>
  <c r="E39" i="3"/>
  <c r="F39" i="3" s="1"/>
  <c r="E29" i="3"/>
  <c r="F29" i="3" s="1"/>
  <c r="E63" i="3"/>
  <c r="F63" i="3" s="1"/>
  <c r="E53" i="3"/>
  <c r="E50" i="3"/>
  <c r="F50" i="3" s="1"/>
  <c r="E47" i="3"/>
  <c r="F47" i="3" s="1"/>
  <c r="E55" i="3"/>
  <c r="F55" i="3" s="1"/>
  <c r="E54" i="3"/>
  <c r="E57" i="3"/>
  <c r="F57" i="3" s="1"/>
  <c r="E52" i="3"/>
  <c r="F52" i="3" s="1"/>
  <c r="E46" i="3"/>
  <c r="F46" i="3" s="1"/>
  <c r="E45" i="3"/>
  <c r="E34" i="3"/>
  <c r="F34" i="3" s="1"/>
  <c r="E51" i="3"/>
  <c r="F51" i="3" s="1"/>
  <c r="E13" i="3"/>
  <c r="F13" i="3" s="1"/>
  <c r="E44" i="3"/>
  <c r="E49" i="3"/>
  <c r="F49" i="3" s="1"/>
  <c r="E43" i="3"/>
  <c r="F43" i="3" s="1"/>
  <c r="E48" i="3"/>
  <c r="F48" i="3" s="1"/>
  <c r="E41" i="3"/>
  <c r="E19" i="3"/>
  <c r="F19" i="3" s="1"/>
  <c r="E25" i="3"/>
  <c r="F25" i="3" s="1"/>
  <c r="E22" i="3"/>
  <c r="F22" i="3" s="1"/>
  <c r="E38" i="3"/>
  <c r="E24" i="3"/>
  <c r="F24" i="3" s="1"/>
  <c r="E28" i="3"/>
  <c r="F28" i="3" s="1"/>
  <c r="E4" i="3"/>
  <c r="F4" i="3" s="1"/>
  <c r="E30" i="3"/>
  <c r="E8" i="3"/>
  <c r="F8" i="3" s="1"/>
  <c r="E31" i="3"/>
  <c r="F31" i="3" s="1"/>
  <c r="E12" i="3"/>
  <c r="F12" i="3" s="1"/>
  <c r="E3" i="3"/>
  <c r="E26" i="3"/>
  <c r="F26" i="3" s="1"/>
  <c r="E36" i="3"/>
  <c r="F36" i="3" s="1"/>
  <c r="E11" i="3"/>
  <c r="F11" i="3" s="1"/>
  <c r="E15" i="3"/>
  <c r="E40" i="3"/>
  <c r="F40" i="3" s="1"/>
  <c r="E21" i="3"/>
  <c r="F21" i="3" s="1"/>
  <c r="E42" i="3"/>
  <c r="F42" i="3" s="1"/>
  <c r="E37" i="3"/>
  <c r="E16" i="3"/>
  <c r="F16" i="3" s="1"/>
  <c r="E5" i="3"/>
  <c r="F5" i="3" s="1"/>
  <c r="E14" i="3"/>
  <c r="F14" i="3" s="1"/>
  <c r="E32" i="3"/>
  <c r="E20" i="3"/>
  <c r="F20" i="3" s="1"/>
  <c r="E2" i="3"/>
  <c r="F2" i="3" s="1"/>
  <c r="E9" i="3"/>
  <c r="F9" i="3" s="1"/>
  <c r="E35" i="3"/>
  <c r="E7" i="3"/>
  <c r="F7" i="3" s="1"/>
  <c r="E23" i="3"/>
  <c r="F23" i="3" s="1"/>
  <c r="E27" i="3"/>
  <c r="F27" i="3" s="1"/>
  <c r="E17" i="3"/>
  <c r="E6" i="3"/>
  <c r="AF34" i="2" l="1"/>
  <c r="AE34" i="2"/>
  <c r="AD34" i="2"/>
  <c r="AA96" i="2"/>
  <c r="Z96" i="2"/>
  <c r="AB96" i="2" s="1"/>
  <c r="AA92" i="2"/>
  <c r="AB92" i="2" s="1"/>
  <c r="Z92" i="2"/>
  <c r="AA88" i="2"/>
  <c r="AB88" i="2" s="1"/>
  <c r="Z88" i="2"/>
  <c r="AA84" i="2"/>
  <c r="AB84" i="2" s="1"/>
  <c r="Z84" i="2"/>
  <c r="AA80" i="2"/>
  <c r="Z80" i="2"/>
  <c r="AB80" i="2" s="1"/>
  <c r="AB76" i="2"/>
  <c r="AA76" i="2"/>
  <c r="Z76" i="2"/>
  <c r="AB72" i="2"/>
  <c r="AA72" i="2"/>
  <c r="Z72" i="2"/>
  <c r="AA68" i="2"/>
  <c r="Z68" i="2"/>
  <c r="AB68" i="2" s="1"/>
  <c r="AB64" i="2"/>
  <c r="AA64" i="2"/>
  <c r="Z64" i="2"/>
  <c r="AA60" i="2"/>
  <c r="Z60" i="2"/>
  <c r="AB60" i="2" s="1"/>
  <c r="AB56" i="2"/>
  <c r="AA56" i="2"/>
  <c r="Z56" i="2"/>
  <c r="Z8" i="2"/>
  <c r="Z2" i="2"/>
  <c r="Z36" i="2"/>
  <c r="Z54" i="2"/>
  <c r="Z52" i="2"/>
  <c r="Z50" i="2"/>
  <c r="Z48" i="2"/>
  <c r="Z46" i="2"/>
  <c r="Z44" i="2"/>
  <c r="Z42" i="2"/>
  <c r="Z40" i="2"/>
  <c r="Z38" i="2"/>
  <c r="Z34" i="2"/>
  <c r="Z32" i="2"/>
  <c r="Z30" i="2"/>
  <c r="Z28" i="2"/>
  <c r="Z26" i="2"/>
  <c r="Z24" i="2"/>
  <c r="Z22" i="2"/>
  <c r="Z20" i="2"/>
  <c r="Z18" i="2"/>
  <c r="Z16" i="2"/>
  <c r="Z14" i="2"/>
  <c r="Z12" i="2"/>
  <c r="Z10" i="2"/>
  <c r="Z6" i="2"/>
  <c r="Z4" i="2"/>
  <c r="AB8" i="2" l="1"/>
  <c r="AB42" i="2"/>
  <c r="T22" i="2"/>
  <c r="T71" i="2"/>
  <c r="T45" i="2"/>
  <c r="T72" i="2"/>
  <c r="T68" i="2"/>
  <c r="T19" i="2"/>
  <c r="T24" i="2"/>
  <c r="T70" i="2"/>
  <c r="T85" i="2"/>
  <c r="T84" i="2"/>
  <c r="T49" i="2"/>
  <c r="T99" i="2"/>
  <c r="T4" i="2"/>
  <c r="T56" i="2"/>
  <c r="T87" i="2"/>
  <c r="T97" i="2"/>
  <c r="T43" i="2"/>
  <c r="T10" i="2"/>
  <c r="AA10" i="2" s="1"/>
  <c r="AB10" i="2" s="1"/>
  <c r="T75" i="2"/>
  <c r="T89" i="2"/>
  <c r="T53" i="2"/>
  <c r="T77" i="2"/>
  <c r="T76" i="2"/>
  <c r="T95" i="2"/>
  <c r="T57" i="2"/>
  <c r="T35" i="2"/>
  <c r="T101" i="2"/>
  <c r="T96" i="2"/>
  <c r="T69" i="2"/>
  <c r="T98" i="2"/>
  <c r="T104" i="2"/>
  <c r="T6" i="2"/>
  <c r="T58" i="2"/>
  <c r="T80" i="2"/>
  <c r="T27" i="2"/>
  <c r="T82" i="2"/>
  <c r="T61" i="2"/>
  <c r="T86" i="2"/>
  <c r="T29" i="2"/>
  <c r="T15" i="2"/>
  <c r="T32" i="2"/>
  <c r="T94" i="2"/>
  <c r="T78" i="2"/>
  <c r="T23" i="2"/>
  <c r="T51" i="2"/>
  <c r="T73" i="2"/>
  <c r="T66" i="2"/>
  <c r="T36" i="2"/>
  <c r="T13" i="2"/>
  <c r="T14" i="2"/>
  <c r="AA14" i="2" s="1"/>
  <c r="AB14" i="2" s="1"/>
  <c r="T16" i="2"/>
  <c r="T18" i="2"/>
  <c r="T3" i="2"/>
  <c r="T17" i="2"/>
  <c r="T2" i="2"/>
  <c r="AA2" i="2" s="1"/>
  <c r="AB2" i="2" s="1"/>
  <c r="T38" i="2"/>
  <c r="T21" i="2"/>
  <c r="T46" i="2"/>
  <c r="AA46" i="2" s="1"/>
  <c r="AB46" i="2" s="1"/>
  <c r="T33" i="2"/>
  <c r="T64" i="2"/>
  <c r="T65" i="2"/>
  <c r="T60" i="2"/>
  <c r="T40" i="2"/>
  <c r="T28" i="2"/>
  <c r="AA28" i="2" s="1"/>
  <c r="AB28" i="2" s="1"/>
  <c r="T44" i="2"/>
  <c r="AA44" i="2" s="1"/>
  <c r="AB44" i="2" s="1"/>
  <c r="T55" i="2"/>
  <c r="T81" i="2"/>
  <c r="T100" i="2"/>
  <c r="T25" i="2"/>
  <c r="T30" i="2"/>
  <c r="AA30" i="2" s="1"/>
  <c r="AB30" i="2" s="1"/>
  <c r="T48" i="2"/>
  <c r="AA48" i="2" s="1"/>
  <c r="AB48" i="2" s="1"/>
  <c r="T59" i="2"/>
  <c r="T26" i="2"/>
  <c r="AA26" i="2" s="1"/>
  <c r="AB26" i="2" s="1"/>
  <c r="T67" i="2"/>
  <c r="T11" i="2"/>
  <c r="T62" i="2"/>
  <c r="T91" i="2"/>
  <c r="T93" i="2"/>
  <c r="T31" i="2"/>
  <c r="T63" i="2"/>
  <c r="T79" i="2"/>
  <c r="T20" i="2"/>
  <c r="AA20" i="2" s="1"/>
  <c r="AB20" i="2" s="1"/>
  <c r="T41" i="2"/>
  <c r="T12" i="2"/>
  <c r="AA12" i="2" s="1"/>
  <c r="AB12" i="2" s="1"/>
  <c r="T34" i="2"/>
  <c r="T52" i="2"/>
  <c r="AA52" i="2" s="1"/>
  <c r="AB52" i="2" s="1"/>
  <c r="T92" i="2"/>
  <c r="T39" i="2"/>
  <c r="T50" i="2"/>
  <c r="AA50" i="2" s="1"/>
  <c r="AB50" i="2" s="1"/>
  <c r="T102" i="2"/>
  <c r="T88" i="2"/>
  <c r="T9" i="2"/>
  <c r="T42" i="2"/>
  <c r="AA42" i="2" s="1"/>
  <c r="T90" i="2"/>
  <c r="T103" i="2"/>
  <c r="T83" i="2"/>
  <c r="T47" i="2"/>
  <c r="T54" i="2"/>
  <c r="AA54" i="2" s="1"/>
  <c r="AB54" i="2" s="1"/>
  <c r="T37" i="2"/>
  <c r="T74" i="2"/>
  <c r="T7" i="2"/>
  <c r="T5" i="2"/>
  <c r="T8" i="2"/>
  <c r="AA8" i="2" s="1"/>
  <c r="D174" i="2"/>
  <c r="D175" i="2" s="1"/>
  <c r="D173" i="2"/>
  <c r="D172" i="2"/>
  <c r="D171" i="2"/>
  <c r="C174" i="2"/>
  <c r="C169" i="2"/>
  <c r="C164" i="2"/>
  <c r="C173" i="2"/>
  <c r="C172" i="2"/>
  <c r="C171" i="2"/>
  <c r="C168" i="2"/>
  <c r="C167" i="2"/>
  <c r="C166" i="2"/>
  <c r="C163" i="2"/>
  <c r="C162" i="2"/>
  <c r="C161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57" i="2"/>
  <c r="AA34" i="2" l="1"/>
  <c r="AB34" i="2" s="1"/>
  <c r="AA32" i="2"/>
  <c r="AB32" i="2" s="1"/>
  <c r="AA4" i="2"/>
  <c r="AB4" i="2" s="1"/>
  <c r="AA22" i="2"/>
  <c r="AB22" i="2" s="1"/>
  <c r="AA38" i="2"/>
  <c r="AB38" i="2" s="1"/>
  <c r="AA18" i="2"/>
  <c r="AB18" i="2" s="1"/>
  <c r="AA36" i="2"/>
  <c r="AB36" i="2" s="1"/>
  <c r="AA6" i="2"/>
  <c r="AB6" i="2" s="1"/>
  <c r="AA40" i="2"/>
  <c r="AB40" i="2" s="1"/>
  <c r="AA16" i="2"/>
  <c r="AB16" i="2" s="1"/>
  <c r="AA24" i="2"/>
  <c r="AB24" i="2" s="1"/>
  <c r="E173" i="2"/>
  <c r="E174" i="2"/>
  <c r="E175" i="2" s="1"/>
  <c r="G175" i="2" s="1"/>
  <c r="E171" i="2"/>
  <c r="E172" i="2"/>
</calcChain>
</file>

<file path=xl/sharedStrings.xml><?xml version="1.0" encoding="utf-8"?>
<sst xmlns="http://schemas.openxmlformats.org/spreadsheetml/2006/main" count="207" uniqueCount="176">
  <si>
    <t xml:space="preserve">   id  tissues  non-tumor  tumor</t>
  </si>
  <si>
    <t xml:space="preserve">    id  tissues  non-tumor  tumor</t>
  </si>
  <si>
    <t>13  32     5663       5663      0</t>
  </si>
  <si>
    <t>14  39     8849       8849      0</t>
  </si>
  <si>
    <t>15  40    23527      23527      0</t>
  </si>
  <si>
    <t>16  42     6847       6847      0</t>
  </si>
  <si>
    <t>17  43     6907       6907      0</t>
  </si>
  <si>
    <t>18  47    13036      13036      0</t>
  </si>
  <si>
    <t>19  48     2788       2788      0</t>
  </si>
  <si>
    <t>20  49     7349       7349      0</t>
  </si>
  <si>
    <t>21  51    34118      34118      0</t>
  </si>
  <si>
    <t>22  52    11697      11697      0</t>
  </si>
  <si>
    <t>23  58    26928      26928      0</t>
  </si>
  <si>
    <t>24  62    25645      25645      0</t>
  </si>
  <si>
    <t>25  65     5392       5392      0</t>
  </si>
  <si>
    <t>26  67     2704       2704      0</t>
  </si>
  <si>
    <t>27  68    24470      24470      0</t>
  </si>
  <si>
    <t>28  69     3687       3687      0</t>
  </si>
  <si>
    <t>29  77    44846      44846      0</t>
  </si>
  <si>
    <t xml:space="preserve">     id  tissues  non-tumor  tumor</t>
  </si>
  <si>
    <t>30   78    39160      39160      0</t>
  </si>
  <si>
    <t>31   80     4368       4368      0</t>
  </si>
  <si>
    <t>32   90    21258      21258      0</t>
  </si>
  <si>
    <t>33   93     1600       1600      0</t>
  </si>
  <si>
    <t>34   95     4446       4446      0</t>
  </si>
  <si>
    <t>35  100    34249      34249      0</t>
  </si>
  <si>
    <t>36  103    32612      32612      0</t>
  </si>
  <si>
    <t>37  104    18242      18242      0</t>
  </si>
  <si>
    <t>38  106     4873       4873      0</t>
  </si>
  <si>
    <t>39  111    16187      16187      0</t>
  </si>
  <si>
    <t>40  114    11313      11313      0</t>
  </si>
  <si>
    <t>41  120    23093      23093      0</t>
  </si>
  <si>
    <t>42  123     3868       3868      0</t>
  </si>
  <si>
    <t>43  128     3146       3146      0</t>
  </si>
  <si>
    <t>44  137    44577      44577      0</t>
  </si>
  <si>
    <t>45  140    13435      13435      0</t>
  </si>
  <si>
    <t>46  142    12608      12608      0</t>
  </si>
  <si>
    <t>47  143    14472      14472      0</t>
  </si>
  <si>
    <t>48  148    12912      12912      0</t>
  </si>
  <si>
    <t>49  150    10205      10205      0</t>
  </si>
  <si>
    <t>50  151    15636      15636      0</t>
  </si>
  <si>
    <t>51  153     2384       2384      0</t>
  </si>
  <si>
    <t>52  156     8314       8314      0</t>
  </si>
  <si>
    <t>53  157    14771      14771      0</t>
  </si>
  <si>
    <t>54    2    56131      31473  24658</t>
  </si>
  <si>
    <t>55    3   105213      74490  30723</t>
  </si>
  <si>
    <t>56    4   118411      91222  27189</t>
  </si>
  <si>
    <t>57    5    15342      15135    207</t>
  </si>
  <si>
    <t>58    6    27260      23004   4256</t>
  </si>
  <si>
    <t>59    8     7500       6112   1388</t>
  </si>
  <si>
    <t>60  10    31482      28844   2638</t>
  </si>
  <si>
    <t>61  11    23780      23714     66</t>
  </si>
  <si>
    <t>62  13    11256      11256      0</t>
  </si>
  <si>
    <t>63  15    23151      23134     17</t>
  </si>
  <si>
    <t>64  18    13928      10651   3277</t>
  </si>
  <si>
    <t>65  20    31678      31652     26</t>
  </si>
  <si>
    <t>66  21    19338      19302     36</t>
  </si>
  <si>
    <t>67  22    13108      13108      0</t>
  </si>
  <si>
    <t>68  25    16189      14424   1765</t>
  </si>
  <si>
    <t>69  26    21888      18478   3410</t>
  </si>
  <si>
    <t>70  28    12721      12711     10</t>
  </si>
  <si>
    <t>71  29    33156      31608   1548</t>
  </si>
  <si>
    <t>72  33    16611      11149   5462</t>
  </si>
  <si>
    <t>73  34    43050      25142  17908</t>
  </si>
  <si>
    <t>74  35    32062      28735   3327</t>
  </si>
  <si>
    <t>75  36    27811      16195  11616</t>
  </si>
  <si>
    <t>76  37    12909      12803    106</t>
  </si>
  <si>
    <t>77  38    41983      41327    656</t>
  </si>
  <si>
    <t>78  41    35225      28526   6699</t>
  </si>
  <si>
    <t>79  44    12566      12556     10</t>
  </si>
  <si>
    <t>80  45    22387      22374     13</t>
  </si>
  <si>
    <t>81  46    28526      27690    836</t>
  </si>
  <si>
    <t>82  50    76118      57962  18156</t>
  </si>
  <si>
    <t>83  53    10181       9748    433</t>
  </si>
  <si>
    <t>84  54    19865      10882   8983</t>
  </si>
  <si>
    <t>85  55    18454      17433   1021</t>
  </si>
  <si>
    <t>86  56    30152      27710   2442</t>
  </si>
  <si>
    <t>87  57    23739      16851   6888</t>
  </si>
  <si>
    <t>88  59    39037      29711   9326</t>
  </si>
  <si>
    <t>89  60    41918      41918      0</t>
  </si>
  <si>
    <t>90  61    40994      40925     69</t>
  </si>
  <si>
    <t>91  63    33762      32532   1230</t>
  </si>
  <si>
    <t>92  64    22722      19654   3068</t>
  </si>
  <si>
    <t>93  66    18087       9349   8738</t>
  </si>
  <si>
    <t>94  70     8151       4760   3391</t>
  </si>
  <si>
    <t>95  71     3581       2728    853</t>
  </si>
  <si>
    <t>96  72     1365        911    454</t>
  </si>
  <si>
    <t>97  73     1460        842    618</t>
  </si>
  <si>
    <t>98  74    19792      14221   5571</t>
  </si>
  <si>
    <t>99  75    41812      39141   2671</t>
  </si>
  <si>
    <t>100  76    49467      38944  10523</t>
  </si>
  <si>
    <t>101  79    37685      33533   4152</t>
  </si>
  <si>
    <t>102  81    81946      44021  37925</t>
  </si>
  <si>
    <t>103  82    47697      32719  14978</t>
  </si>
  <si>
    <t>104  83    90867      56951  33916</t>
  </si>
  <si>
    <t>105  84    76167      62775  13392</t>
  </si>
  <si>
    <t>106  85    95225      79780  15445</t>
  </si>
  <si>
    <t>107  86    42355      26191  16164</t>
  </si>
  <si>
    <t>108  87    36233      19222  17011</t>
  </si>
  <si>
    <t>109  88    38130      33533   4597</t>
  </si>
  <si>
    <t>110   89    16472      16032    440</t>
  </si>
  <si>
    <t>111   91    37174      36959    215</t>
  </si>
  <si>
    <t>112   92    19141      17465   1676</t>
  </si>
  <si>
    <t>113   94    21013      10672  10341</t>
  </si>
  <si>
    <t>114   96     4688       4569    119</t>
  </si>
  <si>
    <t>115   97    85996      85988      8</t>
  </si>
  <si>
    <t>116   98    18471      12898   5573</t>
  </si>
  <si>
    <t>117   99    77357      61854  15503</t>
  </si>
  <si>
    <t>118  101    31718      23490   8228</t>
  </si>
  <si>
    <t>119  102    17933      17895     38</t>
  </si>
  <si>
    <t>120  105    77319      76480    839</t>
  </si>
  <si>
    <t>121  107    30130      30063     67</t>
  </si>
  <si>
    <t>122  108    37129      28238   8891</t>
  </si>
  <si>
    <t>123  109    19855      19785     70</t>
  </si>
  <si>
    <t>124  110    19265      18104   1161</t>
  </si>
  <si>
    <t>125  112    66698      36368  30330</t>
  </si>
  <si>
    <t>126  113     8594       8594      0</t>
  </si>
  <si>
    <t>127  115    22986      22985      1</t>
  </si>
  <si>
    <t>128  116     6339       5977    362</t>
  </si>
  <si>
    <t>129  117    33986      33981      5</t>
  </si>
  <si>
    <t>130  118    22690      22690      0</t>
  </si>
  <si>
    <t>131  119    33173      27767   5406</t>
  </si>
  <si>
    <t>132  121    25459      24257   1202</t>
  </si>
  <si>
    <t>133  122     5869       5861      8</t>
  </si>
  <si>
    <t>134  124     4838       4695    143</t>
  </si>
  <si>
    <t>135  125    92610      92476    134</t>
  </si>
  <si>
    <t>136  126     5557       4160   1397</t>
  </si>
  <si>
    <t>137  127     4873       4841     32</t>
  </si>
  <si>
    <t>138  129    19404      19248    156</t>
  </si>
  <si>
    <t>139  130    62127      41743  20384</t>
  </si>
  <si>
    <t>140  131    22335      19132   3203</t>
  </si>
  <si>
    <t>141  132     6657       6654      3</t>
  </si>
  <si>
    <t>142  133    22653      22616     37</t>
  </si>
  <si>
    <t>143  134    23430      22201   1229</t>
  </si>
  <si>
    <t>144  135   115419      84376  31043</t>
  </si>
  <si>
    <t>145  136    54401      54401      0</t>
  </si>
  <si>
    <t>146  138    18806      16411   2395</t>
  </si>
  <si>
    <t>147  139    11175      11126     49</t>
  </si>
  <si>
    <t>148  141    12605      12565     40</t>
  </si>
  <si>
    <t>149  144    47423      47123    300</t>
  </si>
  <si>
    <t>150  145    24308      14164  10144</t>
  </si>
  <si>
    <t>151  146    32078      19147  12931</t>
  </si>
  <si>
    <t>152  147    10445      10027    418</t>
  </si>
  <si>
    <t>153  149    15819      15598    221</t>
  </si>
  <si>
    <t>154  152    29490      26530   2960</t>
  </si>
  <si>
    <t>155  154     4197       3919    278</t>
  </si>
  <si>
    <t>156  155    37560      27108  10452</t>
  </si>
  <si>
    <t xml:space="preserve">7  19   </t>
    <phoneticPr fontId="3" type="noConversion"/>
  </si>
  <si>
    <t>27578      0</t>
  </si>
  <si>
    <t xml:space="preserve">8  23    </t>
    <phoneticPr fontId="3" type="noConversion"/>
  </si>
  <si>
    <t xml:space="preserve">  5835      0</t>
  </si>
  <si>
    <t>9  24     5209      0</t>
    <phoneticPr fontId="3" type="noConversion"/>
  </si>
  <si>
    <t>10  27      16951      0</t>
    <phoneticPr fontId="3" type="noConversion"/>
  </si>
  <si>
    <t>11  30     8550      0</t>
    <phoneticPr fontId="3" type="noConversion"/>
  </si>
  <si>
    <t>12  31     3827      0</t>
    <phoneticPr fontId="3" type="noConversion"/>
  </si>
  <si>
    <t xml:space="preserve">  3383      0</t>
  </si>
  <si>
    <t>Negative</t>
    <phoneticPr fontId="3" type="noConversion"/>
  </si>
  <si>
    <t>id</t>
    <phoneticPr fontId="3" type="noConversion"/>
  </si>
  <si>
    <t>slide#</t>
    <phoneticPr fontId="3" type="noConversion"/>
  </si>
  <si>
    <t>tissue</t>
    <phoneticPr fontId="3" type="noConversion"/>
  </si>
  <si>
    <t>min</t>
    <phoneticPr fontId="3" type="noConversion"/>
  </si>
  <si>
    <t>average</t>
    <phoneticPr fontId="3" type="noConversion"/>
  </si>
  <si>
    <t>max</t>
    <phoneticPr fontId="3" type="noConversion"/>
  </si>
  <si>
    <t>negative</t>
    <phoneticPr fontId="3" type="noConversion"/>
  </si>
  <si>
    <t>total</t>
    <phoneticPr fontId="3" type="noConversion"/>
  </si>
  <si>
    <t>positive</t>
    <phoneticPr fontId="3" type="noConversion"/>
  </si>
  <si>
    <t>sum</t>
    <phoneticPr fontId="3" type="noConversion"/>
  </si>
  <si>
    <t>non-tumor</t>
    <phoneticPr fontId="3" type="noConversion"/>
  </si>
  <si>
    <t>tumor</t>
    <phoneticPr fontId="3" type="noConversion"/>
  </si>
  <si>
    <t>Total</t>
    <phoneticPr fontId="3" type="noConversion"/>
  </si>
  <si>
    <t>ratio(non/tumor)</t>
    <phoneticPr fontId="3" type="noConversion"/>
  </si>
  <si>
    <t>(=5.8:1)</t>
    <phoneticPr fontId="3" type="noConversion"/>
  </si>
  <si>
    <t>전반</t>
    <phoneticPr fontId="3" type="noConversion"/>
  </si>
  <si>
    <t>후반</t>
    <phoneticPr fontId="3" type="noConversion"/>
  </si>
  <si>
    <t>slide_4_list_1</t>
  </si>
  <si>
    <t>ratio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</si>
</sst>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0.0_);[Red]\(0.0\)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34">
    <xf numFmtId="0" fontId="0" fillId="0" borderId="0" xfId="0">
      <alignment vertical="center"/>
    </xf>
    <xf numFmtId="0" fontId="5" fillId="0" borderId="0" xfId="0" applyFont="1">
      <alignment vertical="center"/>
    </xf>
    <xf numFmtId="176" fontId="5" fillId="0" borderId="0" xfId="0" applyNumberFormat="1" applyFont="1">
      <alignment vertical="center"/>
    </xf>
    <xf numFmtId="176" fontId="5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176" fontId="6" fillId="0" borderId="0" xfId="0" applyNumberFormat="1" applyFont="1">
      <alignment vertical="center"/>
    </xf>
    <xf numFmtId="0" fontId="2" fillId="0" borderId="0" xfId="0" applyFont="1">
      <alignment vertical="center"/>
    </xf>
    <xf numFmtId="0" fontId="0" fillId="2" borderId="2" xfId="1" applyFont="1" applyBorder="1">
      <alignment vertical="center"/>
    </xf>
    <xf numFmtId="176" fontId="5" fillId="0" borderId="3" xfId="0" applyNumberFormat="1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0" fontId="0" fillId="0" borderId="4" xfId="0" applyBorder="1">
      <alignment vertical="center"/>
    </xf>
    <xf numFmtId="176" fontId="5" fillId="0" borderId="5" xfId="0" applyNumberFormat="1" applyFont="1" applyBorder="1" applyAlignment="1">
      <alignment horizontal="center" vertical="center"/>
    </xf>
    <xf numFmtId="176" fontId="5" fillId="0" borderId="6" xfId="0" applyNumberFormat="1" applyFont="1" applyBorder="1">
      <alignment vertical="center"/>
    </xf>
    <xf numFmtId="176" fontId="5" fillId="0" borderId="0" xfId="0" applyNumberFormat="1" applyFont="1" applyBorder="1">
      <alignment vertical="center"/>
    </xf>
    <xf numFmtId="176" fontId="0" fillId="0" borderId="0" xfId="0" applyNumberFormat="1" applyBorder="1">
      <alignment vertical="center"/>
    </xf>
    <xf numFmtId="0" fontId="2" fillId="0" borderId="7" xfId="0" applyFont="1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176" fontId="5" fillId="0" borderId="8" xfId="0" applyNumberFormat="1" applyFont="1" applyBorder="1">
      <alignment vertical="center"/>
    </xf>
    <xf numFmtId="176" fontId="5" fillId="0" borderId="9" xfId="0" applyNumberFormat="1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5" fillId="0" borderId="3" xfId="0" applyNumberFormat="1" applyFont="1" applyBorder="1">
      <alignment vertical="center"/>
    </xf>
    <xf numFmtId="176" fontId="5" fillId="0" borderId="4" xfId="0" applyNumberFormat="1" applyFont="1" applyBorder="1">
      <alignment vertical="center"/>
    </xf>
    <xf numFmtId="176" fontId="0" fillId="0" borderId="4" xfId="0" applyNumberFormat="1" applyBorder="1">
      <alignment vertical="center"/>
    </xf>
    <xf numFmtId="0" fontId="2" fillId="0" borderId="5" xfId="0" applyFont="1" applyBorder="1">
      <alignment vertical="center"/>
    </xf>
    <xf numFmtId="176" fontId="6" fillId="0" borderId="6" xfId="0" applyNumberFormat="1" applyFont="1" applyBorder="1">
      <alignment vertical="center"/>
    </xf>
    <xf numFmtId="176" fontId="6" fillId="0" borderId="0" xfId="0" applyNumberFormat="1" applyFont="1" applyBorder="1">
      <alignment vertical="center"/>
    </xf>
    <xf numFmtId="176" fontId="6" fillId="0" borderId="8" xfId="0" applyNumberFormat="1" applyFont="1" applyBorder="1">
      <alignment vertical="center"/>
    </xf>
    <xf numFmtId="176" fontId="6" fillId="0" borderId="9" xfId="0" applyNumberFormat="1" applyFont="1" applyBorder="1">
      <alignment vertical="center"/>
    </xf>
    <xf numFmtId="0" fontId="7" fillId="0" borderId="0" xfId="0" applyFont="1">
      <alignment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5" fillId="0" borderId="0" xfId="0" applyNumberFormat="1" applyFont="1">
      <alignment vertical="center"/>
    </xf>
    <xf numFmtId="176" fontId="4" fillId="0" borderId="0" xfId="0" applyNumberFormat="1" applyFont="1" applyAlignment="1">
      <alignment horizontal="center" vertical="center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164"/>
  <sheetViews>
    <sheetView topLeftCell="A36" workbookViewId="0">
      <selection activeCell="D68" sqref="D68"/>
    </sheetView>
  </sheetViews>
  <sheetFormatPr defaultRowHeight="16.5" x14ac:dyDescent="0.3"/>
  <sheetData>
    <row r="2" spans="3:9" x14ac:dyDescent="0.3">
      <c r="C2" t="s">
        <v>0</v>
      </c>
    </row>
    <row r="3" spans="3:9" x14ac:dyDescent="0.3">
      <c r="E3">
        <v>0</v>
      </c>
      <c r="H3">
        <v>5578</v>
      </c>
      <c r="I3">
        <v>0</v>
      </c>
    </row>
    <row r="4" spans="3:9" x14ac:dyDescent="0.3">
      <c r="E4">
        <v>1</v>
      </c>
      <c r="H4">
        <v>30961</v>
      </c>
      <c r="I4">
        <v>0</v>
      </c>
    </row>
    <row r="5" spans="3:9" x14ac:dyDescent="0.3">
      <c r="E5">
        <v>2</v>
      </c>
      <c r="H5">
        <v>5530</v>
      </c>
      <c r="I5">
        <v>0</v>
      </c>
    </row>
    <row r="6" spans="3:9" x14ac:dyDescent="0.3">
      <c r="C6">
        <v>3</v>
      </c>
      <c r="H6">
        <v>8121</v>
      </c>
      <c r="I6">
        <v>0</v>
      </c>
    </row>
    <row r="7" spans="3:9" x14ac:dyDescent="0.3">
      <c r="C7">
        <v>4</v>
      </c>
      <c r="H7">
        <v>1545</v>
      </c>
      <c r="I7">
        <v>0</v>
      </c>
    </row>
    <row r="8" spans="3:9" x14ac:dyDescent="0.3">
      <c r="C8">
        <v>5</v>
      </c>
      <c r="H8">
        <v>16128</v>
      </c>
      <c r="I8">
        <v>0</v>
      </c>
    </row>
    <row r="9" spans="3:9" x14ac:dyDescent="0.3">
      <c r="C9">
        <v>6</v>
      </c>
      <c r="H9" t="s">
        <v>155</v>
      </c>
    </row>
    <row r="10" spans="3:9" x14ac:dyDescent="0.3">
      <c r="C10" t="s">
        <v>147</v>
      </c>
      <c r="H10" t="s">
        <v>148</v>
      </c>
    </row>
    <row r="11" spans="3:9" x14ac:dyDescent="0.3">
      <c r="C11" t="s">
        <v>149</v>
      </c>
      <c r="H11" t="s">
        <v>150</v>
      </c>
    </row>
    <row r="12" spans="3:9" x14ac:dyDescent="0.3">
      <c r="C12" t="s">
        <v>151</v>
      </c>
    </row>
    <row r="13" spans="3:9" x14ac:dyDescent="0.3">
      <c r="C13" t="s">
        <v>1</v>
      </c>
    </row>
    <row r="14" spans="3:9" x14ac:dyDescent="0.3">
      <c r="C14" t="s">
        <v>152</v>
      </c>
    </row>
    <row r="15" spans="3:9" x14ac:dyDescent="0.3">
      <c r="C15" t="s">
        <v>153</v>
      </c>
    </row>
    <row r="16" spans="3:9" x14ac:dyDescent="0.3">
      <c r="C16" t="s">
        <v>154</v>
      </c>
    </row>
    <row r="17" spans="3:3" x14ac:dyDescent="0.3">
      <c r="C17" t="s">
        <v>2</v>
      </c>
    </row>
    <row r="18" spans="3:3" x14ac:dyDescent="0.3">
      <c r="C18" t="s">
        <v>3</v>
      </c>
    </row>
    <row r="19" spans="3:3" x14ac:dyDescent="0.3">
      <c r="C19" t="s">
        <v>4</v>
      </c>
    </row>
    <row r="20" spans="3:3" x14ac:dyDescent="0.3">
      <c r="C20" t="s">
        <v>5</v>
      </c>
    </row>
    <row r="21" spans="3:3" x14ac:dyDescent="0.3">
      <c r="C21" t="s">
        <v>6</v>
      </c>
    </row>
    <row r="22" spans="3:3" x14ac:dyDescent="0.3">
      <c r="C22" t="s">
        <v>7</v>
      </c>
    </row>
    <row r="23" spans="3:3" x14ac:dyDescent="0.3">
      <c r="C23" t="s">
        <v>8</v>
      </c>
    </row>
    <row r="24" spans="3:3" x14ac:dyDescent="0.3">
      <c r="C24" t="s">
        <v>1</v>
      </c>
    </row>
    <row r="25" spans="3:3" x14ac:dyDescent="0.3">
      <c r="C25" t="s">
        <v>9</v>
      </c>
    </row>
    <row r="26" spans="3:3" x14ac:dyDescent="0.3">
      <c r="C26" t="s">
        <v>10</v>
      </c>
    </row>
    <row r="27" spans="3:3" x14ac:dyDescent="0.3">
      <c r="C27" t="s">
        <v>11</v>
      </c>
    </row>
    <row r="28" spans="3:3" x14ac:dyDescent="0.3">
      <c r="C28" t="s">
        <v>12</v>
      </c>
    </row>
    <row r="29" spans="3:3" x14ac:dyDescent="0.3">
      <c r="C29" t="s">
        <v>13</v>
      </c>
    </row>
    <row r="30" spans="3:3" x14ac:dyDescent="0.3">
      <c r="C30" t="s">
        <v>14</v>
      </c>
    </row>
    <row r="31" spans="3:3" x14ac:dyDescent="0.3">
      <c r="C31" t="s">
        <v>15</v>
      </c>
    </row>
    <row r="32" spans="3:3" x14ac:dyDescent="0.3">
      <c r="C32" t="s">
        <v>16</v>
      </c>
    </row>
    <row r="33" spans="3:3" x14ac:dyDescent="0.3">
      <c r="C33" t="s">
        <v>17</v>
      </c>
    </row>
    <row r="34" spans="3:3" x14ac:dyDescent="0.3">
      <c r="C34" t="s">
        <v>18</v>
      </c>
    </row>
    <row r="35" spans="3:3" x14ac:dyDescent="0.3">
      <c r="C35" t="s">
        <v>19</v>
      </c>
    </row>
    <row r="36" spans="3:3" x14ac:dyDescent="0.3">
      <c r="C36" t="s">
        <v>20</v>
      </c>
    </row>
    <row r="37" spans="3:3" x14ac:dyDescent="0.3">
      <c r="C37" t="s">
        <v>21</v>
      </c>
    </row>
    <row r="38" spans="3:3" x14ac:dyDescent="0.3">
      <c r="C38" t="s">
        <v>22</v>
      </c>
    </row>
    <row r="39" spans="3:3" x14ac:dyDescent="0.3">
      <c r="C39" t="s">
        <v>23</v>
      </c>
    </row>
    <row r="40" spans="3:3" x14ac:dyDescent="0.3">
      <c r="C40" t="s">
        <v>24</v>
      </c>
    </row>
    <row r="41" spans="3:3" x14ac:dyDescent="0.3">
      <c r="C41" t="s">
        <v>25</v>
      </c>
    </row>
    <row r="42" spans="3:3" x14ac:dyDescent="0.3">
      <c r="C42" t="s">
        <v>26</v>
      </c>
    </row>
    <row r="43" spans="3:3" x14ac:dyDescent="0.3">
      <c r="C43" t="s">
        <v>27</v>
      </c>
    </row>
    <row r="44" spans="3:3" x14ac:dyDescent="0.3">
      <c r="C44" t="s">
        <v>28</v>
      </c>
    </row>
    <row r="45" spans="3:3" x14ac:dyDescent="0.3">
      <c r="C45" t="s">
        <v>29</v>
      </c>
    </row>
    <row r="46" spans="3:3" x14ac:dyDescent="0.3">
      <c r="C46" t="s">
        <v>19</v>
      </c>
    </row>
    <row r="47" spans="3:3" x14ac:dyDescent="0.3">
      <c r="C47" t="s">
        <v>30</v>
      </c>
    </row>
    <row r="48" spans="3:3" x14ac:dyDescent="0.3">
      <c r="C48" t="s">
        <v>31</v>
      </c>
    </row>
    <row r="49" spans="3:3" x14ac:dyDescent="0.3">
      <c r="C49" t="s">
        <v>32</v>
      </c>
    </row>
    <row r="50" spans="3:3" x14ac:dyDescent="0.3">
      <c r="C50" t="s">
        <v>33</v>
      </c>
    </row>
    <row r="51" spans="3:3" x14ac:dyDescent="0.3">
      <c r="C51" t="s">
        <v>34</v>
      </c>
    </row>
    <row r="52" spans="3:3" x14ac:dyDescent="0.3">
      <c r="C52" t="s">
        <v>35</v>
      </c>
    </row>
    <row r="53" spans="3:3" x14ac:dyDescent="0.3">
      <c r="C53" t="s">
        <v>36</v>
      </c>
    </row>
    <row r="54" spans="3:3" x14ac:dyDescent="0.3">
      <c r="C54" t="s">
        <v>37</v>
      </c>
    </row>
    <row r="55" spans="3:3" x14ac:dyDescent="0.3">
      <c r="C55" t="s">
        <v>38</v>
      </c>
    </row>
    <row r="56" spans="3:3" x14ac:dyDescent="0.3">
      <c r="C56" t="s">
        <v>39</v>
      </c>
    </row>
    <row r="57" spans="3:3" x14ac:dyDescent="0.3">
      <c r="C57" t="s">
        <v>19</v>
      </c>
    </row>
    <row r="58" spans="3:3" x14ac:dyDescent="0.3">
      <c r="C58" t="s">
        <v>40</v>
      </c>
    </row>
    <row r="59" spans="3:3" x14ac:dyDescent="0.3">
      <c r="C59" t="s">
        <v>41</v>
      </c>
    </row>
    <row r="60" spans="3:3" x14ac:dyDescent="0.3">
      <c r="C60" t="s">
        <v>42</v>
      </c>
    </row>
    <row r="61" spans="3:3" x14ac:dyDescent="0.3">
      <c r="C61" t="s">
        <v>43</v>
      </c>
    </row>
    <row r="62" spans="3:3" x14ac:dyDescent="0.3">
      <c r="C62" t="s">
        <v>44</v>
      </c>
    </row>
    <row r="63" spans="3:3" x14ac:dyDescent="0.3">
      <c r="C63" t="s">
        <v>45</v>
      </c>
    </row>
    <row r="64" spans="3:3" x14ac:dyDescent="0.3">
      <c r="C64" t="s">
        <v>46</v>
      </c>
    </row>
    <row r="65" spans="3:3" x14ac:dyDescent="0.3">
      <c r="C65" t="s">
        <v>47</v>
      </c>
    </row>
    <row r="66" spans="3:3" x14ac:dyDescent="0.3">
      <c r="C66" t="s">
        <v>48</v>
      </c>
    </row>
    <row r="67" spans="3:3" x14ac:dyDescent="0.3">
      <c r="C67" t="s">
        <v>49</v>
      </c>
    </row>
    <row r="68" spans="3:3" x14ac:dyDescent="0.3">
      <c r="C68" t="s">
        <v>50</v>
      </c>
    </row>
    <row r="69" spans="3:3" x14ac:dyDescent="0.3">
      <c r="C69" t="s">
        <v>51</v>
      </c>
    </row>
    <row r="70" spans="3:3" x14ac:dyDescent="0.3">
      <c r="C70" t="s">
        <v>52</v>
      </c>
    </row>
    <row r="71" spans="3:3" x14ac:dyDescent="0.3">
      <c r="C71" t="s">
        <v>53</v>
      </c>
    </row>
    <row r="72" spans="3:3" x14ac:dyDescent="0.3">
      <c r="C72" t="s">
        <v>54</v>
      </c>
    </row>
    <row r="73" spans="3:3" x14ac:dyDescent="0.3">
      <c r="C73" t="s">
        <v>55</v>
      </c>
    </row>
    <row r="74" spans="3:3" x14ac:dyDescent="0.3">
      <c r="C74" t="s">
        <v>56</v>
      </c>
    </row>
    <row r="75" spans="3:3" x14ac:dyDescent="0.3">
      <c r="C75" t="s">
        <v>57</v>
      </c>
    </row>
    <row r="76" spans="3:3" x14ac:dyDescent="0.3">
      <c r="C76" t="s">
        <v>58</v>
      </c>
    </row>
    <row r="77" spans="3:3" x14ac:dyDescent="0.3">
      <c r="C77" t="s">
        <v>59</v>
      </c>
    </row>
    <row r="78" spans="3:3" x14ac:dyDescent="0.3">
      <c r="C78" t="s">
        <v>60</v>
      </c>
    </row>
    <row r="79" spans="3:3" x14ac:dyDescent="0.3">
      <c r="C79" t="s">
        <v>61</v>
      </c>
    </row>
    <row r="80" spans="3:3" x14ac:dyDescent="0.3">
      <c r="C80" t="s">
        <v>62</v>
      </c>
    </row>
    <row r="81" spans="3:3" x14ac:dyDescent="0.3">
      <c r="C81" t="s">
        <v>63</v>
      </c>
    </row>
    <row r="82" spans="3:3" x14ac:dyDescent="0.3">
      <c r="C82" t="s">
        <v>64</v>
      </c>
    </row>
    <row r="83" spans="3:3" x14ac:dyDescent="0.3">
      <c r="C83" t="s">
        <v>65</v>
      </c>
    </row>
    <row r="84" spans="3:3" x14ac:dyDescent="0.3">
      <c r="C84" t="s">
        <v>66</v>
      </c>
    </row>
    <row r="85" spans="3:3" x14ac:dyDescent="0.3">
      <c r="C85" t="s">
        <v>67</v>
      </c>
    </row>
    <row r="86" spans="3:3" x14ac:dyDescent="0.3">
      <c r="C86" t="s">
        <v>68</v>
      </c>
    </row>
    <row r="87" spans="3:3" x14ac:dyDescent="0.3">
      <c r="C87" t="s">
        <v>69</v>
      </c>
    </row>
    <row r="88" spans="3:3" x14ac:dyDescent="0.3">
      <c r="C88" t="s">
        <v>70</v>
      </c>
    </row>
    <row r="89" spans="3:3" x14ac:dyDescent="0.3">
      <c r="C89" t="s">
        <v>71</v>
      </c>
    </row>
    <row r="90" spans="3:3" x14ac:dyDescent="0.3">
      <c r="C90" t="s">
        <v>72</v>
      </c>
    </row>
    <row r="91" spans="3:3" x14ac:dyDescent="0.3">
      <c r="C91" t="s">
        <v>73</v>
      </c>
    </row>
    <row r="92" spans="3:3" x14ac:dyDescent="0.3">
      <c r="C92" t="s">
        <v>74</v>
      </c>
    </row>
    <row r="93" spans="3:3" x14ac:dyDescent="0.3">
      <c r="C93" t="s">
        <v>75</v>
      </c>
    </row>
    <row r="94" spans="3:3" x14ac:dyDescent="0.3">
      <c r="C94" t="s">
        <v>76</v>
      </c>
    </row>
    <row r="95" spans="3:3" x14ac:dyDescent="0.3">
      <c r="C95" t="s">
        <v>77</v>
      </c>
    </row>
    <row r="96" spans="3:3" x14ac:dyDescent="0.3">
      <c r="C96" t="s">
        <v>78</v>
      </c>
    </row>
    <row r="97" spans="3:3" x14ac:dyDescent="0.3">
      <c r="C97" t="s">
        <v>79</v>
      </c>
    </row>
    <row r="98" spans="3:3" x14ac:dyDescent="0.3">
      <c r="C98" t="s">
        <v>80</v>
      </c>
    </row>
    <row r="99" spans="3:3" x14ac:dyDescent="0.3">
      <c r="C99" t="s">
        <v>81</v>
      </c>
    </row>
    <row r="100" spans="3:3" x14ac:dyDescent="0.3">
      <c r="C100" t="s">
        <v>82</v>
      </c>
    </row>
    <row r="101" spans="3:3" x14ac:dyDescent="0.3">
      <c r="C101" t="s">
        <v>83</v>
      </c>
    </row>
    <row r="102" spans="3:3" x14ac:dyDescent="0.3">
      <c r="C102" t="s">
        <v>84</v>
      </c>
    </row>
    <row r="103" spans="3:3" x14ac:dyDescent="0.3">
      <c r="C103" t="s">
        <v>85</v>
      </c>
    </row>
    <row r="104" spans="3:3" x14ac:dyDescent="0.3">
      <c r="C104" t="s">
        <v>86</v>
      </c>
    </row>
    <row r="105" spans="3:3" x14ac:dyDescent="0.3">
      <c r="C105" t="s">
        <v>87</v>
      </c>
    </row>
    <row r="106" spans="3:3" x14ac:dyDescent="0.3">
      <c r="C106" t="s">
        <v>88</v>
      </c>
    </row>
    <row r="107" spans="3:3" x14ac:dyDescent="0.3">
      <c r="C107" t="s">
        <v>89</v>
      </c>
    </row>
    <row r="108" spans="3:3" x14ac:dyDescent="0.3">
      <c r="C108" t="s">
        <v>90</v>
      </c>
    </row>
    <row r="109" spans="3:3" x14ac:dyDescent="0.3">
      <c r="C109" t="s">
        <v>91</v>
      </c>
    </row>
    <row r="110" spans="3:3" x14ac:dyDescent="0.3">
      <c r="C110" t="s">
        <v>92</v>
      </c>
    </row>
    <row r="111" spans="3:3" x14ac:dyDescent="0.3">
      <c r="C111" t="s">
        <v>93</v>
      </c>
    </row>
    <row r="112" spans="3:3" x14ac:dyDescent="0.3">
      <c r="C112" t="s">
        <v>94</v>
      </c>
    </row>
    <row r="113" spans="3:3" x14ac:dyDescent="0.3">
      <c r="C113" t="s">
        <v>95</v>
      </c>
    </row>
    <row r="114" spans="3:3" x14ac:dyDescent="0.3">
      <c r="C114" t="s">
        <v>96</v>
      </c>
    </row>
    <row r="115" spans="3:3" x14ac:dyDescent="0.3">
      <c r="C115" t="s">
        <v>97</v>
      </c>
    </row>
    <row r="116" spans="3:3" x14ac:dyDescent="0.3">
      <c r="C116" t="s">
        <v>98</v>
      </c>
    </row>
    <row r="117" spans="3:3" x14ac:dyDescent="0.3">
      <c r="C117" t="s">
        <v>99</v>
      </c>
    </row>
    <row r="118" spans="3:3" x14ac:dyDescent="0.3">
      <c r="C118" t="s">
        <v>100</v>
      </c>
    </row>
    <row r="119" spans="3:3" x14ac:dyDescent="0.3">
      <c r="C119" t="s">
        <v>101</v>
      </c>
    </row>
    <row r="120" spans="3:3" x14ac:dyDescent="0.3">
      <c r="C120" t="s">
        <v>102</v>
      </c>
    </row>
    <row r="121" spans="3:3" x14ac:dyDescent="0.3">
      <c r="C121" t="s">
        <v>103</v>
      </c>
    </row>
    <row r="122" spans="3:3" x14ac:dyDescent="0.3">
      <c r="C122" t="s">
        <v>104</v>
      </c>
    </row>
    <row r="123" spans="3:3" x14ac:dyDescent="0.3">
      <c r="C123" t="s">
        <v>105</v>
      </c>
    </row>
    <row r="124" spans="3:3" x14ac:dyDescent="0.3">
      <c r="C124" t="s">
        <v>106</v>
      </c>
    </row>
    <row r="125" spans="3:3" x14ac:dyDescent="0.3">
      <c r="C125" t="s">
        <v>107</v>
      </c>
    </row>
    <row r="126" spans="3:3" x14ac:dyDescent="0.3">
      <c r="C126" t="s">
        <v>108</v>
      </c>
    </row>
    <row r="127" spans="3:3" x14ac:dyDescent="0.3">
      <c r="C127" t="s">
        <v>109</v>
      </c>
    </row>
    <row r="128" spans="3:3" x14ac:dyDescent="0.3">
      <c r="C128" t="s">
        <v>110</v>
      </c>
    </row>
    <row r="129" spans="3:3" x14ac:dyDescent="0.3">
      <c r="C129" t="s">
        <v>111</v>
      </c>
    </row>
    <row r="130" spans="3:3" x14ac:dyDescent="0.3">
      <c r="C130" t="s">
        <v>112</v>
      </c>
    </row>
    <row r="131" spans="3:3" x14ac:dyDescent="0.3">
      <c r="C131" t="s">
        <v>113</v>
      </c>
    </row>
    <row r="132" spans="3:3" x14ac:dyDescent="0.3">
      <c r="C132" t="s">
        <v>114</v>
      </c>
    </row>
    <row r="133" spans="3:3" x14ac:dyDescent="0.3">
      <c r="C133" t="s">
        <v>115</v>
      </c>
    </row>
    <row r="134" spans="3:3" x14ac:dyDescent="0.3">
      <c r="C134" t="s">
        <v>116</v>
      </c>
    </row>
    <row r="135" spans="3:3" x14ac:dyDescent="0.3">
      <c r="C135" t="s">
        <v>117</v>
      </c>
    </row>
    <row r="136" spans="3:3" x14ac:dyDescent="0.3">
      <c r="C136" t="s">
        <v>118</v>
      </c>
    </row>
    <row r="137" spans="3:3" x14ac:dyDescent="0.3">
      <c r="C137" t="s">
        <v>119</v>
      </c>
    </row>
    <row r="138" spans="3:3" x14ac:dyDescent="0.3">
      <c r="C138" t="s">
        <v>120</v>
      </c>
    </row>
    <row r="139" spans="3:3" x14ac:dyDescent="0.3">
      <c r="C139" t="s">
        <v>121</v>
      </c>
    </row>
    <row r="140" spans="3:3" x14ac:dyDescent="0.3">
      <c r="C140" t="s">
        <v>122</v>
      </c>
    </row>
    <row r="141" spans="3:3" x14ac:dyDescent="0.3">
      <c r="C141" t="s">
        <v>123</v>
      </c>
    </row>
    <row r="142" spans="3:3" x14ac:dyDescent="0.3">
      <c r="C142" t="s">
        <v>124</v>
      </c>
    </row>
    <row r="143" spans="3:3" x14ac:dyDescent="0.3">
      <c r="C143" t="s">
        <v>125</v>
      </c>
    </row>
    <row r="144" spans="3:3" x14ac:dyDescent="0.3">
      <c r="C144" t="s">
        <v>126</v>
      </c>
    </row>
    <row r="145" spans="3:3" x14ac:dyDescent="0.3">
      <c r="C145" t="s">
        <v>127</v>
      </c>
    </row>
    <row r="146" spans="3:3" x14ac:dyDescent="0.3">
      <c r="C146" t="s">
        <v>128</v>
      </c>
    </row>
    <row r="147" spans="3:3" x14ac:dyDescent="0.3">
      <c r="C147" t="s">
        <v>129</v>
      </c>
    </row>
    <row r="148" spans="3:3" x14ac:dyDescent="0.3">
      <c r="C148" t="s">
        <v>130</v>
      </c>
    </row>
    <row r="149" spans="3:3" x14ac:dyDescent="0.3">
      <c r="C149" t="s">
        <v>131</v>
      </c>
    </row>
    <row r="150" spans="3:3" x14ac:dyDescent="0.3">
      <c r="C150" t="s">
        <v>132</v>
      </c>
    </row>
    <row r="151" spans="3:3" x14ac:dyDescent="0.3">
      <c r="C151" t="s">
        <v>133</v>
      </c>
    </row>
    <row r="152" spans="3:3" x14ac:dyDescent="0.3">
      <c r="C152" t="s">
        <v>134</v>
      </c>
    </row>
    <row r="153" spans="3:3" x14ac:dyDescent="0.3">
      <c r="C153" t="s">
        <v>135</v>
      </c>
    </row>
    <row r="154" spans="3:3" x14ac:dyDescent="0.3">
      <c r="C154" t="s">
        <v>136</v>
      </c>
    </row>
    <row r="155" spans="3:3" x14ac:dyDescent="0.3">
      <c r="C155" t="s">
        <v>137</v>
      </c>
    </row>
    <row r="156" spans="3:3" x14ac:dyDescent="0.3">
      <c r="C156" t="s">
        <v>138</v>
      </c>
    </row>
    <row r="157" spans="3:3" x14ac:dyDescent="0.3">
      <c r="C157" t="s">
        <v>139</v>
      </c>
    </row>
    <row r="158" spans="3:3" x14ac:dyDescent="0.3">
      <c r="C158" t="s">
        <v>140</v>
      </c>
    </row>
    <row r="159" spans="3:3" x14ac:dyDescent="0.3">
      <c r="C159" t="s">
        <v>141</v>
      </c>
    </row>
    <row r="160" spans="3:3" x14ac:dyDescent="0.3">
      <c r="C160" t="s">
        <v>142</v>
      </c>
    </row>
    <row r="161" spans="3:3" x14ac:dyDescent="0.3">
      <c r="C161" t="s">
        <v>143</v>
      </c>
    </row>
    <row r="162" spans="3:3" x14ac:dyDescent="0.3">
      <c r="C162" t="s">
        <v>144</v>
      </c>
    </row>
    <row r="163" spans="3:3" x14ac:dyDescent="0.3">
      <c r="C163" t="s">
        <v>145</v>
      </c>
    </row>
    <row r="164" spans="3:3" x14ac:dyDescent="0.3">
      <c r="C164" t="s">
        <v>146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5"/>
  <sheetViews>
    <sheetView tabSelected="1" zoomScale="85" zoomScaleNormal="85" workbookViewId="0">
      <selection activeCell="AJ12" sqref="AJ12"/>
    </sheetView>
  </sheetViews>
  <sheetFormatPr defaultRowHeight="16.5" x14ac:dyDescent="0.3"/>
  <cols>
    <col min="1" max="5" width="9" style="2"/>
    <col min="6" max="8" width="9" style="1"/>
    <col min="11" max="15" width="9" style="1"/>
    <col min="30" max="30" width="10.375" bestFit="1" customWidth="1"/>
  </cols>
  <sheetData>
    <row r="1" spans="1:29" x14ac:dyDescent="0.3">
      <c r="A1" s="33" t="s">
        <v>156</v>
      </c>
      <c r="B1" s="33"/>
      <c r="C1" s="33"/>
      <c r="D1" s="33"/>
      <c r="K1" s="3" t="s">
        <v>157</v>
      </c>
      <c r="L1" s="3" t="s">
        <v>158</v>
      </c>
      <c r="M1" s="3" t="s">
        <v>159</v>
      </c>
      <c r="N1" s="3" t="s">
        <v>167</v>
      </c>
      <c r="P1" s="8" t="s">
        <v>157</v>
      </c>
      <c r="Q1" s="9" t="s">
        <v>158</v>
      </c>
      <c r="R1" s="9" t="s">
        <v>159</v>
      </c>
      <c r="S1" s="9" t="s">
        <v>167</v>
      </c>
      <c r="T1" s="9" t="s">
        <v>168</v>
      </c>
      <c r="U1" s="9" t="s">
        <v>157</v>
      </c>
      <c r="V1" s="9" t="s">
        <v>158</v>
      </c>
      <c r="W1" s="9" t="s">
        <v>159</v>
      </c>
      <c r="X1" s="9" t="s">
        <v>167</v>
      </c>
      <c r="Y1" s="10"/>
      <c r="Z1" s="9"/>
      <c r="AA1" s="9"/>
      <c r="AB1" s="11"/>
    </row>
    <row r="2" spans="1:29" x14ac:dyDescent="0.3">
      <c r="A2" s="3" t="s">
        <v>157</v>
      </c>
      <c r="B2" s="3" t="s">
        <v>158</v>
      </c>
      <c r="C2" s="3" t="s">
        <v>159</v>
      </c>
      <c r="D2" s="3"/>
      <c r="K2" s="2">
        <v>29</v>
      </c>
      <c r="L2" s="2">
        <v>77</v>
      </c>
      <c r="M2" s="2">
        <v>44846</v>
      </c>
      <c r="N2" s="2">
        <v>44846</v>
      </c>
      <c r="P2" s="12">
        <v>102</v>
      </c>
      <c r="Q2" s="13">
        <v>81</v>
      </c>
      <c r="R2" s="13">
        <v>81946</v>
      </c>
      <c r="S2" s="13">
        <v>44021</v>
      </c>
      <c r="T2" s="13">
        <f t="shared" ref="T2:T33" si="0">R2-S2</f>
        <v>37925</v>
      </c>
      <c r="U2" s="13">
        <v>29</v>
      </c>
      <c r="V2" s="13">
        <v>77</v>
      </c>
      <c r="W2" s="13">
        <v>44846</v>
      </c>
      <c r="X2" s="13">
        <v>44846</v>
      </c>
      <c r="Y2" s="13"/>
      <c r="Z2" s="14">
        <f>SUM(W2:W3,S2:S3)</f>
        <v>190395</v>
      </c>
      <c r="AA2" s="14">
        <f>SUM(T2:T3)</f>
        <v>71841</v>
      </c>
      <c r="AB2" s="15">
        <f>Z2/AA2</f>
        <v>2.6502275859189042</v>
      </c>
      <c r="AC2" s="7"/>
    </row>
    <row r="3" spans="1:29" x14ac:dyDescent="0.3">
      <c r="A3" s="2">
        <v>0</v>
      </c>
      <c r="B3" s="2">
        <v>1</v>
      </c>
      <c r="C3" s="2">
        <v>5578</v>
      </c>
      <c r="K3" s="2">
        <v>44</v>
      </c>
      <c r="L3" s="2">
        <v>137</v>
      </c>
      <c r="M3" s="2">
        <v>44577</v>
      </c>
      <c r="N3" s="2">
        <v>44577</v>
      </c>
      <c r="P3" s="12">
        <v>104</v>
      </c>
      <c r="Q3" s="13">
        <v>83</v>
      </c>
      <c r="R3" s="13">
        <v>90867</v>
      </c>
      <c r="S3" s="13">
        <v>56951</v>
      </c>
      <c r="T3" s="13">
        <f t="shared" si="0"/>
        <v>33916</v>
      </c>
      <c r="U3" s="13">
        <v>44</v>
      </c>
      <c r="V3" s="13">
        <v>137</v>
      </c>
      <c r="W3" s="13">
        <v>44577</v>
      </c>
      <c r="X3" s="13">
        <v>44577</v>
      </c>
      <c r="Y3" s="13"/>
      <c r="Z3" s="13"/>
      <c r="AA3" s="16"/>
      <c r="AB3" s="17"/>
    </row>
    <row r="4" spans="1:29" x14ac:dyDescent="0.3">
      <c r="A4" s="2">
        <v>1</v>
      </c>
      <c r="B4" s="2">
        <v>7</v>
      </c>
      <c r="C4" s="2">
        <v>30961</v>
      </c>
      <c r="K4" s="2">
        <v>30</v>
      </c>
      <c r="L4" s="2">
        <v>78</v>
      </c>
      <c r="M4" s="2">
        <v>39160</v>
      </c>
      <c r="N4" s="2">
        <v>39160</v>
      </c>
      <c r="P4" s="12">
        <v>144</v>
      </c>
      <c r="Q4" s="13">
        <v>135</v>
      </c>
      <c r="R4" s="13">
        <v>115419</v>
      </c>
      <c r="S4" s="13">
        <v>84376</v>
      </c>
      <c r="T4" s="13">
        <f t="shared" si="0"/>
        <v>31043</v>
      </c>
      <c r="U4" s="13">
        <v>30</v>
      </c>
      <c r="V4" s="13">
        <v>78</v>
      </c>
      <c r="W4" s="13">
        <v>39160</v>
      </c>
      <c r="X4" s="13">
        <v>39160</v>
      </c>
      <c r="Y4" s="13"/>
      <c r="Z4" s="14">
        <f>SUM(W4:W5,S4:S5)</f>
        <v>211062</v>
      </c>
      <c r="AA4" s="14">
        <f>SUM(T4:T5)</f>
        <v>61766</v>
      </c>
      <c r="AB4" s="15">
        <f>Z4/AA4</f>
        <v>3.4171226888579476</v>
      </c>
    </row>
    <row r="5" spans="1:29" x14ac:dyDescent="0.3">
      <c r="A5" s="2">
        <v>2</v>
      </c>
      <c r="B5" s="2">
        <v>9</v>
      </c>
      <c r="C5" s="2">
        <v>5530</v>
      </c>
      <c r="K5" s="2">
        <v>35</v>
      </c>
      <c r="L5" s="2">
        <v>100</v>
      </c>
      <c r="M5" s="2">
        <v>34249</v>
      </c>
      <c r="N5" s="2">
        <v>34249</v>
      </c>
      <c r="P5" s="12">
        <v>55</v>
      </c>
      <c r="Q5" s="13">
        <v>3</v>
      </c>
      <c r="R5" s="13">
        <v>105213</v>
      </c>
      <c r="S5" s="13">
        <v>74490</v>
      </c>
      <c r="T5" s="13">
        <f t="shared" si="0"/>
        <v>30723</v>
      </c>
      <c r="U5" s="13">
        <v>18</v>
      </c>
      <c r="V5" s="13">
        <v>47</v>
      </c>
      <c r="W5" s="13">
        <v>13036</v>
      </c>
      <c r="X5" s="13">
        <v>13036</v>
      </c>
      <c r="Y5" s="16"/>
      <c r="Z5" s="16"/>
      <c r="AA5" s="16"/>
      <c r="AB5" s="17"/>
    </row>
    <row r="6" spans="1:29" x14ac:dyDescent="0.3">
      <c r="A6" s="2">
        <v>3</v>
      </c>
      <c r="B6" s="2">
        <v>12</v>
      </c>
      <c r="C6" s="2">
        <v>8121</v>
      </c>
      <c r="K6" s="2">
        <v>21</v>
      </c>
      <c r="L6" s="2">
        <v>51</v>
      </c>
      <c r="M6" s="2">
        <v>34118</v>
      </c>
      <c r="N6" s="2">
        <v>34118</v>
      </c>
      <c r="P6" s="12">
        <v>125</v>
      </c>
      <c r="Q6" s="13">
        <v>112</v>
      </c>
      <c r="R6" s="13">
        <v>66698</v>
      </c>
      <c r="S6" s="13">
        <v>36368</v>
      </c>
      <c r="T6" s="13">
        <f t="shared" si="0"/>
        <v>30330</v>
      </c>
      <c r="U6" s="13">
        <v>35</v>
      </c>
      <c r="V6" s="13">
        <v>100</v>
      </c>
      <c r="W6" s="13">
        <v>34249</v>
      </c>
      <c r="X6" s="13">
        <v>34249</v>
      </c>
      <c r="Y6" s="16"/>
      <c r="Z6" s="14">
        <f>SUM(W6:W7,S6:S7)</f>
        <v>173152</v>
      </c>
      <c r="AA6" s="14">
        <f>SUM(T6:T7)</f>
        <v>57519</v>
      </c>
      <c r="AB6" s="15">
        <f>Z6/AA6</f>
        <v>3.0103444079347694</v>
      </c>
    </row>
    <row r="7" spans="1:29" x14ac:dyDescent="0.3">
      <c r="A7" s="2">
        <v>4</v>
      </c>
      <c r="B7" s="2">
        <v>14</v>
      </c>
      <c r="C7" s="2">
        <v>1545</v>
      </c>
      <c r="K7" s="2">
        <v>36</v>
      </c>
      <c r="L7" s="2">
        <v>103</v>
      </c>
      <c r="M7" s="2">
        <v>32612</v>
      </c>
      <c r="N7" s="2">
        <v>32612</v>
      </c>
      <c r="P7" s="12">
        <v>56</v>
      </c>
      <c r="Q7" s="13">
        <v>4</v>
      </c>
      <c r="R7" s="13">
        <v>118411</v>
      </c>
      <c r="S7" s="13">
        <v>91222</v>
      </c>
      <c r="T7" s="13">
        <f t="shared" si="0"/>
        <v>27189</v>
      </c>
      <c r="U7" s="13">
        <v>40</v>
      </c>
      <c r="V7" s="13">
        <v>114</v>
      </c>
      <c r="W7" s="13">
        <v>11313</v>
      </c>
      <c r="X7" s="13">
        <v>11313</v>
      </c>
      <c r="Y7" s="13"/>
      <c r="Z7" s="16"/>
      <c r="AA7" s="16"/>
      <c r="AB7" s="17"/>
    </row>
    <row r="8" spans="1:29" x14ac:dyDescent="0.3">
      <c r="A8" s="2">
        <v>5</v>
      </c>
      <c r="B8" s="2">
        <v>16</v>
      </c>
      <c r="C8" s="2">
        <v>16128</v>
      </c>
      <c r="K8" s="2">
        <v>1</v>
      </c>
      <c r="L8" s="2">
        <v>7</v>
      </c>
      <c r="M8" s="2">
        <v>30961</v>
      </c>
      <c r="N8" s="2">
        <v>30961</v>
      </c>
      <c r="P8" s="12">
        <v>54</v>
      </c>
      <c r="Q8" s="13">
        <v>2</v>
      </c>
      <c r="R8" s="13">
        <v>56131</v>
      </c>
      <c r="S8" s="13">
        <v>31473</v>
      </c>
      <c r="T8" s="13">
        <f t="shared" si="0"/>
        <v>24658</v>
      </c>
      <c r="U8" s="13">
        <v>21</v>
      </c>
      <c r="V8" s="13">
        <v>51</v>
      </c>
      <c r="W8" s="13">
        <v>34118</v>
      </c>
      <c r="X8" s="13">
        <v>34118</v>
      </c>
      <c r="Y8" s="13"/>
      <c r="Z8" s="14">
        <f>SUM(W8:W9,S8:S9)</f>
        <v>108854</v>
      </c>
      <c r="AA8" s="14">
        <f>SUM(T8:T9)</f>
        <v>45685</v>
      </c>
      <c r="AB8" s="15">
        <f>Z8/AA8</f>
        <v>2.3827076721024407</v>
      </c>
      <c r="AC8" s="7"/>
    </row>
    <row r="9" spans="1:29" x14ac:dyDescent="0.3">
      <c r="A9" s="2">
        <v>6</v>
      </c>
      <c r="B9" s="2">
        <v>17</v>
      </c>
      <c r="C9" s="2">
        <v>3383</v>
      </c>
      <c r="K9" s="2">
        <v>7</v>
      </c>
      <c r="L9" s="2">
        <v>19</v>
      </c>
      <c r="M9" s="2">
        <v>27578</v>
      </c>
      <c r="N9" s="2">
        <v>27578</v>
      </c>
      <c r="P9" s="12">
        <v>65</v>
      </c>
      <c r="Q9" s="13">
        <v>20</v>
      </c>
      <c r="R9" s="13">
        <v>31678</v>
      </c>
      <c r="S9" s="13">
        <v>10651</v>
      </c>
      <c r="T9" s="13">
        <f t="shared" si="0"/>
        <v>21027</v>
      </c>
      <c r="U9" s="13">
        <v>36</v>
      </c>
      <c r="V9" s="13">
        <v>103</v>
      </c>
      <c r="W9" s="13">
        <v>32612</v>
      </c>
      <c r="X9" s="13">
        <v>32612</v>
      </c>
      <c r="Y9" s="13"/>
      <c r="Z9" s="13"/>
      <c r="AA9" s="16"/>
      <c r="AB9" s="17"/>
    </row>
    <row r="10" spans="1:29" x14ac:dyDescent="0.3">
      <c r="A10" s="2">
        <v>7</v>
      </c>
      <c r="B10" s="2">
        <v>19</v>
      </c>
      <c r="C10" s="2">
        <v>27578</v>
      </c>
      <c r="K10" s="2">
        <v>23</v>
      </c>
      <c r="L10" s="2">
        <v>58</v>
      </c>
      <c r="M10" s="2">
        <v>26928</v>
      </c>
      <c r="N10" s="2">
        <v>26928</v>
      </c>
      <c r="P10" s="12">
        <v>139</v>
      </c>
      <c r="Q10" s="13">
        <v>130</v>
      </c>
      <c r="R10" s="13">
        <v>62127</v>
      </c>
      <c r="S10" s="13">
        <v>41743</v>
      </c>
      <c r="T10" s="13">
        <f t="shared" si="0"/>
        <v>20384</v>
      </c>
      <c r="U10" s="13">
        <v>1</v>
      </c>
      <c r="V10" s="13">
        <v>7</v>
      </c>
      <c r="W10" s="13">
        <v>30961</v>
      </c>
      <c r="X10" s="13">
        <v>30961</v>
      </c>
      <c r="Y10" s="16"/>
      <c r="Z10" s="14">
        <f>SUM(W10:W11,S10:S11)</f>
        <v>140871</v>
      </c>
      <c r="AA10" s="14">
        <f>SUM(T10:T11)</f>
        <v>38540</v>
      </c>
      <c r="AB10" s="15">
        <f>Z10/AA10</f>
        <v>3.6551894135962635</v>
      </c>
    </row>
    <row r="11" spans="1:29" x14ac:dyDescent="0.3">
      <c r="A11" s="2">
        <v>8</v>
      </c>
      <c r="B11" s="2">
        <v>23</v>
      </c>
      <c r="C11" s="2">
        <v>5835</v>
      </c>
      <c r="K11" s="2">
        <v>24</v>
      </c>
      <c r="L11" s="2">
        <v>62</v>
      </c>
      <c r="M11" s="2">
        <v>25646</v>
      </c>
      <c r="N11" s="2">
        <v>25646</v>
      </c>
      <c r="P11" s="12">
        <v>82</v>
      </c>
      <c r="Q11" s="13">
        <v>50</v>
      </c>
      <c r="R11" s="13">
        <v>76118</v>
      </c>
      <c r="S11" s="13">
        <v>57962</v>
      </c>
      <c r="T11" s="13">
        <f t="shared" si="0"/>
        <v>18156</v>
      </c>
      <c r="U11" s="13">
        <v>49</v>
      </c>
      <c r="V11" s="13">
        <v>150</v>
      </c>
      <c r="W11" s="13">
        <v>10205</v>
      </c>
      <c r="X11" s="13">
        <v>10205</v>
      </c>
      <c r="Y11" s="16"/>
      <c r="Z11" s="16"/>
      <c r="AA11" s="16"/>
      <c r="AB11" s="17"/>
    </row>
    <row r="12" spans="1:29" x14ac:dyDescent="0.3">
      <c r="A12" s="2">
        <v>9</v>
      </c>
      <c r="B12" s="2">
        <v>24</v>
      </c>
      <c r="C12" s="2">
        <v>5209</v>
      </c>
      <c r="K12" s="2">
        <v>27</v>
      </c>
      <c r="L12" s="2">
        <v>68</v>
      </c>
      <c r="M12" s="2">
        <v>24470</v>
      </c>
      <c r="N12" s="2">
        <v>24470</v>
      </c>
      <c r="P12" s="12">
        <v>73</v>
      </c>
      <c r="Q12" s="13">
        <v>34</v>
      </c>
      <c r="R12" s="13">
        <v>43050</v>
      </c>
      <c r="S12" s="13">
        <v>25142</v>
      </c>
      <c r="T12" s="13">
        <f t="shared" si="0"/>
        <v>17908</v>
      </c>
      <c r="U12" s="13">
        <v>7</v>
      </c>
      <c r="V12" s="13">
        <v>19</v>
      </c>
      <c r="W12" s="13">
        <v>27578</v>
      </c>
      <c r="X12" s="13">
        <v>27578</v>
      </c>
      <c r="Y12" s="13"/>
      <c r="Z12" s="14">
        <f>SUM(W12:W13,S12:S13)</f>
        <v>98870</v>
      </c>
      <c r="AA12" s="14">
        <f>SUM(T12:T13)</f>
        <v>34919</v>
      </c>
      <c r="AB12" s="15">
        <f>Z12/AA12</f>
        <v>2.8314098341876917</v>
      </c>
      <c r="AC12" s="7"/>
    </row>
    <row r="13" spans="1:29" x14ac:dyDescent="0.3">
      <c r="A13" s="2">
        <v>10</v>
      </c>
      <c r="B13" s="2">
        <v>27</v>
      </c>
      <c r="C13" s="2">
        <v>16951</v>
      </c>
      <c r="K13" s="2">
        <v>15</v>
      </c>
      <c r="L13" s="2">
        <v>40</v>
      </c>
      <c r="M13" s="2">
        <v>23527</v>
      </c>
      <c r="N13" s="2">
        <v>23527</v>
      </c>
      <c r="P13" s="12">
        <v>108</v>
      </c>
      <c r="Q13" s="13">
        <v>87</v>
      </c>
      <c r="R13" s="13">
        <v>36233</v>
      </c>
      <c r="S13" s="13">
        <v>19222</v>
      </c>
      <c r="T13" s="13">
        <f t="shared" si="0"/>
        <v>17011</v>
      </c>
      <c r="U13" s="13">
        <v>23</v>
      </c>
      <c r="V13" s="13">
        <v>58</v>
      </c>
      <c r="W13" s="13">
        <v>26928</v>
      </c>
      <c r="X13" s="13">
        <v>26928</v>
      </c>
      <c r="Y13" s="13"/>
      <c r="Z13" s="13"/>
      <c r="AA13" s="16"/>
      <c r="AB13" s="17"/>
    </row>
    <row r="14" spans="1:29" x14ac:dyDescent="0.3">
      <c r="A14" s="2">
        <v>11</v>
      </c>
      <c r="B14" s="2">
        <v>30</v>
      </c>
      <c r="C14" s="2">
        <v>8550</v>
      </c>
      <c r="K14" s="2">
        <v>41</v>
      </c>
      <c r="L14" s="2">
        <v>120</v>
      </c>
      <c r="M14" s="2">
        <v>23093</v>
      </c>
      <c r="N14" s="2">
        <v>23093</v>
      </c>
      <c r="P14" s="12">
        <v>107</v>
      </c>
      <c r="Q14" s="13">
        <v>86</v>
      </c>
      <c r="R14" s="13">
        <v>42355</v>
      </c>
      <c r="S14" s="13">
        <v>26191</v>
      </c>
      <c r="T14" s="13">
        <f t="shared" si="0"/>
        <v>16164</v>
      </c>
      <c r="U14" s="13">
        <v>24</v>
      </c>
      <c r="V14" s="13">
        <v>62</v>
      </c>
      <c r="W14" s="13">
        <v>25646</v>
      </c>
      <c r="X14" s="13">
        <v>25646</v>
      </c>
      <c r="Y14" s="13"/>
      <c r="Z14" s="14">
        <f>SUM(W14:W15,S14:S15)</f>
        <v>122005</v>
      </c>
      <c r="AA14" s="14">
        <f>SUM(T14:T15)</f>
        <v>31667</v>
      </c>
      <c r="AB14" s="15">
        <f>Z14/AA14</f>
        <v>3.8527489184324377</v>
      </c>
    </row>
    <row r="15" spans="1:29" x14ac:dyDescent="0.3">
      <c r="A15" s="2">
        <v>12</v>
      </c>
      <c r="B15" s="2">
        <v>31</v>
      </c>
      <c r="C15" s="2">
        <v>3827</v>
      </c>
      <c r="K15" s="2">
        <v>32</v>
      </c>
      <c r="L15" s="2">
        <v>90</v>
      </c>
      <c r="M15" s="2">
        <v>21258</v>
      </c>
      <c r="N15" s="2">
        <v>21258</v>
      </c>
      <c r="P15" s="12">
        <v>117</v>
      </c>
      <c r="Q15" s="13">
        <v>99</v>
      </c>
      <c r="R15" s="13">
        <v>77357</v>
      </c>
      <c r="S15" s="13">
        <v>61854</v>
      </c>
      <c r="T15" s="13">
        <f t="shared" si="0"/>
        <v>15503</v>
      </c>
      <c r="U15" s="13">
        <v>52</v>
      </c>
      <c r="V15" s="13">
        <v>156</v>
      </c>
      <c r="W15" s="13">
        <v>8314</v>
      </c>
      <c r="X15" s="13">
        <v>8314</v>
      </c>
      <c r="Y15" s="16"/>
      <c r="Z15" s="16"/>
      <c r="AA15" s="16"/>
      <c r="AB15" s="17"/>
    </row>
    <row r="16" spans="1:29" x14ac:dyDescent="0.3">
      <c r="A16" s="2">
        <v>13</v>
      </c>
      <c r="B16" s="2">
        <v>32</v>
      </c>
      <c r="C16" s="2">
        <v>5663</v>
      </c>
      <c r="K16" s="2">
        <v>37</v>
      </c>
      <c r="L16" s="2">
        <v>104</v>
      </c>
      <c r="M16" s="2">
        <v>18242</v>
      </c>
      <c r="N16" s="2">
        <v>18242</v>
      </c>
      <c r="P16" s="12">
        <v>106</v>
      </c>
      <c r="Q16" s="13">
        <v>85</v>
      </c>
      <c r="R16" s="13">
        <v>95225</v>
      </c>
      <c r="S16" s="13">
        <v>79780</v>
      </c>
      <c r="T16" s="13">
        <f t="shared" si="0"/>
        <v>15445</v>
      </c>
      <c r="U16" s="13">
        <v>27</v>
      </c>
      <c r="V16" s="13">
        <v>68</v>
      </c>
      <c r="W16" s="13">
        <v>24470</v>
      </c>
      <c r="X16" s="13">
        <v>24470</v>
      </c>
      <c r="Y16" s="16"/>
      <c r="Z16" s="14">
        <f>SUM(W16:W17,S16:S17)</f>
        <v>142632</v>
      </c>
      <c r="AA16" s="14">
        <f>SUM(T16:T17)</f>
        <v>30423</v>
      </c>
      <c r="AB16" s="15">
        <f>Z16/AA16</f>
        <v>4.6882950399368895</v>
      </c>
    </row>
    <row r="17" spans="1:29" x14ac:dyDescent="0.3">
      <c r="A17" s="2">
        <v>14</v>
      </c>
      <c r="B17" s="2">
        <v>39</v>
      </c>
      <c r="C17" s="2">
        <v>8849</v>
      </c>
      <c r="K17" s="2">
        <v>10</v>
      </c>
      <c r="L17" s="2">
        <v>27</v>
      </c>
      <c r="M17" s="2">
        <v>16951</v>
      </c>
      <c r="N17" s="2">
        <v>16951</v>
      </c>
      <c r="P17" s="12">
        <v>103</v>
      </c>
      <c r="Q17" s="13">
        <v>82</v>
      </c>
      <c r="R17" s="13">
        <v>47697</v>
      </c>
      <c r="S17" s="13">
        <v>32719</v>
      </c>
      <c r="T17" s="13">
        <f t="shared" si="0"/>
        <v>14978</v>
      </c>
      <c r="U17" s="13">
        <v>13</v>
      </c>
      <c r="V17" s="13">
        <v>32</v>
      </c>
      <c r="W17" s="13">
        <v>5663</v>
      </c>
      <c r="X17" s="13">
        <v>5663</v>
      </c>
      <c r="Y17" s="13"/>
      <c r="Z17" s="16"/>
      <c r="AA17" s="16"/>
      <c r="AB17" s="17"/>
    </row>
    <row r="18" spans="1:29" x14ac:dyDescent="0.3">
      <c r="A18" s="2">
        <v>15</v>
      </c>
      <c r="B18" s="2">
        <v>40</v>
      </c>
      <c r="C18" s="2">
        <v>23527</v>
      </c>
      <c r="K18" s="2">
        <v>39</v>
      </c>
      <c r="L18" s="2">
        <v>111</v>
      </c>
      <c r="M18" s="2">
        <v>16187</v>
      </c>
      <c r="N18" s="2">
        <v>16187</v>
      </c>
      <c r="P18" s="12">
        <v>105</v>
      </c>
      <c r="Q18" s="13">
        <v>84</v>
      </c>
      <c r="R18" s="13">
        <v>76167</v>
      </c>
      <c r="S18" s="13">
        <v>62775</v>
      </c>
      <c r="T18" s="13">
        <f t="shared" si="0"/>
        <v>13392</v>
      </c>
      <c r="U18" s="13">
        <v>15</v>
      </c>
      <c r="V18" s="13">
        <v>40</v>
      </c>
      <c r="W18" s="13">
        <v>23527</v>
      </c>
      <c r="X18" s="13">
        <v>23527</v>
      </c>
      <c r="Y18" s="13"/>
      <c r="Z18" s="14">
        <f>SUM(W18:W19,S18:S19)</f>
        <v>110979</v>
      </c>
      <c r="AA18" s="14">
        <f>SUM(T18:T19)</f>
        <v>26323</v>
      </c>
      <c r="AB18" s="15">
        <f>Z18/AA18</f>
        <v>4.2160468031759297</v>
      </c>
    </row>
    <row r="19" spans="1:29" x14ac:dyDescent="0.3">
      <c r="A19" s="2">
        <v>16</v>
      </c>
      <c r="B19" s="2">
        <v>42</v>
      </c>
      <c r="C19" s="2">
        <v>6847</v>
      </c>
      <c r="K19" s="2">
        <v>5</v>
      </c>
      <c r="L19" s="2">
        <v>16</v>
      </c>
      <c r="M19" s="2">
        <v>16128</v>
      </c>
      <c r="N19" s="2">
        <v>16128</v>
      </c>
      <c r="P19" s="12">
        <v>151</v>
      </c>
      <c r="Q19" s="13">
        <v>146</v>
      </c>
      <c r="R19" s="13">
        <v>32078</v>
      </c>
      <c r="S19" s="13">
        <v>19147</v>
      </c>
      <c r="T19" s="13">
        <f t="shared" si="0"/>
        <v>12931</v>
      </c>
      <c r="U19" s="13">
        <v>2</v>
      </c>
      <c r="V19" s="13">
        <v>9</v>
      </c>
      <c r="W19" s="13">
        <v>5530</v>
      </c>
      <c r="X19" s="13">
        <v>5530</v>
      </c>
      <c r="Y19" s="13"/>
      <c r="Z19" s="13"/>
      <c r="AA19" s="16"/>
      <c r="AB19" s="17"/>
    </row>
    <row r="20" spans="1:29" x14ac:dyDescent="0.3">
      <c r="A20" s="2">
        <v>17</v>
      </c>
      <c r="B20" s="2">
        <v>43</v>
      </c>
      <c r="C20" s="2">
        <v>6907</v>
      </c>
      <c r="K20" s="2">
        <v>50</v>
      </c>
      <c r="L20" s="2">
        <v>151</v>
      </c>
      <c r="M20" s="2">
        <v>15636</v>
      </c>
      <c r="N20" s="2">
        <v>15636</v>
      </c>
      <c r="P20" s="12">
        <v>75</v>
      </c>
      <c r="Q20" s="13">
        <v>36</v>
      </c>
      <c r="R20" s="13">
        <v>27811</v>
      </c>
      <c r="S20" s="13">
        <v>16195</v>
      </c>
      <c r="T20" s="13">
        <f t="shared" si="0"/>
        <v>11616</v>
      </c>
      <c r="U20" s="13">
        <v>41</v>
      </c>
      <c r="V20" s="13">
        <v>120</v>
      </c>
      <c r="W20" s="13">
        <v>23093</v>
      </c>
      <c r="X20" s="13">
        <v>23093</v>
      </c>
      <c r="Y20" s="16"/>
      <c r="Z20" s="14">
        <f>SUM(W20:W21,S20:S21)</f>
        <v>83441</v>
      </c>
      <c r="AA20" s="14">
        <f>SUM(T20:T21)</f>
        <v>22139</v>
      </c>
      <c r="AB20" s="15">
        <f>Z20/AA20</f>
        <v>3.7689597542797779</v>
      </c>
    </row>
    <row r="21" spans="1:29" x14ac:dyDescent="0.3">
      <c r="A21" s="2">
        <v>18</v>
      </c>
      <c r="B21" s="2">
        <v>47</v>
      </c>
      <c r="C21" s="2">
        <v>13036</v>
      </c>
      <c r="K21" s="2">
        <v>53</v>
      </c>
      <c r="L21" s="2">
        <v>157</v>
      </c>
      <c r="M21" s="2">
        <v>14771</v>
      </c>
      <c r="N21" s="2">
        <v>14771</v>
      </c>
      <c r="P21" s="12">
        <v>100</v>
      </c>
      <c r="Q21" s="13">
        <v>76</v>
      </c>
      <c r="R21" s="13">
        <v>49467</v>
      </c>
      <c r="S21" s="13">
        <v>38944</v>
      </c>
      <c r="T21" s="13">
        <f t="shared" si="0"/>
        <v>10523</v>
      </c>
      <c r="U21" s="13">
        <v>9</v>
      </c>
      <c r="V21" s="13">
        <v>24</v>
      </c>
      <c r="W21" s="13">
        <v>5209</v>
      </c>
      <c r="X21" s="13">
        <v>5209</v>
      </c>
      <c r="Y21" s="16"/>
      <c r="Z21" s="16"/>
      <c r="AA21" s="16"/>
      <c r="AB21" s="17"/>
    </row>
    <row r="22" spans="1:29" x14ac:dyDescent="0.3">
      <c r="A22" s="2">
        <v>19</v>
      </c>
      <c r="B22" s="2">
        <v>48</v>
      </c>
      <c r="C22" s="2">
        <v>2788</v>
      </c>
      <c r="K22" s="2">
        <v>47</v>
      </c>
      <c r="L22" s="2">
        <v>143</v>
      </c>
      <c r="M22" s="2">
        <v>14472</v>
      </c>
      <c r="N22" s="2">
        <v>14472</v>
      </c>
      <c r="P22" s="12">
        <v>156</v>
      </c>
      <c r="Q22" s="13">
        <v>155</v>
      </c>
      <c r="R22" s="13">
        <v>37560</v>
      </c>
      <c r="S22" s="13">
        <v>27108</v>
      </c>
      <c r="T22" s="13">
        <f t="shared" si="0"/>
        <v>10452</v>
      </c>
      <c r="U22" s="13">
        <v>32</v>
      </c>
      <c r="V22" s="13">
        <v>90</v>
      </c>
      <c r="W22" s="13">
        <v>21258</v>
      </c>
      <c r="X22" s="13">
        <v>21258</v>
      </c>
      <c r="Y22" s="13"/>
      <c r="Z22" s="14">
        <f>SUM(W22:W23,S22:S23)</f>
        <v>77280</v>
      </c>
      <c r="AA22" s="14">
        <f>SUM(T22:T23)</f>
        <v>20793</v>
      </c>
      <c r="AB22" s="15">
        <f>Z22/AA22</f>
        <v>3.7166354061462994</v>
      </c>
      <c r="AC22" s="7"/>
    </row>
    <row r="23" spans="1:29" x14ac:dyDescent="0.3">
      <c r="A23" s="2">
        <v>20</v>
      </c>
      <c r="B23" s="2">
        <v>49</v>
      </c>
      <c r="C23" s="2">
        <v>7349</v>
      </c>
      <c r="K23" s="2">
        <v>45</v>
      </c>
      <c r="L23" s="2">
        <v>140</v>
      </c>
      <c r="M23" s="2">
        <v>13435</v>
      </c>
      <c r="N23" s="2">
        <v>13435</v>
      </c>
      <c r="P23" s="12">
        <v>113</v>
      </c>
      <c r="Q23" s="13">
        <v>94</v>
      </c>
      <c r="R23" s="13">
        <v>21013</v>
      </c>
      <c r="S23" s="13">
        <v>10672</v>
      </c>
      <c r="T23" s="13">
        <f t="shared" si="0"/>
        <v>10341</v>
      </c>
      <c r="U23" s="13">
        <v>37</v>
      </c>
      <c r="V23" s="13">
        <v>104</v>
      </c>
      <c r="W23" s="13">
        <v>18242</v>
      </c>
      <c r="X23" s="13">
        <v>18242</v>
      </c>
      <c r="Y23" s="16"/>
      <c r="Z23" s="16"/>
      <c r="AA23" s="16"/>
      <c r="AB23" s="17"/>
    </row>
    <row r="24" spans="1:29" x14ac:dyDescent="0.3">
      <c r="A24" s="2">
        <v>21</v>
      </c>
      <c r="B24" s="2">
        <v>51</v>
      </c>
      <c r="C24" s="2">
        <v>34118</v>
      </c>
      <c r="K24" s="2">
        <v>18</v>
      </c>
      <c r="L24" s="2">
        <v>47</v>
      </c>
      <c r="M24" s="2">
        <v>13036</v>
      </c>
      <c r="N24" s="2">
        <v>13036</v>
      </c>
      <c r="P24" s="12">
        <v>150</v>
      </c>
      <c r="Q24" s="13">
        <v>145</v>
      </c>
      <c r="R24" s="13">
        <v>24308</v>
      </c>
      <c r="S24" s="13">
        <v>14164</v>
      </c>
      <c r="T24" s="13">
        <f t="shared" si="0"/>
        <v>10144</v>
      </c>
      <c r="U24" s="13">
        <v>39</v>
      </c>
      <c r="V24" s="13">
        <v>111</v>
      </c>
      <c r="W24" s="13">
        <v>16187</v>
      </c>
      <c r="X24" s="13">
        <v>16187</v>
      </c>
      <c r="Y24" s="16"/>
      <c r="Z24" s="14">
        <f>SUM(W24:W25,S24:S25)</f>
        <v>77013</v>
      </c>
      <c r="AA24" s="14">
        <f>SUM(T24:T25)</f>
        <v>19470</v>
      </c>
      <c r="AB24" s="15">
        <f>Z24/AA24</f>
        <v>3.9554699537750384</v>
      </c>
    </row>
    <row r="25" spans="1:29" x14ac:dyDescent="0.3">
      <c r="A25" s="2">
        <v>22</v>
      </c>
      <c r="B25" s="2">
        <v>52</v>
      </c>
      <c r="C25" s="2">
        <v>11697</v>
      </c>
      <c r="K25" s="2">
        <v>48</v>
      </c>
      <c r="L25" s="2">
        <v>148</v>
      </c>
      <c r="M25" s="2">
        <v>12912</v>
      </c>
      <c r="N25" s="2">
        <v>12912</v>
      </c>
      <c r="P25" s="12">
        <v>88</v>
      </c>
      <c r="Q25" s="13">
        <v>59</v>
      </c>
      <c r="R25" s="13">
        <v>39037</v>
      </c>
      <c r="S25" s="13">
        <v>29711</v>
      </c>
      <c r="T25" s="13">
        <f t="shared" si="0"/>
        <v>9326</v>
      </c>
      <c r="U25" s="13">
        <v>10</v>
      </c>
      <c r="V25" s="13">
        <v>27</v>
      </c>
      <c r="W25" s="13">
        <v>16951</v>
      </c>
      <c r="X25" s="13">
        <v>16951</v>
      </c>
      <c r="Y25" s="16"/>
      <c r="Z25" s="16"/>
      <c r="AA25" s="16"/>
      <c r="AB25" s="17"/>
    </row>
    <row r="26" spans="1:29" x14ac:dyDescent="0.3">
      <c r="A26" s="2">
        <v>23</v>
      </c>
      <c r="B26" s="2">
        <v>58</v>
      </c>
      <c r="C26" s="2">
        <v>26928</v>
      </c>
      <c r="K26" s="2">
        <v>46</v>
      </c>
      <c r="L26" s="2">
        <v>142</v>
      </c>
      <c r="M26" s="2">
        <v>12608</v>
      </c>
      <c r="N26" s="2">
        <v>12608</v>
      </c>
      <c r="P26" s="12">
        <v>84</v>
      </c>
      <c r="Q26" s="13">
        <v>54</v>
      </c>
      <c r="R26" s="13">
        <v>19865</v>
      </c>
      <c r="S26" s="13">
        <v>10882</v>
      </c>
      <c r="T26" s="13">
        <f t="shared" si="0"/>
        <v>8983</v>
      </c>
      <c r="U26" s="13">
        <v>5</v>
      </c>
      <c r="V26" s="13">
        <v>16</v>
      </c>
      <c r="W26" s="13">
        <v>16128</v>
      </c>
      <c r="X26" s="13">
        <v>16128</v>
      </c>
      <c r="Y26" s="16"/>
      <c r="Z26" s="14">
        <f>SUM(W26:W27,S26:S27)</f>
        <v>70884</v>
      </c>
      <c r="AA26" s="14">
        <f>SUM(T26:T27)</f>
        <v>17874</v>
      </c>
      <c r="AB26" s="15">
        <f>Z26/AA26</f>
        <v>3.9657603222557904</v>
      </c>
    </row>
    <row r="27" spans="1:29" x14ac:dyDescent="0.3">
      <c r="A27" s="2">
        <v>24</v>
      </c>
      <c r="B27" s="2">
        <v>62</v>
      </c>
      <c r="C27" s="2">
        <v>25646</v>
      </c>
      <c r="K27" s="2">
        <v>22</v>
      </c>
      <c r="L27" s="2">
        <v>52</v>
      </c>
      <c r="M27" s="2">
        <v>11697</v>
      </c>
      <c r="N27" s="2">
        <v>11697</v>
      </c>
      <c r="P27" s="12">
        <v>122</v>
      </c>
      <c r="Q27" s="13">
        <v>108</v>
      </c>
      <c r="R27" s="13">
        <v>37129</v>
      </c>
      <c r="S27" s="13">
        <v>28238</v>
      </c>
      <c r="T27" s="13">
        <f t="shared" si="0"/>
        <v>8891</v>
      </c>
      <c r="U27" s="13">
        <v>50</v>
      </c>
      <c r="V27" s="13">
        <v>151</v>
      </c>
      <c r="W27" s="13">
        <v>15636</v>
      </c>
      <c r="X27" s="13">
        <v>15636</v>
      </c>
      <c r="Y27" s="16"/>
      <c r="Z27" s="16"/>
      <c r="AA27" s="16"/>
      <c r="AB27" s="17"/>
    </row>
    <row r="28" spans="1:29" x14ac:dyDescent="0.3">
      <c r="A28" s="2">
        <v>25</v>
      </c>
      <c r="B28" s="2">
        <v>65</v>
      </c>
      <c r="C28" s="2">
        <v>5392</v>
      </c>
      <c r="K28" s="2">
        <v>40</v>
      </c>
      <c r="L28" s="2">
        <v>114</v>
      </c>
      <c r="M28" s="2">
        <v>11313</v>
      </c>
      <c r="N28" s="2">
        <v>11313</v>
      </c>
      <c r="P28" s="12">
        <v>93</v>
      </c>
      <c r="Q28" s="13">
        <v>66</v>
      </c>
      <c r="R28" s="13">
        <v>18087</v>
      </c>
      <c r="S28" s="13">
        <v>9349</v>
      </c>
      <c r="T28" s="13">
        <f t="shared" si="0"/>
        <v>8738</v>
      </c>
      <c r="U28" s="13">
        <v>53</v>
      </c>
      <c r="V28" s="13">
        <v>157</v>
      </c>
      <c r="W28" s="13">
        <v>14771</v>
      </c>
      <c r="X28" s="13">
        <v>14771</v>
      </c>
      <c r="Y28" s="16"/>
      <c r="Z28" s="14">
        <f>SUM(W28:W29,S28:S29)</f>
        <v>62082</v>
      </c>
      <c r="AA28" s="14">
        <f>SUM(T28:T29)</f>
        <v>16966</v>
      </c>
      <c r="AB28" s="15">
        <f>Z28/AA28</f>
        <v>3.6592007544500764</v>
      </c>
    </row>
    <row r="29" spans="1:29" x14ac:dyDescent="0.3">
      <c r="A29" s="2">
        <v>26</v>
      </c>
      <c r="B29" s="2">
        <v>67</v>
      </c>
      <c r="C29" s="2">
        <v>2704</v>
      </c>
      <c r="K29" s="2">
        <v>49</v>
      </c>
      <c r="L29" s="2">
        <v>150</v>
      </c>
      <c r="M29" s="2">
        <v>10205</v>
      </c>
      <c r="N29" s="2">
        <v>10205</v>
      </c>
      <c r="P29" s="12">
        <v>118</v>
      </c>
      <c r="Q29" s="13">
        <v>101</v>
      </c>
      <c r="R29" s="13">
        <v>31718</v>
      </c>
      <c r="S29" s="13">
        <v>23490</v>
      </c>
      <c r="T29" s="13">
        <f t="shared" si="0"/>
        <v>8228</v>
      </c>
      <c r="U29" s="13">
        <v>47</v>
      </c>
      <c r="V29" s="13">
        <v>143</v>
      </c>
      <c r="W29" s="13">
        <v>14472</v>
      </c>
      <c r="X29" s="13">
        <v>14472</v>
      </c>
      <c r="Y29" s="16"/>
      <c r="Z29" s="16"/>
      <c r="AA29" s="16"/>
      <c r="AB29" s="17"/>
    </row>
    <row r="30" spans="1:29" x14ac:dyDescent="0.3">
      <c r="A30" s="2">
        <v>27</v>
      </c>
      <c r="B30" s="2">
        <v>68</v>
      </c>
      <c r="C30" s="2">
        <v>24470</v>
      </c>
      <c r="K30" s="2">
        <v>14</v>
      </c>
      <c r="L30" s="2">
        <v>39</v>
      </c>
      <c r="M30" s="2">
        <v>8849</v>
      </c>
      <c r="N30" s="2">
        <v>8849</v>
      </c>
      <c r="P30" s="12">
        <v>87</v>
      </c>
      <c r="Q30" s="13">
        <v>57</v>
      </c>
      <c r="R30" s="13">
        <v>23739</v>
      </c>
      <c r="S30" s="13">
        <v>16851</v>
      </c>
      <c r="T30" s="13">
        <f t="shared" si="0"/>
        <v>6888</v>
      </c>
      <c r="U30" s="13">
        <v>45</v>
      </c>
      <c r="V30" s="13">
        <v>140</v>
      </c>
      <c r="W30" s="13">
        <v>13435</v>
      </c>
      <c r="X30" s="13">
        <v>13435</v>
      </c>
      <c r="Y30" s="16"/>
      <c r="Z30" s="14">
        <f>SUM(W30:W31,S30:S31)</f>
        <v>63258</v>
      </c>
      <c r="AA30" s="14">
        <f>SUM(T30:T31)</f>
        <v>13587</v>
      </c>
      <c r="AB30" s="15">
        <f>Z30/AA30</f>
        <v>4.6557739015235153</v>
      </c>
    </row>
    <row r="31" spans="1:29" x14ac:dyDescent="0.3">
      <c r="A31" s="2">
        <v>28</v>
      </c>
      <c r="B31" s="2">
        <v>69</v>
      </c>
      <c r="C31" s="2">
        <v>3687</v>
      </c>
      <c r="K31" s="2">
        <v>11</v>
      </c>
      <c r="L31" s="2">
        <v>30</v>
      </c>
      <c r="M31" s="2">
        <v>8550</v>
      </c>
      <c r="N31" s="2">
        <v>8550</v>
      </c>
      <c r="P31" s="12">
        <v>78</v>
      </c>
      <c r="Q31" s="13">
        <v>41</v>
      </c>
      <c r="R31" s="13">
        <v>35225</v>
      </c>
      <c r="S31" s="13">
        <v>28526</v>
      </c>
      <c r="T31" s="13">
        <f t="shared" si="0"/>
        <v>6699</v>
      </c>
      <c r="U31" s="13">
        <v>34</v>
      </c>
      <c r="V31" s="13">
        <v>95</v>
      </c>
      <c r="W31" s="13">
        <v>4446</v>
      </c>
      <c r="X31" s="13">
        <v>4446</v>
      </c>
      <c r="Y31" s="16"/>
      <c r="Z31" s="16"/>
      <c r="AA31" s="16"/>
      <c r="AB31" s="17"/>
    </row>
    <row r="32" spans="1:29" x14ac:dyDescent="0.3">
      <c r="A32" s="2">
        <v>29</v>
      </c>
      <c r="B32" s="2">
        <v>77</v>
      </c>
      <c r="C32" s="2">
        <v>44846</v>
      </c>
      <c r="K32" s="2">
        <v>52</v>
      </c>
      <c r="L32" s="2">
        <v>156</v>
      </c>
      <c r="M32" s="2">
        <v>8314</v>
      </c>
      <c r="N32" s="2">
        <v>8314</v>
      </c>
      <c r="P32" s="12">
        <v>116</v>
      </c>
      <c r="Q32" s="13">
        <v>98</v>
      </c>
      <c r="R32" s="13">
        <v>18471</v>
      </c>
      <c r="S32" s="13">
        <v>12898</v>
      </c>
      <c r="T32" s="13">
        <f t="shared" si="0"/>
        <v>5573</v>
      </c>
      <c r="U32" s="13">
        <v>48</v>
      </c>
      <c r="V32" s="13">
        <v>148</v>
      </c>
      <c r="W32" s="13">
        <v>12912</v>
      </c>
      <c r="X32" s="13">
        <v>12912</v>
      </c>
      <c r="Y32" s="16"/>
      <c r="Z32" s="14">
        <f>SUM(W32:W33,S32:S33)</f>
        <v>52639</v>
      </c>
      <c r="AA32" s="14">
        <f>SUM(T32:T33)</f>
        <v>11144</v>
      </c>
      <c r="AB32" s="15">
        <f>Z32/AA32</f>
        <v>4.7235283560660442</v>
      </c>
    </row>
    <row r="33" spans="1:32" x14ac:dyDescent="0.3">
      <c r="A33" s="2">
        <v>30</v>
      </c>
      <c r="B33" s="2">
        <v>78</v>
      </c>
      <c r="C33" s="2">
        <v>39160</v>
      </c>
      <c r="K33" s="2">
        <v>3</v>
      </c>
      <c r="L33" s="2">
        <v>12</v>
      </c>
      <c r="M33" s="2">
        <v>8121</v>
      </c>
      <c r="N33" s="2">
        <v>8121</v>
      </c>
      <c r="P33" s="12">
        <v>98</v>
      </c>
      <c r="Q33" s="13">
        <v>74</v>
      </c>
      <c r="R33" s="13">
        <v>19792</v>
      </c>
      <c r="S33" s="13">
        <v>14221</v>
      </c>
      <c r="T33" s="13">
        <f t="shared" si="0"/>
        <v>5571</v>
      </c>
      <c r="U33" s="13">
        <v>46</v>
      </c>
      <c r="V33" s="13">
        <v>142</v>
      </c>
      <c r="W33" s="13">
        <v>12608</v>
      </c>
      <c r="X33" s="13">
        <v>12608</v>
      </c>
      <c r="Y33" s="16"/>
      <c r="Z33" s="16"/>
      <c r="AA33" s="16"/>
      <c r="AB33" s="17"/>
    </row>
    <row r="34" spans="1:32" x14ac:dyDescent="0.3">
      <c r="A34" s="2">
        <v>31</v>
      </c>
      <c r="B34" s="2">
        <v>80</v>
      </c>
      <c r="C34" s="2">
        <v>4268</v>
      </c>
      <c r="K34" s="2">
        <v>20</v>
      </c>
      <c r="L34" s="2">
        <v>49</v>
      </c>
      <c r="M34" s="2">
        <v>7349</v>
      </c>
      <c r="N34" s="2">
        <v>7349</v>
      </c>
      <c r="P34" s="12">
        <v>72</v>
      </c>
      <c r="Q34" s="13">
        <v>33</v>
      </c>
      <c r="R34" s="13">
        <v>16611</v>
      </c>
      <c r="S34" s="13">
        <v>11149</v>
      </c>
      <c r="T34" s="13">
        <f t="shared" ref="T34:T65" si="1">R34-S34</f>
        <v>5462</v>
      </c>
      <c r="U34" s="13">
        <v>22</v>
      </c>
      <c r="V34" s="13">
        <v>52</v>
      </c>
      <c r="W34" s="13">
        <v>11697</v>
      </c>
      <c r="X34" s="13">
        <v>11697</v>
      </c>
      <c r="Y34" s="16"/>
      <c r="Z34" s="14">
        <f>SUM(W34:W35,S34:S35)</f>
        <v>54481</v>
      </c>
      <c r="AA34" s="14">
        <f>SUM(T34:T35)</f>
        <v>10868</v>
      </c>
      <c r="AB34" s="15">
        <f>Z34/AA34</f>
        <v>5.012973868237026</v>
      </c>
      <c r="AD34" s="4">
        <f>SUM(Z1:Z35)</f>
        <v>1839898</v>
      </c>
      <c r="AE34" s="4">
        <f>SUM(AA1:AA35)</f>
        <v>531524</v>
      </c>
      <c r="AF34" s="6">
        <f>AD34/AE34</f>
        <v>3.4615520653818077</v>
      </c>
    </row>
    <row r="35" spans="1:32" ht="17.25" thickBot="1" x14ac:dyDescent="0.35">
      <c r="A35" s="2">
        <v>32</v>
      </c>
      <c r="B35" s="2">
        <v>90</v>
      </c>
      <c r="C35" s="2">
        <v>21258</v>
      </c>
      <c r="K35" s="2">
        <v>17</v>
      </c>
      <c r="L35" s="2">
        <v>43</v>
      </c>
      <c r="M35" s="2">
        <v>6907</v>
      </c>
      <c r="N35" s="2">
        <v>6907</v>
      </c>
      <c r="P35" s="18">
        <v>131</v>
      </c>
      <c r="Q35" s="19">
        <v>119</v>
      </c>
      <c r="R35" s="19">
        <v>33173</v>
      </c>
      <c r="S35" s="19">
        <v>27767</v>
      </c>
      <c r="T35" s="19">
        <f t="shared" si="1"/>
        <v>5406</v>
      </c>
      <c r="U35" s="19">
        <v>42</v>
      </c>
      <c r="V35" s="19">
        <v>123</v>
      </c>
      <c r="W35" s="19">
        <v>3868</v>
      </c>
      <c r="X35" s="19">
        <v>3868</v>
      </c>
      <c r="Y35" s="20"/>
      <c r="Z35" s="20"/>
      <c r="AA35" s="20"/>
      <c r="AB35" s="21"/>
      <c r="AC35" s="30" t="s">
        <v>172</v>
      </c>
      <c r="AD35" t="s">
        <v>174</v>
      </c>
    </row>
    <row r="36" spans="1:32" x14ac:dyDescent="0.3">
      <c r="A36" s="2">
        <v>33</v>
      </c>
      <c r="B36" s="2">
        <v>93</v>
      </c>
      <c r="C36" s="2">
        <v>1600</v>
      </c>
      <c r="K36" s="2">
        <v>16</v>
      </c>
      <c r="L36" s="2">
        <v>42</v>
      </c>
      <c r="M36" s="2">
        <v>6847</v>
      </c>
      <c r="N36" s="2">
        <v>6847</v>
      </c>
      <c r="P36" s="22">
        <v>109</v>
      </c>
      <c r="Q36" s="23">
        <v>88</v>
      </c>
      <c r="R36" s="23">
        <v>38130</v>
      </c>
      <c r="S36" s="23">
        <v>33533</v>
      </c>
      <c r="T36" s="23">
        <f t="shared" si="1"/>
        <v>4597</v>
      </c>
      <c r="U36" s="23">
        <v>14</v>
      </c>
      <c r="V36" s="23">
        <v>39</v>
      </c>
      <c r="W36" s="23">
        <v>8849</v>
      </c>
      <c r="X36" s="23">
        <v>8849</v>
      </c>
      <c r="Y36" s="10"/>
      <c r="Z36" s="24">
        <f>SUM(W36:W36,S36:S37)</f>
        <v>65386</v>
      </c>
      <c r="AA36" s="24">
        <f>SUM(T36:T37)</f>
        <v>8853</v>
      </c>
      <c r="AB36" s="25">
        <f>Z36/AA36</f>
        <v>7.3857449452163104</v>
      </c>
      <c r="AC36" s="30" t="s">
        <v>173</v>
      </c>
    </row>
    <row r="37" spans="1:32" x14ac:dyDescent="0.3">
      <c r="A37" s="2">
        <v>34</v>
      </c>
      <c r="B37" s="2">
        <v>95</v>
      </c>
      <c r="C37" s="2">
        <v>4446</v>
      </c>
      <c r="K37" s="2">
        <v>8</v>
      </c>
      <c r="L37" s="2">
        <v>23</v>
      </c>
      <c r="M37" s="2">
        <v>5835</v>
      </c>
      <c r="N37" s="2">
        <v>5835</v>
      </c>
      <c r="P37" s="12">
        <v>58</v>
      </c>
      <c r="Q37" s="13">
        <v>6</v>
      </c>
      <c r="R37" s="13">
        <v>27260</v>
      </c>
      <c r="S37" s="13">
        <v>23004</v>
      </c>
      <c r="T37" s="13">
        <f t="shared" si="1"/>
        <v>4256</v>
      </c>
      <c r="U37" s="13">
        <v>28</v>
      </c>
      <c r="V37" s="13">
        <v>69</v>
      </c>
      <c r="W37" s="13">
        <v>3687</v>
      </c>
      <c r="X37" s="13">
        <v>3687</v>
      </c>
      <c r="Y37" s="16"/>
      <c r="Z37" s="16"/>
      <c r="AA37" s="16"/>
      <c r="AB37" s="17"/>
    </row>
    <row r="38" spans="1:32" x14ac:dyDescent="0.3">
      <c r="A38" s="2">
        <v>35</v>
      </c>
      <c r="B38" s="2">
        <v>100</v>
      </c>
      <c r="C38" s="2">
        <v>34249</v>
      </c>
      <c r="K38" s="2">
        <v>13</v>
      </c>
      <c r="L38" s="2">
        <v>32</v>
      </c>
      <c r="M38" s="2">
        <v>5663</v>
      </c>
      <c r="N38" s="2">
        <v>5663</v>
      </c>
      <c r="P38" s="12">
        <v>101</v>
      </c>
      <c r="Q38" s="13">
        <v>79</v>
      </c>
      <c r="R38" s="13">
        <v>37685</v>
      </c>
      <c r="S38" s="13">
        <v>33533</v>
      </c>
      <c r="T38" s="13">
        <f t="shared" si="1"/>
        <v>4152</v>
      </c>
      <c r="U38" s="13">
        <v>11</v>
      </c>
      <c r="V38" s="13">
        <v>30</v>
      </c>
      <c r="W38" s="13">
        <v>8550</v>
      </c>
      <c r="X38" s="13">
        <v>8550</v>
      </c>
      <c r="Y38" s="16"/>
      <c r="Z38" s="14">
        <f>SUM(W38:W39,S38:S39)</f>
        <v>63707</v>
      </c>
      <c r="AA38" s="14">
        <f>SUM(T38:T39)</f>
        <v>7562</v>
      </c>
      <c r="AB38" s="15">
        <f>Z38/AA38</f>
        <v>8.424623115577889</v>
      </c>
    </row>
    <row r="39" spans="1:32" x14ac:dyDescent="0.3">
      <c r="A39" s="2">
        <v>36</v>
      </c>
      <c r="B39" s="2">
        <v>103</v>
      </c>
      <c r="C39" s="2">
        <v>32612</v>
      </c>
      <c r="K39" s="2">
        <v>0</v>
      </c>
      <c r="L39" s="2">
        <v>1</v>
      </c>
      <c r="M39" s="2">
        <v>5578</v>
      </c>
      <c r="N39" s="2">
        <v>5578</v>
      </c>
      <c r="P39" s="12">
        <v>69</v>
      </c>
      <c r="Q39" s="13">
        <v>26</v>
      </c>
      <c r="R39" s="13">
        <v>21888</v>
      </c>
      <c r="S39" s="13">
        <v>18478</v>
      </c>
      <c r="T39" s="13">
        <f t="shared" si="1"/>
        <v>3410</v>
      </c>
      <c r="U39" s="13">
        <v>43</v>
      </c>
      <c r="V39" s="13">
        <v>128</v>
      </c>
      <c r="W39" s="13">
        <v>3146</v>
      </c>
      <c r="X39" s="13">
        <v>3146</v>
      </c>
      <c r="Y39" s="16"/>
      <c r="Z39" s="16"/>
      <c r="AA39" s="16"/>
      <c r="AB39" s="17"/>
    </row>
    <row r="40" spans="1:32" x14ac:dyDescent="0.3">
      <c r="A40" s="2">
        <v>37</v>
      </c>
      <c r="B40" s="2">
        <v>104</v>
      </c>
      <c r="C40" s="2">
        <v>18242</v>
      </c>
      <c r="K40" s="2">
        <v>2</v>
      </c>
      <c r="L40" s="2">
        <v>9</v>
      </c>
      <c r="M40" s="2">
        <v>5530</v>
      </c>
      <c r="N40" s="2">
        <v>5530</v>
      </c>
      <c r="P40" s="12">
        <v>94</v>
      </c>
      <c r="Q40" s="13">
        <v>70</v>
      </c>
      <c r="R40" s="13">
        <v>8151</v>
      </c>
      <c r="S40" s="13">
        <v>4760</v>
      </c>
      <c r="T40" s="13">
        <f t="shared" si="1"/>
        <v>3391</v>
      </c>
      <c r="U40" s="13">
        <v>3</v>
      </c>
      <c r="V40" s="13">
        <v>12</v>
      </c>
      <c r="W40" s="13">
        <v>8121</v>
      </c>
      <c r="X40" s="13">
        <v>8121</v>
      </c>
      <c r="Y40" s="16"/>
      <c r="Z40" s="14">
        <f>SUM(W40:W41,S40:S41)</f>
        <v>48965</v>
      </c>
      <c r="AA40" s="14">
        <f>SUM(T40:T41)</f>
        <v>6718</v>
      </c>
      <c r="AB40" s="15">
        <f>Z40/AA40</f>
        <v>7.2886275677284909</v>
      </c>
    </row>
    <row r="41" spans="1:32" x14ac:dyDescent="0.3">
      <c r="A41" s="2">
        <v>38</v>
      </c>
      <c r="B41" s="2">
        <v>106</v>
      </c>
      <c r="C41" s="2">
        <v>4872</v>
      </c>
      <c r="K41" s="2">
        <v>25</v>
      </c>
      <c r="L41" s="2">
        <v>65</v>
      </c>
      <c r="M41" s="2">
        <v>5392</v>
      </c>
      <c r="N41" s="2">
        <v>5392</v>
      </c>
      <c r="P41" s="12">
        <v>74</v>
      </c>
      <c r="Q41" s="13">
        <v>35</v>
      </c>
      <c r="R41" s="13">
        <v>32062</v>
      </c>
      <c r="S41" s="13">
        <v>28735</v>
      </c>
      <c r="T41" s="13">
        <f t="shared" si="1"/>
        <v>3327</v>
      </c>
      <c r="U41" s="13">
        <v>20</v>
      </c>
      <c r="V41" s="13">
        <v>49</v>
      </c>
      <c r="W41" s="13">
        <v>7349</v>
      </c>
      <c r="X41" s="13">
        <v>7349</v>
      </c>
      <c r="Y41" s="16"/>
      <c r="Z41" s="16"/>
      <c r="AA41" s="16"/>
      <c r="AB41" s="17"/>
    </row>
    <row r="42" spans="1:32" x14ac:dyDescent="0.3">
      <c r="A42" s="2">
        <v>39</v>
      </c>
      <c r="B42" s="2">
        <v>111</v>
      </c>
      <c r="C42" s="2">
        <v>16187</v>
      </c>
      <c r="K42" s="2">
        <v>9</v>
      </c>
      <c r="L42" s="2">
        <v>24</v>
      </c>
      <c r="M42" s="2">
        <v>5209</v>
      </c>
      <c r="N42" s="2">
        <v>5209</v>
      </c>
      <c r="P42" s="12">
        <v>64</v>
      </c>
      <c r="Q42" s="13">
        <v>18</v>
      </c>
      <c r="R42" s="13">
        <v>13928</v>
      </c>
      <c r="S42" s="13">
        <v>10651</v>
      </c>
      <c r="T42" s="13">
        <f t="shared" si="1"/>
        <v>3277</v>
      </c>
      <c r="U42" s="13">
        <v>17</v>
      </c>
      <c r="V42" s="13">
        <v>43</v>
      </c>
      <c r="W42" s="13">
        <v>6907</v>
      </c>
      <c r="X42" s="13">
        <v>6907</v>
      </c>
      <c r="Y42" s="16"/>
      <c r="Z42" s="14">
        <f>SUM(W42:W43,S42:S43)</f>
        <v>43537</v>
      </c>
      <c r="AA42" s="14">
        <f>SUM(T42:T43)</f>
        <v>6480</v>
      </c>
      <c r="AB42" s="15">
        <f>Z42/AA42</f>
        <v>6.7186728395061728</v>
      </c>
    </row>
    <row r="43" spans="1:32" x14ac:dyDescent="0.3">
      <c r="A43" s="2">
        <v>40</v>
      </c>
      <c r="B43" s="2">
        <v>114</v>
      </c>
      <c r="C43" s="2">
        <v>11313</v>
      </c>
      <c r="K43" s="2">
        <v>38</v>
      </c>
      <c r="L43" s="2">
        <v>106</v>
      </c>
      <c r="M43" s="2">
        <v>4872</v>
      </c>
      <c r="N43" s="2">
        <v>4872</v>
      </c>
      <c r="P43" s="12">
        <v>140</v>
      </c>
      <c r="Q43" s="13">
        <v>131</v>
      </c>
      <c r="R43" s="13">
        <v>22335</v>
      </c>
      <c r="S43" s="13">
        <v>19132</v>
      </c>
      <c r="T43" s="13">
        <f t="shared" si="1"/>
        <v>3203</v>
      </c>
      <c r="U43" s="13">
        <v>16</v>
      </c>
      <c r="V43" s="13">
        <v>42</v>
      </c>
      <c r="W43" s="13">
        <v>6847</v>
      </c>
      <c r="X43" s="13">
        <v>6847</v>
      </c>
      <c r="Y43" s="16"/>
      <c r="Z43" s="16"/>
      <c r="AA43" s="16"/>
      <c r="AB43" s="17"/>
    </row>
    <row r="44" spans="1:32" x14ac:dyDescent="0.3">
      <c r="A44" s="2">
        <v>41</v>
      </c>
      <c r="B44" s="2">
        <v>120</v>
      </c>
      <c r="C44" s="2">
        <v>23093</v>
      </c>
      <c r="K44" s="2">
        <v>34</v>
      </c>
      <c r="L44" s="2">
        <v>95</v>
      </c>
      <c r="M44" s="2">
        <v>4446</v>
      </c>
      <c r="N44" s="2">
        <v>4446</v>
      </c>
      <c r="P44" s="12">
        <v>92</v>
      </c>
      <c r="Q44" s="13">
        <v>64</v>
      </c>
      <c r="R44" s="13">
        <v>22722</v>
      </c>
      <c r="S44" s="13">
        <v>19654</v>
      </c>
      <c r="T44" s="13">
        <f t="shared" si="1"/>
        <v>3068</v>
      </c>
      <c r="U44" s="13">
        <v>8</v>
      </c>
      <c r="V44" s="13">
        <v>23</v>
      </c>
      <c r="W44" s="13">
        <v>5835</v>
      </c>
      <c r="X44" s="13">
        <v>5835</v>
      </c>
      <c r="Y44" s="16"/>
      <c r="Z44" s="14">
        <f>SUM(W44:W45,S44:S45)</f>
        <v>54723</v>
      </c>
      <c r="AA44" s="14">
        <f>SUM(T44:T45)</f>
        <v>6028</v>
      </c>
      <c r="AB44" s="15">
        <f>Z44/AA44</f>
        <v>9.0781353682813535</v>
      </c>
    </row>
    <row r="45" spans="1:32" x14ac:dyDescent="0.3">
      <c r="A45" s="2">
        <v>42</v>
      </c>
      <c r="B45" s="2">
        <v>123</v>
      </c>
      <c r="C45" s="2">
        <v>3868</v>
      </c>
      <c r="K45" s="2">
        <v>31</v>
      </c>
      <c r="L45" s="2">
        <v>80</v>
      </c>
      <c r="M45" s="2">
        <v>4268</v>
      </c>
      <c r="N45" s="2">
        <v>4268</v>
      </c>
      <c r="P45" s="12">
        <v>154</v>
      </c>
      <c r="Q45" s="13">
        <v>152</v>
      </c>
      <c r="R45" s="13">
        <v>29490</v>
      </c>
      <c r="S45" s="13">
        <v>26530</v>
      </c>
      <c r="T45" s="13">
        <f t="shared" si="1"/>
        <v>2960</v>
      </c>
      <c r="U45" s="13">
        <v>26</v>
      </c>
      <c r="V45" s="13">
        <v>67</v>
      </c>
      <c r="W45" s="13">
        <v>2704</v>
      </c>
      <c r="X45" s="13">
        <v>2704</v>
      </c>
      <c r="Y45" s="16"/>
      <c r="Z45" s="16"/>
      <c r="AA45" s="16"/>
      <c r="AB45" s="17"/>
    </row>
    <row r="46" spans="1:32" x14ac:dyDescent="0.3">
      <c r="A46" s="2">
        <v>43</v>
      </c>
      <c r="B46" s="2">
        <v>128</v>
      </c>
      <c r="C46" s="2">
        <v>3146</v>
      </c>
      <c r="K46" s="2">
        <v>42</v>
      </c>
      <c r="L46" s="2">
        <v>123</v>
      </c>
      <c r="M46" s="2">
        <v>3868</v>
      </c>
      <c r="N46" s="2">
        <v>3868</v>
      </c>
      <c r="P46" s="12">
        <v>99</v>
      </c>
      <c r="Q46" s="13">
        <v>75</v>
      </c>
      <c r="R46" s="13">
        <v>41812</v>
      </c>
      <c r="S46" s="13">
        <v>39141</v>
      </c>
      <c r="T46" s="13">
        <f t="shared" si="1"/>
        <v>2671</v>
      </c>
      <c r="U46" s="13">
        <v>0</v>
      </c>
      <c r="V46" s="13">
        <v>1</v>
      </c>
      <c r="W46" s="13">
        <v>5578</v>
      </c>
      <c r="X46" s="13">
        <v>5578</v>
      </c>
      <c r="Y46" s="16"/>
      <c r="Z46" s="14">
        <f>SUM(W46:W47,S46:S47)</f>
        <v>75163</v>
      </c>
      <c r="AA46" s="14">
        <f>SUM(T46:T47)</f>
        <v>5309</v>
      </c>
      <c r="AB46" s="15">
        <f>Z46/AA46</f>
        <v>14.157656809191938</v>
      </c>
    </row>
    <row r="47" spans="1:32" x14ac:dyDescent="0.3">
      <c r="A47" s="2">
        <v>44</v>
      </c>
      <c r="B47" s="2">
        <v>137</v>
      </c>
      <c r="C47" s="2">
        <v>44577</v>
      </c>
      <c r="K47" s="2">
        <v>12</v>
      </c>
      <c r="L47" s="2">
        <v>31</v>
      </c>
      <c r="M47" s="2">
        <v>3827</v>
      </c>
      <c r="N47" s="2">
        <v>3827</v>
      </c>
      <c r="P47" s="12">
        <v>60</v>
      </c>
      <c r="Q47" s="13">
        <v>10</v>
      </c>
      <c r="R47" s="13">
        <v>31482</v>
      </c>
      <c r="S47" s="13">
        <v>28844</v>
      </c>
      <c r="T47" s="13">
        <f t="shared" si="1"/>
        <v>2638</v>
      </c>
      <c r="U47" s="13">
        <v>33</v>
      </c>
      <c r="V47" s="13">
        <v>93</v>
      </c>
      <c r="W47" s="13">
        <v>1600</v>
      </c>
      <c r="X47" s="13">
        <v>1600</v>
      </c>
      <c r="Y47" s="16"/>
      <c r="Z47" s="16"/>
      <c r="AA47" s="16"/>
      <c r="AB47" s="17"/>
    </row>
    <row r="48" spans="1:32" x14ac:dyDescent="0.3">
      <c r="A48" s="2">
        <v>45</v>
      </c>
      <c r="B48" s="2">
        <v>140</v>
      </c>
      <c r="C48" s="2">
        <v>13435</v>
      </c>
      <c r="K48" s="2">
        <v>28</v>
      </c>
      <c r="L48" s="2">
        <v>69</v>
      </c>
      <c r="M48" s="2">
        <v>3687</v>
      </c>
      <c r="N48" s="2">
        <v>3687</v>
      </c>
      <c r="P48" s="12">
        <v>86</v>
      </c>
      <c r="Q48" s="13">
        <v>56</v>
      </c>
      <c r="R48" s="13">
        <v>30152</v>
      </c>
      <c r="S48" s="13">
        <v>27710</v>
      </c>
      <c r="T48" s="13">
        <f t="shared" si="1"/>
        <v>2442</v>
      </c>
      <c r="U48" s="13">
        <v>25</v>
      </c>
      <c r="V48" s="13">
        <v>65</v>
      </c>
      <c r="W48" s="13">
        <v>5392</v>
      </c>
      <c r="X48" s="13">
        <v>5392</v>
      </c>
      <c r="Y48" s="16"/>
      <c r="Z48" s="14">
        <f>SUM(W48:W49,S48:S49)</f>
        <v>52301</v>
      </c>
      <c r="AA48" s="14">
        <f>SUM(T48:T49)</f>
        <v>4837</v>
      </c>
      <c r="AB48" s="15">
        <f>Z48/AA48</f>
        <v>10.812693818482531</v>
      </c>
    </row>
    <row r="49" spans="1:28" x14ac:dyDescent="0.3">
      <c r="A49" s="2">
        <v>46</v>
      </c>
      <c r="B49" s="2">
        <v>142</v>
      </c>
      <c r="C49" s="2">
        <v>12608</v>
      </c>
      <c r="K49" s="2">
        <v>6</v>
      </c>
      <c r="L49" s="2">
        <v>17</v>
      </c>
      <c r="M49" s="2">
        <v>3383</v>
      </c>
      <c r="N49" s="2">
        <v>3383</v>
      </c>
      <c r="P49" s="12">
        <v>146</v>
      </c>
      <c r="Q49" s="13">
        <v>138</v>
      </c>
      <c r="R49" s="13">
        <v>18806</v>
      </c>
      <c r="S49" s="13">
        <v>16411</v>
      </c>
      <c r="T49" s="13">
        <f t="shared" si="1"/>
        <v>2395</v>
      </c>
      <c r="U49" s="13">
        <v>19</v>
      </c>
      <c r="V49" s="13">
        <v>48</v>
      </c>
      <c r="W49" s="13">
        <v>2788</v>
      </c>
      <c r="X49" s="13">
        <v>2788</v>
      </c>
      <c r="Y49" s="16"/>
      <c r="Z49" s="16"/>
      <c r="AA49" s="16"/>
      <c r="AB49" s="17"/>
    </row>
    <row r="50" spans="1:28" x14ac:dyDescent="0.3">
      <c r="A50" s="2">
        <v>47</v>
      </c>
      <c r="B50" s="2">
        <v>143</v>
      </c>
      <c r="C50" s="2">
        <v>14472</v>
      </c>
      <c r="K50" s="2">
        <v>43</v>
      </c>
      <c r="L50" s="2">
        <v>128</v>
      </c>
      <c r="M50" s="2">
        <v>3146</v>
      </c>
      <c r="N50" s="2">
        <v>3146</v>
      </c>
      <c r="P50" s="12">
        <v>68</v>
      </c>
      <c r="Q50" s="13">
        <v>25</v>
      </c>
      <c r="R50" s="13">
        <v>16189</v>
      </c>
      <c r="S50" s="13">
        <v>14424</v>
      </c>
      <c r="T50" s="13">
        <f t="shared" si="1"/>
        <v>1765</v>
      </c>
      <c r="U50" s="13">
        <v>38</v>
      </c>
      <c r="V50" s="13">
        <v>106</v>
      </c>
      <c r="W50" s="13">
        <v>4872</v>
      </c>
      <c r="X50" s="13">
        <v>4872</v>
      </c>
      <c r="Y50" s="16"/>
      <c r="Z50" s="14">
        <f>SUM(W50:W51,S50:S51)</f>
        <v>39145</v>
      </c>
      <c r="AA50" s="14">
        <f>SUM(T50:T51)</f>
        <v>3441</v>
      </c>
      <c r="AB50" s="15">
        <f>Z50/AA50</f>
        <v>11.376053472827666</v>
      </c>
    </row>
    <row r="51" spans="1:28" x14ac:dyDescent="0.3">
      <c r="A51" s="2">
        <v>48</v>
      </c>
      <c r="B51" s="2">
        <v>148</v>
      </c>
      <c r="C51" s="2">
        <v>12912</v>
      </c>
      <c r="K51" s="2">
        <v>19</v>
      </c>
      <c r="L51" s="2">
        <v>48</v>
      </c>
      <c r="M51" s="2">
        <v>2788</v>
      </c>
      <c r="N51" s="2">
        <v>2788</v>
      </c>
      <c r="P51" s="12">
        <v>112</v>
      </c>
      <c r="Q51" s="13">
        <v>92</v>
      </c>
      <c r="R51" s="13">
        <v>19141</v>
      </c>
      <c r="S51" s="13">
        <v>17465</v>
      </c>
      <c r="T51" s="13">
        <f t="shared" si="1"/>
        <v>1676</v>
      </c>
      <c r="U51" s="13">
        <v>51</v>
      </c>
      <c r="V51" s="13">
        <v>153</v>
      </c>
      <c r="W51" s="13">
        <v>2384</v>
      </c>
      <c r="X51" s="13">
        <v>2384</v>
      </c>
      <c r="Y51" s="16"/>
      <c r="Z51" s="16"/>
      <c r="AA51" s="16"/>
      <c r="AB51" s="17"/>
    </row>
    <row r="52" spans="1:28" x14ac:dyDescent="0.3">
      <c r="A52" s="2">
        <v>49</v>
      </c>
      <c r="B52" s="2">
        <v>150</v>
      </c>
      <c r="C52" s="2">
        <v>10205</v>
      </c>
      <c r="K52" s="2">
        <v>26</v>
      </c>
      <c r="L52" s="2">
        <v>67</v>
      </c>
      <c r="M52" s="2">
        <v>2704</v>
      </c>
      <c r="N52" s="2">
        <v>2704</v>
      </c>
      <c r="P52" s="12">
        <v>71</v>
      </c>
      <c r="Q52" s="13">
        <v>29</v>
      </c>
      <c r="R52" s="13">
        <v>33156</v>
      </c>
      <c r="S52" s="13">
        <v>31608</v>
      </c>
      <c r="T52" s="13">
        <f t="shared" si="1"/>
        <v>1548</v>
      </c>
      <c r="U52" s="13">
        <v>31</v>
      </c>
      <c r="V52" s="13">
        <v>80</v>
      </c>
      <c r="W52" s="13">
        <v>4268</v>
      </c>
      <c r="X52" s="13">
        <v>4268</v>
      </c>
      <c r="Y52" s="16"/>
      <c r="Z52" s="14">
        <f>SUM(W52:W53,S52:S53)</f>
        <v>41581</v>
      </c>
      <c r="AA52" s="14">
        <f>SUM(T52:T53)</f>
        <v>2945</v>
      </c>
      <c r="AB52" s="15">
        <f>Z52/AA52</f>
        <v>14.119185059422751</v>
      </c>
    </row>
    <row r="53" spans="1:28" x14ac:dyDescent="0.3">
      <c r="A53" s="2">
        <v>50</v>
      </c>
      <c r="B53" s="2">
        <v>151</v>
      </c>
      <c r="C53" s="2">
        <v>15636</v>
      </c>
      <c r="K53" s="2">
        <v>51</v>
      </c>
      <c r="L53" s="2">
        <v>153</v>
      </c>
      <c r="M53" s="2">
        <v>2384</v>
      </c>
      <c r="N53" s="2">
        <v>2384</v>
      </c>
      <c r="P53" s="12">
        <v>136</v>
      </c>
      <c r="Q53" s="13">
        <v>126</v>
      </c>
      <c r="R53" s="13">
        <v>5557</v>
      </c>
      <c r="S53" s="13">
        <v>4160</v>
      </c>
      <c r="T53" s="13">
        <f t="shared" si="1"/>
        <v>1397</v>
      </c>
      <c r="U53" s="13">
        <v>4</v>
      </c>
      <c r="V53" s="13">
        <v>14</v>
      </c>
      <c r="W53" s="13">
        <v>1545</v>
      </c>
      <c r="X53" s="13">
        <v>1545</v>
      </c>
      <c r="Y53" s="16"/>
      <c r="Z53" s="16"/>
      <c r="AA53" s="16"/>
      <c r="AB53" s="17"/>
    </row>
    <row r="54" spans="1:28" x14ac:dyDescent="0.3">
      <c r="A54" s="2">
        <v>51</v>
      </c>
      <c r="B54" s="2">
        <v>153</v>
      </c>
      <c r="C54" s="2">
        <v>2384</v>
      </c>
      <c r="K54" s="2">
        <v>33</v>
      </c>
      <c r="L54" s="2">
        <v>93</v>
      </c>
      <c r="M54" s="2">
        <v>1600</v>
      </c>
      <c r="N54" s="2">
        <v>1600</v>
      </c>
      <c r="P54" s="12">
        <v>59</v>
      </c>
      <c r="Q54" s="13">
        <v>8</v>
      </c>
      <c r="R54" s="13">
        <v>7500</v>
      </c>
      <c r="S54" s="13">
        <v>6112</v>
      </c>
      <c r="T54" s="13">
        <f t="shared" si="1"/>
        <v>1388</v>
      </c>
      <c r="U54" s="13">
        <v>12</v>
      </c>
      <c r="V54" s="13">
        <v>31</v>
      </c>
      <c r="W54" s="13">
        <v>3827</v>
      </c>
      <c r="X54" s="13">
        <v>3827</v>
      </c>
      <c r="Y54" s="16"/>
      <c r="Z54" s="14">
        <f>SUM(W54:W55,S54:S55)</f>
        <v>45854</v>
      </c>
      <c r="AA54" s="14">
        <f>SUM(T54:T55)</f>
        <v>2618</v>
      </c>
      <c r="AB54" s="15">
        <f>Z54/AA54</f>
        <v>17.514896867838043</v>
      </c>
    </row>
    <row r="55" spans="1:28" ht="17.25" thickBot="1" x14ac:dyDescent="0.35">
      <c r="A55" s="2">
        <v>52</v>
      </c>
      <c r="B55" s="2">
        <v>156</v>
      </c>
      <c r="C55" s="2">
        <v>8314</v>
      </c>
      <c r="K55" s="2">
        <v>4</v>
      </c>
      <c r="L55" s="2">
        <v>14</v>
      </c>
      <c r="M55" s="2">
        <v>1545</v>
      </c>
      <c r="N55" s="2">
        <v>1545</v>
      </c>
      <c r="P55" s="18">
        <v>91</v>
      </c>
      <c r="Q55" s="19">
        <v>63</v>
      </c>
      <c r="R55" s="19">
        <v>33762</v>
      </c>
      <c r="S55" s="19">
        <v>32532</v>
      </c>
      <c r="T55" s="19">
        <f t="shared" si="1"/>
        <v>1230</v>
      </c>
      <c r="U55" s="19">
        <v>6</v>
      </c>
      <c r="V55" s="19">
        <v>17</v>
      </c>
      <c r="W55" s="19">
        <v>3383</v>
      </c>
      <c r="X55" s="19">
        <v>3383</v>
      </c>
      <c r="Y55" s="20"/>
      <c r="Z55" s="20"/>
      <c r="AA55" s="20"/>
      <c r="AB55" s="21"/>
    </row>
    <row r="56" spans="1:28" x14ac:dyDescent="0.3">
      <c r="A56" s="2">
        <v>53</v>
      </c>
      <c r="B56" s="2">
        <v>157</v>
      </c>
      <c r="C56" s="2">
        <v>14771</v>
      </c>
      <c r="P56" s="12">
        <v>143</v>
      </c>
      <c r="Q56" s="13">
        <v>134</v>
      </c>
      <c r="R56" s="13">
        <v>23430</v>
      </c>
      <c r="S56" s="13">
        <v>22201</v>
      </c>
      <c r="T56" s="13">
        <f t="shared" si="1"/>
        <v>1229</v>
      </c>
      <c r="U56" s="16"/>
      <c r="V56" s="16"/>
      <c r="W56" s="16"/>
      <c r="X56" s="16"/>
      <c r="Y56" s="16"/>
      <c r="Z56" s="14">
        <f>SUM(S56:S59)</f>
        <v>81995</v>
      </c>
      <c r="AA56" s="14">
        <f>SUM(T56:T59)</f>
        <v>4613</v>
      </c>
      <c r="AB56" s="15">
        <f>Z56/AA56</f>
        <v>17.774766962930848</v>
      </c>
    </row>
    <row r="57" spans="1:28" x14ac:dyDescent="0.3">
      <c r="A57" s="2">
        <v>54</v>
      </c>
      <c r="B57" s="2">
        <v>2</v>
      </c>
      <c r="C57" s="2">
        <v>56131</v>
      </c>
      <c r="D57" s="2">
        <v>31473</v>
      </c>
      <c r="E57" s="2">
        <f>C57-D57</f>
        <v>24658</v>
      </c>
      <c r="P57" s="12">
        <v>132</v>
      </c>
      <c r="Q57" s="13">
        <v>121</v>
      </c>
      <c r="R57" s="13">
        <v>25459</v>
      </c>
      <c r="S57" s="13">
        <v>24257</v>
      </c>
      <c r="T57" s="13">
        <f t="shared" si="1"/>
        <v>1202</v>
      </c>
      <c r="U57" s="16"/>
      <c r="V57" s="16"/>
      <c r="W57" s="16"/>
      <c r="X57" s="16"/>
      <c r="Y57" s="16"/>
      <c r="Z57" s="14"/>
      <c r="AA57" s="14"/>
      <c r="AB57" s="15"/>
    </row>
    <row r="58" spans="1:28" x14ac:dyDescent="0.3">
      <c r="A58" s="2">
        <v>55</v>
      </c>
      <c r="B58" s="2">
        <v>3</v>
      </c>
      <c r="C58" s="2">
        <v>105213</v>
      </c>
      <c r="D58" s="2">
        <v>74490</v>
      </c>
      <c r="E58" s="2">
        <f t="shared" ref="E58:E121" si="2">C58-D58</f>
        <v>30723</v>
      </c>
      <c r="P58" s="12">
        <v>124</v>
      </c>
      <c r="Q58" s="13">
        <v>110</v>
      </c>
      <c r="R58" s="13">
        <v>19265</v>
      </c>
      <c r="S58" s="13">
        <v>18104</v>
      </c>
      <c r="T58" s="13">
        <f t="shared" si="1"/>
        <v>1161</v>
      </c>
      <c r="U58" s="16"/>
      <c r="V58" s="16"/>
      <c r="W58" s="16"/>
      <c r="X58" s="16"/>
      <c r="Y58" s="16"/>
      <c r="Z58" s="14"/>
      <c r="AA58" s="14"/>
      <c r="AB58" s="15"/>
    </row>
    <row r="59" spans="1:28" x14ac:dyDescent="0.3">
      <c r="A59" s="2">
        <v>56</v>
      </c>
      <c r="B59" s="2">
        <v>4</v>
      </c>
      <c r="C59" s="2">
        <v>118411</v>
      </c>
      <c r="D59" s="2">
        <v>91222</v>
      </c>
      <c r="E59" s="2">
        <f t="shared" si="2"/>
        <v>27189</v>
      </c>
      <c r="P59" s="12">
        <v>85</v>
      </c>
      <c r="Q59" s="13">
        <v>55</v>
      </c>
      <c r="R59" s="13">
        <v>18454</v>
      </c>
      <c r="S59" s="13">
        <v>17433</v>
      </c>
      <c r="T59" s="13">
        <f t="shared" si="1"/>
        <v>1021</v>
      </c>
      <c r="U59" s="16"/>
      <c r="V59" s="16"/>
      <c r="W59" s="16"/>
      <c r="X59" s="16"/>
      <c r="Y59" s="16"/>
      <c r="Z59" s="16"/>
      <c r="AA59" s="16"/>
      <c r="AB59" s="17"/>
    </row>
    <row r="60" spans="1:28" x14ac:dyDescent="0.3">
      <c r="A60" s="2">
        <v>57</v>
      </c>
      <c r="B60" s="2">
        <v>5</v>
      </c>
      <c r="C60" s="2">
        <v>15342</v>
      </c>
      <c r="D60" s="2">
        <v>15135</v>
      </c>
      <c r="E60" s="2">
        <f t="shared" si="2"/>
        <v>207</v>
      </c>
      <c r="P60" s="12">
        <v>95</v>
      </c>
      <c r="Q60" s="13">
        <v>71</v>
      </c>
      <c r="R60" s="13">
        <v>3581</v>
      </c>
      <c r="S60" s="13">
        <v>2728</v>
      </c>
      <c r="T60" s="13">
        <f t="shared" si="1"/>
        <v>853</v>
      </c>
      <c r="U60" s="16"/>
      <c r="V60" s="16"/>
      <c r="W60" s="16"/>
      <c r="X60" s="16"/>
      <c r="Y60" s="16"/>
      <c r="Z60" s="14">
        <f>SUM(S60:S63)</f>
        <v>148225</v>
      </c>
      <c r="AA60" s="14">
        <f>SUM(T60:T63)</f>
        <v>3184</v>
      </c>
      <c r="AB60" s="15">
        <f>Z60/AA60</f>
        <v>46.553077889447238</v>
      </c>
    </row>
    <row r="61" spans="1:28" x14ac:dyDescent="0.3">
      <c r="A61" s="2">
        <v>58</v>
      </c>
      <c r="B61" s="2">
        <v>6</v>
      </c>
      <c r="C61" s="2">
        <v>27260</v>
      </c>
      <c r="D61" s="2">
        <v>23004</v>
      </c>
      <c r="E61" s="2">
        <f t="shared" si="2"/>
        <v>4256</v>
      </c>
      <c r="P61" s="12">
        <v>120</v>
      </c>
      <c r="Q61" s="13">
        <v>105</v>
      </c>
      <c r="R61" s="13">
        <v>77319</v>
      </c>
      <c r="S61" s="13">
        <v>76480</v>
      </c>
      <c r="T61" s="13">
        <f t="shared" si="1"/>
        <v>839</v>
      </c>
      <c r="U61" s="16"/>
      <c r="V61" s="16"/>
      <c r="W61" s="16"/>
      <c r="X61" s="16"/>
      <c r="Y61" s="16"/>
      <c r="Z61" s="16"/>
      <c r="AA61" s="16"/>
      <c r="AB61" s="17"/>
    </row>
    <row r="62" spans="1:28" x14ac:dyDescent="0.3">
      <c r="A62" s="2">
        <v>59</v>
      </c>
      <c r="B62" s="2">
        <v>8</v>
      </c>
      <c r="C62" s="2">
        <v>7500</v>
      </c>
      <c r="D62" s="2">
        <v>6112</v>
      </c>
      <c r="E62" s="2">
        <f t="shared" si="2"/>
        <v>1388</v>
      </c>
      <c r="P62" s="12">
        <v>81</v>
      </c>
      <c r="Q62" s="13">
        <v>46</v>
      </c>
      <c r="R62" s="13">
        <v>28526</v>
      </c>
      <c r="S62" s="13">
        <v>27690</v>
      </c>
      <c r="T62" s="13">
        <f t="shared" si="1"/>
        <v>836</v>
      </c>
      <c r="U62" s="16"/>
      <c r="V62" s="16"/>
      <c r="W62" s="16"/>
      <c r="X62" s="16"/>
      <c r="Y62" s="16"/>
      <c r="Z62" s="14"/>
      <c r="AA62" s="14"/>
      <c r="AB62" s="15"/>
    </row>
    <row r="63" spans="1:28" x14ac:dyDescent="0.3">
      <c r="A63" s="2">
        <v>60</v>
      </c>
      <c r="B63" s="2">
        <v>10</v>
      </c>
      <c r="C63" s="2">
        <v>31482</v>
      </c>
      <c r="D63" s="2">
        <v>28844</v>
      </c>
      <c r="E63" s="2">
        <f t="shared" si="2"/>
        <v>2638</v>
      </c>
      <c r="P63" s="12">
        <v>77</v>
      </c>
      <c r="Q63" s="13">
        <v>38</v>
      </c>
      <c r="R63" s="13">
        <v>41983</v>
      </c>
      <c r="S63" s="13">
        <v>41327</v>
      </c>
      <c r="T63" s="13">
        <f t="shared" si="1"/>
        <v>656</v>
      </c>
      <c r="U63" s="16"/>
      <c r="V63" s="16"/>
      <c r="W63" s="16"/>
      <c r="X63" s="16"/>
      <c r="Y63" s="16"/>
      <c r="Z63" s="16"/>
      <c r="AA63" s="16"/>
      <c r="AB63" s="17"/>
    </row>
    <row r="64" spans="1:28" x14ac:dyDescent="0.3">
      <c r="A64" s="2">
        <v>61</v>
      </c>
      <c r="B64" s="2">
        <v>11</v>
      </c>
      <c r="C64" s="2">
        <v>23780</v>
      </c>
      <c r="D64" s="2">
        <v>23714</v>
      </c>
      <c r="E64" s="2">
        <f t="shared" si="2"/>
        <v>66</v>
      </c>
      <c r="P64" s="12">
        <v>97</v>
      </c>
      <c r="Q64" s="13">
        <v>73</v>
      </c>
      <c r="R64" s="13">
        <v>1460</v>
      </c>
      <c r="S64" s="13">
        <v>842</v>
      </c>
      <c r="T64" s="13">
        <f t="shared" si="1"/>
        <v>618</v>
      </c>
      <c r="U64" s="16"/>
      <c r="V64" s="16"/>
      <c r="W64" s="16"/>
      <c r="X64" s="16"/>
      <c r="Y64" s="16"/>
      <c r="Z64" s="14">
        <f>SUM(S64:S67)</f>
        <v>27533</v>
      </c>
      <c r="AA64" s="14">
        <f>SUM(T64:T67)</f>
        <v>1945</v>
      </c>
      <c r="AB64" s="15">
        <f>Z64/AA64</f>
        <v>14.155784061696657</v>
      </c>
    </row>
    <row r="65" spans="1:28" x14ac:dyDescent="0.3">
      <c r="A65" s="2">
        <v>62</v>
      </c>
      <c r="B65" s="2">
        <v>13</v>
      </c>
      <c r="C65" s="2">
        <v>11256</v>
      </c>
      <c r="D65" s="2">
        <v>11256</v>
      </c>
      <c r="E65" s="2">
        <f t="shared" si="2"/>
        <v>0</v>
      </c>
      <c r="P65" s="12">
        <v>96</v>
      </c>
      <c r="Q65" s="13">
        <v>72</v>
      </c>
      <c r="R65" s="13">
        <v>1365</v>
      </c>
      <c r="S65" s="13">
        <v>911</v>
      </c>
      <c r="T65" s="13">
        <f t="shared" si="1"/>
        <v>454</v>
      </c>
      <c r="U65" s="16"/>
      <c r="V65" s="16"/>
      <c r="W65" s="16"/>
      <c r="X65" s="16"/>
      <c r="Y65" s="16"/>
      <c r="Z65" s="16"/>
      <c r="AA65" s="16"/>
      <c r="AB65" s="17"/>
    </row>
    <row r="66" spans="1:28" x14ac:dyDescent="0.3">
      <c r="A66" s="2">
        <v>63</v>
      </c>
      <c r="B66" s="2">
        <v>15</v>
      </c>
      <c r="C66" s="2">
        <v>23151</v>
      </c>
      <c r="D66" s="2">
        <v>23134</v>
      </c>
      <c r="E66" s="2">
        <f t="shared" si="2"/>
        <v>17</v>
      </c>
      <c r="P66" s="12">
        <v>110</v>
      </c>
      <c r="Q66" s="13">
        <v>89</v>
      </c>
      <c r="R66" s="13">
        <v>16472</v>
      </c>
      <c r="S66" s="13">
        <v>16032</v>
      </c>
      <c r="T66" s="13">
        <f t="shared" ref="T66:T97" si="3">R66-S66</f>
        <v>440</v>
      </c>
      <c r="U66" s="16"/>
      <c r="V66" s="16"/>
      <c r="W66" s="16"/>
      <c r="X66" s="16"/>
      <c r="Y66" s="16"/>
      <c r="Z66" s="14"/>
      <c r="AA66" s="14"/>
      <c r="AB66" s="17"/>
    </row>
    <row r="67" spans="1:28" x14ac:dyDescent="0.3">
      <c r="A67" s="2">
        <v>64</v>
      </c>
      <c r="B67" s="2">
        <v>18</v>
      </c>
      <c r="C67" s="2">
        <v>13928</v>
      </c>
      <c r="D67" s="2">
        <v>10651</v>
      </c>
      <c r="E67" s="2">
        <f t="shared" si="2"/>
        <v>3277</v>
      </c>
      <c r="P67" s="12">
        <v>83</v>
      </c>
      <c r="Q67" s="13">
        <v>53</v>
      </c>
      <c r="R67" s="13">
        <v>10181</v>
      </c>
      <c r="S67" s="13">
        <v>9748</v>
      </c>
      <c r="T67" s="13">
        <f t="shared" si="3"/>
        <v>433</v>
      </c>
      <c r="U67" s="16"/>
      <c r="V67" s="16"/>
      <c r="W67" s="16"/>
      <c r="X67" s="16"/>
      <c r="Y67" s="16"/>
      <c r="Z67" s="16"/>
      <c r="AA67" s="16"/>
      <c r="AB67" s="17"/>
    </row>
    <row r="68" spans="1:28" x14ac:dyDescent="0.3">
      <c r="A68" s="2">
        <v>65</v>
      </c>
      <c r="B68" s="2">
        <v>20</v>
      </c>
      <c r="C68" s="2">
        <v>31678</v>
      </c>
      <c r="D68" s="2">
        <v>10651</v>
      </c>
      <c r="E68" s="2">
        <f t="shared" si="2"/>
        <v>21027</v>
      </c>
      <c r="P68" s="12">
        <v>152</v>
      </c>
      <c r="Q68" s="13">
        <v>147</v>
      </c>
      <c r="R68" s="13">
        <v>10445</v>
      </c>
      <c r="S68" s="13">
        <v>10027</v>
      </c>
      <c r="T68" s="13">
        <f t="shared" si="3"/>
        <v>418</v>
      </c>
      <c r="U68" s="16"/>
      <c r="V68" s="16"/>
      <c r="W68" s="16"/>
      <c r="X68" s="16"/>
      <c r="Y68" s="16"/>
      <c r="Z68" s="14">
        <f>SUM(S68:S71)</f>
        <v>67046</v>
      </c>
      <c r="AA68" s="14">
        <f>SUM(T68:T71)</f>
        <v>1358</v>
      </c>
      <c r="AB68" s="15">
        <f>Z68/AA68</f>
        <v>49.371134020618555</v>
      </c>
    </row>
    <row r="69" spans="1:28" x14ac:dyDescent="0.3">
      <c r="A69" s="2">
        <v>66</v>
      </c>
      <c r="B69" s="2">
        <v>21</v>
      </c>
      <c r="C69" s="2">
        <v>19338</v>
      </c>
      <c r="D69" s="2">
        <v>19302</v>
      </c>
      <c r="E69" s="2">
        <f t="shared" si="2"/>
        <v>36</v>
      </c>
      <c r="P69" s="12">
        <v>128</v>
      </c>
      <c r="Q69" s="13">
        <v>116</v>
      </c>
      <c r="R69" s="13">
        <v>6339</v>
      </c>
      <c r="S69" s="13">
        <v>5977</v>
      </c>
      <c r="T69" s="13">
        <f t="shared" si="3"/>
        <v>362</v>
      </c>
      <c r="U69" s="16"/>
      <c r="V69" s="16"/>
      <c r="W69" s="16"/>
      <c r="X69" s="16"/>
      <c r="Y69" s="16"/>
      <c r="Z69" s="16"/>
      <c r="AA69" s="16"/>
      <c r="AB69" s="17"/>
    </row>
    <row r="70" spans="1:28" x14ac:dyDescent="0.3">
      <c r="A70" s="2">
        <v>67</v>
      </c>
      <c r="B70" s="2">
        <v>22</v>
      </c>
      <c r="C70" s="2">
        <v>13108</v>
      </c>
      <c r="D70" s="2">
        <v>13108</v>
      </c>
      <c r="E70" s="2">
        <f t="shared" si="2"/>
        <v>0</v>
      </c>
      <c r="P70" s="12">
        <v>149</v>
      </c>
      <c r="Q70" s="13">
        <v>144</v>
      </c>
      <c r="R70" s="13">
        <v>47423</v>
      </c>
      <c r="S70" s="13">
        <v>47123</v>
      </c>
      <c r="T70" s="13">
        <f t="shared" si="3"/>
        <v>300</v>
      </c>
      <c r="U70" s="16"/>
      <c r="V70" s="16"/>
      <c r="W70" s="16"/>
      <c r="X70" s="16"/>
      <c r="Y70" s="16"/>
      <c r="Z70" s="14"/>
      <c r="AA70" s="14"/>
      <c r="AB70" s="17"/>
    </row>
    <row r="71" spans="1:28" x14ac:dyDescent="0.3">
      <c r="A71" s="2">
        <v>68</v>
      </c>
      <c r="B71" s="2">
        <v>25</v>
      </c>
      <c r="C71" s="2">
        <v>16189</v>
      </c>
      <c r="D71" s="2">
        <v>14424</v>
      </c>
      <c r="E71" s="2">
        <f t="shared" si="2"/>
        <v>1765</v>
      </c>
      <c r="P71" s="12">
        <v>155</v>
      </c>
      <c r="Q71" s="13">
        <v>154</v>
      </c>
      <c r="R71" s="13">
        <v>4197</v>
      </c>
      <c r="S71" s="13">
        <v>3919</v>
      </c>
      <c r="T71" s="13">
        <f t="shared" si="3"/>
        <v>278</v>
      </c>
      <c r="U71" s="16"/>
      <c r="V71" s="16"/>
      <c r="W71" s="16"/>
      <c r="X71" s="16"/>
      <c r="Y71" s="16"/>
      <c r="Z71" s="16"/>
      <c r="AA71" s="16"/>
      <c r="AB71" s="17"/>
    </row>
    <row r="72" spans="1:28" x14ac:dyDescent="0.3">
      <c r="A72" s="2">
        <v>69</v>
      </c>
      <c r="B72" s="2">
        <v>26</v>
      </c>
      <c r="C72" s="2">
        <v>21888</v>
      </c>
      <c r="D72" s="2">
        <v>18478</v>
      </c>
      <c r="E72" s="2">
        <f t="shared" si="2"/>
        <v>3410</v>
      </c>
      <c r="P72" s="12">
        <v>153</v>
      </c>
      <c r="Q72" s="13">
        <v>149</v>
      </c>
      <c r="R72" s="13">
        <v>15819</v>
      </c>
      <c r="S72" s="13">
        <v>15598</v>
      </c>
      <c r="T72" s="13">
        <f t="shared" si="3"/>
        <v>221</v>
      </c>
      <c r="U72" s="16"/>
      <c r="V72" s="16"/>
      <c r="W72" s="16"/>
      <c r="X72" s="16"/>
      <c r="Y72" s="16"/>
      <c r="Z72" s="14">
        <f>SUM(S72:S75)</f>
        <v>86940</v>
      </c>
      <c r="AA72" s="14">
        <f>SUM(T72:T75)</f>
        <v>799</v>
      </c>
      <c r="AB72" s="15">
        <f>Z72/AA72</f>
        <v>108.811013767209</v>
      </c>
    </row>
    <row r="73" spans="1:28" x14ac:dyDescent="0.3">
      <c r="A73" s="2">
        <v>70</v>
      </c>
      <c r="B73" s="2">
        <v>28</v>
      </c>
      <c r="C73" s="2">
        <v>12721</v>
      </c>
      <c r="D73" s="2">
        <v>12711</v>
      </c>
      <c r="E73" s="2">
        <f t="shared" si="2"/>
        <v>10</v>
      </c>
      <c r="P73" s="12">
        <v>111</v>
      </c>
      <c r="Q73" s="13">
        <v>91</v>
      </c>
      <c r="R73" s="13">
        <v>37174</v>
      </c>
      <c r="S73" s="13">
        <v>36959</v>
      </c>
      <c r="T73" s="13">
        <f t="shared" si="3"/>
        <v>215</v>
      </c>
      <c r="U73" s="16"/>
      <c r="V73" s="16"/>
      <c r="W73" s="16"/>
      <c r="X73" s="16"/>
      <c r="Y73" s="16"/>
      <c r="Z73" s="16"/>
      <c r="AA73" s="16"/>
      <c r="AB73" s="17"/>
    </row>
    <row r="74" spans="1:28" x14ac:dyDescent="0.3">
      <c r="A74" s="2">
        <v>71</v>
      </c>
      <c r="B74" s="2">
        <v>29</v>
      </c>
      <c r="C74" s="2">
        <v>33156</v>
      </c>
      <c r="D74" s="2">
        <v>31608</v>
      </c>
      <c r="E74" s="2">
        <f t="shared" si="2"/>
        <v>1548</v>
      </c>
      <c r="P74" s="12">
        <v>57</v>
      </c>
      <c r="Q74" s="13">
        <v>5</v>
      </c>
      <c r="R74" s="13">
        <v>15342</v>
      </c>
      <c r="S74" s="13">
        <v>15135</v>
      </c>
      <c r="T74" s="13">
        <f t="shared" si="3"/>
        <v>207</v>
      </c>
      <c r="U74" s="16"/>
      <c r="V74" s="16"/>
      <c r="W74" s="16"/>
      <c r="X74" s="16"/>
      <c r="Y74" s="16"/>
      <c r="Z74" s="14"/>
      <c r="AA74" s="14"/>
      <c r="AB74" s="17"/>
    </row>
    <row r="75" spans="1:28" x14ac:dyDescent="0.3">
      <c r="A75" s="2">
        <v>72</v>
      </c>
      <c r="B75" s="2">
        <v>33</v>
      </c>
      <c r="C75" s="2">
        <v>16611</v>
      </c>
      <c r="D75" s="2">
        <v>11149</v>
      </c>
      <c r="E75" s="2">
        <f t="shared" si="2"/>
        <v>5462</v>
      </c>
      <c r="P75" s="12">
        <v>138</v>
      </c>
      <c r="Q75" s="13">
        <v>129</v>
      </c>
      <c r="R75" s="13">
        <v>19404</v>
      </c>
      <c r="S75" s="13">
        <v>19248</v>
      </c>
      <c r="T75" s="13">
        <f t="shared" si="3"/>
        <v>156</v>
      </c>
      <c r="U75" s="16"/>
      <c r="V75" s="16"/>
      <c r="W75" s="16"/>
      <c r="X75" s="16"/>
      <c r="Y75" s="16"/>
      <c r="Z75" s="16"/>
      <c r="AA75" s="16"/>
      <c r="AB75" s="17"/>
    </row>
    <row r="76" spans="1:28" x14ac:dyDescent="0.3">
      <c r="A76" s="2">
        <v>73</v>
      </c>
      <c r="B76" s="2">
        <v>34</v>
      </c>
      <c r="C76" s="2">
        <v>43050</v>
      </c>
      <c r="D76" s="2">
        <v>25142</v>
      </c>
      <c r="E76" s="2">
        <f t="shared" si="2"/>
        <v>17908</v>
      </c>
      <c r="P76" s="12">
        <v>134</v>
      </c>
      <c r="Q76" s="13">
        <v>124</v>
      </c>
      <c r="R76" s="13">
        <v>4838</v>
      </c>
      <c r="S76" s="13">
        <v>4695</v>
      </c>
      <c r="T76" s="13">
        <f t="shared" si="3"/>
        <v>143</v>
      </c>
      <c r="U76" s="16"/>
      <c r="V76" s="16"/>
      <c r="W76" s="16"/>
      <c r="X76" s="16"/>
      <c r="Y76" s="16"/>
      <c r="Z76" s="14">
        <f>SUM(S76:S79)</f>
        <v>114543</v>
      </c>
      <c r="AA76" s="14">
        <f>SUM(T76:T79)</f>
        <v>502</v>
      </c>
      <c r="AB76" s="15">
        <f>Z76/AA76</f>
        <v>228.17330677290838</v>
      </c>
    </row>
    <row r="77" spans="1:28" x14ac:dyDescent="0.3">
      <c r="A77" s="2">
        <v>74</v>
      </c>
      <c r="B77" s="2">
        <v>35</v>
      </c>
      <c r="C77" s="2">
        <v>32062</v>
      </c>
      <c r="D77" s="2">
        <v>28735</v>
      </c>
      <c r="E77" s="2">
        <f t="shared" si="2"/>
        <v>3327</v>
      </c>
      <c r="P77" s="12">
        <v>135</v>
      </c>
      <c r="Q77" s="13">
        <v>125</v>
      </c>
      <c r="R77" s="13">
        <v>92610</v>
      </c>
      <c r="S77" s="13">
        <v>92476</v>
      </c>
      <c r="T77" s="13">
        <f t="shared" si="3"/>
        <v>134</v>
      </c>
      <c r="U77" s="16"/>
      <c r="V77" s="16"/>
      <c r="W77" s="16"/>
      <c r="X77" s="16"/>
      <c r="Y77" s="16"/>
      <c r="Z77" s="16"/>
      <c r="AA77" s="16"/>
      <c r="AB77" s="17"/>
    </row>
    <row r="78" spans="1:28" x14ac:dyDescent="0.3">
      <c r="A78" s="2">
        <v>75</v>
      </c>
      <c r="B78" s="2">
        <v>36</v>
      </c>
      <c r="C78" s="2">
        <v>27811</v>
      </c>
      <c r="D78" s="2">
        <v>16195</v>
      </c>
      <c r="E78" s="2">
        <f t="shared" si="2"/>
        <v>11616</v>
      </c>
      <c r="P78" s="12">
        <v>114</v>
      </c>
      <c r="Q78" s="13">
        <v>96</v>
      </c>
      <c r="R78" s="13">
        <v>4688</v>
      </c>
      <c r="S78" s="13">
        <v>4569</v>
      </c>
      <c r="T78" s="13">
        <f t="shared" si="3"/>
        <v>119</v>
      </c>
      <c r="U78" s="16"/>
      <c r="V78" s="16"/>
      <c r="W78" s="16"/>
      <c r="X78" s="16"/>
      <c r="Y78" s="16"/>
      <c r="Z78" s="14"/>
      <c r="AA78" s="14"/>
      <c r="AB78" s="17"/>
    </row>
    <row r="79" spans="1:28" x14ac:dyDescent="0.3">
      <c r="A79" s="2">
        <v>76</v>
      </c>
      <c r="B79" s="2">
        <v>37</v>
      </c>
      <c r="C79" s="2">
        <v>12909</v>
      </c>
      <c r="D79" s="2">
        <v>12803</v>
      </c>
      <c r="E79" s="2">
        <f t="shared" si="2"/>
        <v>106</v>
      </c>
      <c r="P79" s="12">
        <v>76</v>
      </c>
      <c r="Q79" s="13">
        <v>37</v>
      </c>
      <c r="R79" s="13">
        <v>12909</v>
      </c>
      <c r="S79" s="13">
        <v>12803</v>
      </c>
      <c r="T79" s="13">
        <f t="shared" si="3"/>
        <v>106</v>
      </c>
      <c r="U79" s="16"/>
      <c r="V79" s="16"/>
      <c r="W79" s="16"/>
      <c r="X79" s="16"/>
      <c r="Y79" s="16"/>
      <c r="Z79" s="16"/>
      <c r="AA79" s="16"/>
      <c r="AB79" s="17"/>
    </row>
    <row r="80" spans="1:28" x14ac:dyDescent="0.3">
      <c r="A80" s="2">
        <v>77</v>
      </c>
      <c r="B80" s="2">
        <v>38</v>
      </c>
      <c r="C80" s="2">
        <v>41983</v>
      </c>
      <c r="D80" s="2">
        <v>41327</v>
      </c>
      <c r="E80" s="2">
        <f t="shared" si="2"/>
        <v>656</v>
      </c>
      <c r="P80" s="26">
        <v>123</v>
      </c>
      <c r="Q80" s="27">
        <v>109</v>
      </c>
      <c r="R80" s="27">
        <v>19855</v>
      </c>
      <c r="S80" s="27">
        <v>19785</v>
      </c>
      <c r="T80" s="27">
        <f t="shared" si="3"/>
        <v>70</v>
      </c>
      <c r="U80" s="16"/>
      <c r="V80" s="16"/>
      <c r="W80" s="16"/>
      <c r="X80" s="16"/>
      <c r="Y80" s="16"/>
      <c r="Z80" s="14">
        <f>SUM(S80:S83)</f>
        <v>114487</v>
      </c>
      <c r="AA80" s="14">
        <f>SUM(T80:T83)</f>
        <v>272</v>
      </c>
      <c r="AB80" s="15">
        <f>Z80/AA80</f>
        <v>420.90808823529414</v>
      </c>
    </row>
    <row r="81" spans="1:28" x14ac:dyDescent="0.3">
      <c r="A81" s="2">
        <v>78</v>
      </c>
      <c r="B81" s="2">
        <v>41</v>
      </c>
      <c r="C81" s="2">
        <v>35225</v>
      </c>
      <c r="D81" s="2">
        <v>28526</v>
      </c>
      <c r="E81" s="2">
        <f t="shared" si="2"/>
        <v>6699</v>
      </c>
      <c r="P81" s="26">
        <v>90</v>
      </c>
      <c r="Q81" s="27">
        <v>61</v>
      </c>
      <c r="R81" s="27">
        <v>40994</v>
      </c>
      <c r="S81" s="27">
        <v>40925</v>
      </c>
      <c r="T81" s="27">
        <f t="shared" si="3"/>
        <v>69</v>
      </c>
      <c r="U81" s="16"/>
      <c r="V81" s="16"/>
      <c r="W81" s="16"/>
      <c r="X81" s="16"/>
      <c r="Y81" s="16"/>
      <c r="Z81" s="16"/>
      <c r="AA81" s="16"/>
      <c r="AB81" s="17"/>
    </row>
    <row r="82" spans="1:28" x14ac:dyDescent="0.3">
      <c r="A82" s="2">
        <v>79</v>
      </c>
      <c r="B82" s="2">
        <v>44</v>
      </c>
      <c r="C82" s="2">
        <v>12566</v>
      </c>
      <c r="D82" s="2">
        <v>12556</v>
      </c>
      <c r="E82" s="2">
        <f t="shared" si="2"/>
        <v>10</v>
      </c>
      <c r="P82" s="26">
        <v>121</v>
      </c>
      <c r="Q82" s="27">
        <v>107</v>
      </c>
      <c r="R82" s="27">
        <v>30130</v>
      </c>
      <c r="S82" s="27">
        <v>30063</v>
      </c>
      <c r="T82" s="27">
        <f t="shared" si="3"/>
        <v>67</v>
      </c>
      <c r="U82" s="16"/>
      <c r="V82" s="16"/>
      <c r="W82" s="16"/>
      <c r="X82" s="16"/>
      <c r="Y82" s="16"/>
      <c r="Z82" s="14"/>
      <c r="AA82" s="14"/>
      <c r="AB82" s="17"/>
    </row>
    <row r="83" spans="1:28" x14ac:dyDescent="0.3">
      <c r="A83" s="2">
        <v>80</v>
      </c>
      <c r="B83" s="2">
        <v>45</v>
      </c>
      <c r="C83" s="2">
        <v>22387</v>
      </c>
      <c r="D83" s="2">
        <v>22374</v>
      </c>
      <c r="E83" s="2">
        <f t="shared" si="2"/>
        <v>13</v>
      </c>
      <c r="P83" s="26">
        <v>61</v>
      </c>
      <c r="Q83" s="27">
        <v>11</v>
      </c>
      <c r="R83" s="27">
        <v>23780</v>
      </c>
      <c r="S83" s="27">
        <v>23714</v>
      </c>
      <c r="T83" s="27">
        <f t="shared" si="3"/>
        <v>66</v>
      </c>
      <c r="U83" s="16"/>
      <c r="V83" s="16"/>
      <c r="W83" s="16"/>
      <c r="X83" s="16"/>
      <c r="Y83" s="16"/>
      <c r="Z83" s="16"/>
      <c r="AA83" s="16"/>
      <c r="AB83" s="17"/>
    </row>
    <row r="84" spans="1:28" x14ac:dyDescent="0.3">
      <c r="A84" s="2">
        <v>81</v>
      </c>
      <c r="B84" s="2">
        <v>46</v>
      </c>
      <c r="C84" s="2">
        <v>28526</v>
      </c>
      <c r="D84" s="2">
        <v>27690</v>
      </c>
      <c r="E84" s="2">
        <f t="shared" si="2"/>
        <v>836</v>
      </c>
      <c r="P84" s="26">
        <v>147</v>
      </c>
      <c r="Q84" s="27">
        <v>139</v>
      </c>
      <c r="R84" s="27">
        <v>11175</v>
      </c>
      <c r="S84" s="27">
        <v>11126</v>
      </c>
      <c r="T84" s="27">
        <f t="shared" si="3"/>
        <v>49</v>
      </c>
      <c r="U84" s="16"/>
      <c r="V84" s="16"/>
      <c r="W84" s="16"/>
      <c r="X84" s="16"/>
      <c r="Y84" s="16"/>
      <c r="Z84" s="14">
        <f>SUM(S84:S87)</f>
        <v>64202</v>
      </c>
      <c r="AA84" s="14">
        <f>SUM(T84:T87)</f>
        <v>164</v>
      </c>
      <c r="AB84" s="15">
        <f>Z84/AA84</f>
        <v>391.47560975609758</v>
      </c>
    </row>
    <row r="85" spans="1:28" x14ac:dyDescent="0.3">
      <c r="A85" s="2">
        <v>82</v>
      </c>
      <c r="B85" s="2">
        <v>50</v>
      </c>
      <c r="C85" s="2">
        <v>76118</v>
      </c>
      <c r="D85" s="2">
        <v>57962</v>
      </c>
      <c r="E85" s="2">
        <f t="shared" si="2"/>
        <v>18156</v>
      </c>
      <c r="P85" s="26">
        <v>148</v>
      </c>
      <c r="Q85" s="27">
        <v>141</v>
      </c>
      <c r="R85" s="27">
        <v>12605</v>
      </c>
      <c r="S85" s="27">
        <v>12565</v>
      </c>
      <c r="T85" s="27">
        <f t="shared" si="3"/>
        <v>40</v>
      </c>
      <c r="U85" s="16"/>
      <c r="V85" s="16"/>
      <c r="W85" s="16"/>
      <c r="X85" s="16"/>
      <c r="Y85" s="16"/>
      <c r="Z85" s="16"/>
      <c r="AA85" s="16"/>
      <c r="AB85" s="17"/>
    </row>
    <row r="86" spans="1:28" x14ac:dyDescent="0.3">
      <c r="A86" s="2">
        <v>83</v>
      </c>
      <c r="B86" s="2">
        <v>53</v>
      </c>
      <c r="C86" s="2">
        <v>10181</v>
      </c>
      <c r="D86" s="2">
        <v>9748</v>
      </c>
      <c r="E86" s="2">
        <f t="shared" si="2"/>
        <v>433</v>
      </c>
      <c r="P86" s="26">
        <v>119</v>
      </c>
      <c r="Q86" s="27">
        <v>102</v>
      </c>
      <c r="R86" s="27">
        <v>17933</v>
      </c>
      <c r="S86" s="27">
        <v>17895</v>
      </c>
      <c r="T86" s="27">
        <f t="shared" si="3"/>
        <v>38</v>
      </c>
      <c r="U86" s="16"/>
      <c r="V86" s="16"/>
      <c r="W86" s="16"/>
      <c r="X86" s="16"/>
      <c r="Y86" s="16"/>
      <c r="Z86" s="14"/>
      <c r="AA86" s="14"/>
      <c r="AB86" s="17"/>
    </row>
    <row r="87" spans="1:28" x14ac:dyDescent="0.3">
      <c r="A87" s="2">
        <v>84</v>
      </c>
      <c r="B87" s="2">
        <v>54</v>
      </c>
      <c r="C87" s="2">
        <v>19865</v>
      </c>
      <c r="D87" s="2">
        <v>10882</v>
      </c>
      <c r="E87" s="2">
        <f t="shared" si="2"/>
        <v>8983</v>
      </c>
      <c r="P87" s="26">
        <v>142</v>
      </c>
      <c r="Q87" s="27">
        <v>133</v>
      </c>
      <c r="R87" s="27">
        <v>22653</v>
      </c>
      <c r="S87" s="27">
        <v>22616</v>
      </c>
      <c r="T87" s="27">
        <f t="shared" si="3"/>
        <v>37</v>
      </c>
      <c r="U87" s="16"/>
      <c r="V87" s="16"/>
      <c r="W87" s="16"/>
      <c r="X87" s="16"/>
      <c r="Y87" s="16"/>
      <c r="Z87" s="16"/>
      <c r="AA87" s="16"/>
      <c r="AB87" s="17"/>
    </row>
    <row r="88" spans="1:28" x14ac:dyDescent="0.3">
      <c r="A88" s="2">
        <v>85</v>
      </c>
      <c r="B88" s="2">
        <v>55</v>
      </c>
      <c r="C88" s="2">
        <v>18454</v>
      </c>
      <c r="D88" s="2">
        <v>17433</v>
      </c>
      <c r="E88" s="2">
        <f t="shared" si="2"/>
        <v>1021</v>
      </c>
      <c r="P88" s="26">
        <v>66</v>
      </c>
      <c r="Q88" s="27">
        <v>21</v>
      </c>
      <c r="R88" s="27">
        <v>19338</v>
      </c>
      <c r="S88" s="27">
        <v>19302</v>
      </c>
      <c r="T88" s="27">
        <f t="shared" si="3"/>
        <v>36</v>
      </c>
      <c r="U88" s="16"/>
      <c r="V88" s="16"/>
      <c r="W88" s="16"/>
      <c r="X88" s="16"/>
      <c r="Y88" s="16"/>
      <c r="Z88" s="14">
        <f>SUM(S88:S91)</f>
        <v>69651</v>
      </c>
      <c r="AA88" s="14">
        <f>SUM(T88:T91)</f>
        <v>98</v>
      </c>
      <c r="AB88" s="15">
        <f>Z88/AA88</f>
        <v>710.72448979591832</v>
      </c>
    </row>
    <row r="89" spans="1:28" x14ac:dyDescent="0.3">
      <c r="A89" s="2">
        <v>86</v>
      </c>
      <c r="B89" s="2">
        <v>56</v>
      </c>
      <c r="C89" s="2">
        <v>30152</v>
      </c>
      <c r="D89" s="2">
        <v>27710</v>
      </c>
      <c r="E89" s="2">
        <f t="shared" si="2"/>
        <v>2442</v>
      </c>
      <c r="P89" s="26">
        <v>137</v>
      </c>
      <c r="Q89" s="27">
        <v>127</v>
      </c>
      <c r="R89" s="27">
        <v>4873</v>
      </c>
      <c r="S89" s="27">
        <v>4841</v>
      </c>
      <c r="T89" s="27">
        <f t="shared" si="3"/>
        <v>32</v>
      </c>
      <c r="U89" s="16"/>
      <c r="V89" s="16"/>
      <c r="W89" s="16"/>
      <c r="X89" s="16"/>
      <c r="Y89" s="16"/>
      <c r="Z89" s="16"/>
      <c r="AA89" s="16"/>
      <c r="AB89" s="17"/>
    </row>
    <row r="90" spans="1:28" x14ac:dyDescent="0.3">
      <c r="A90" s="2">
        <v>87</v>
      </c>
      <c r="B90" s="2">
        <v>57</v>
      </c>
      <c r="C90" s="2">
        <v>23739</v>
      </c>
      <c r="D90" s="2">
        <v>16851</v>
      </c>
      <c r="E90" s="2">
        <f t="shared" si="2"/>
        <v>6888</v>
      </c>
      <c r="P90" s="26">
        <v>63</v>
      </c>
      <c r="Q90" s="27">
        <v>15</v>
      </c>
      <c r="R90" s="27">
        <v>23151</v>
      </c>
      <c r="S90" s="27">
        <v>23134</v>
      </c>
      <c r="T90" s="27">
        <f t="shared" si="3"/>
        <v>17</v>
      </c>
      <c r="U90" s="16"/>
      <c r="V90" s="16"/>
      <c r="W90" s="16"/>
      <c r="X90" s="16"/>
      <c r="Y90" s="16"/>
      <c r="Z90" s="14"/>
      <c r="AA90" s="14"/>
      <c r="AB90" s="17"/>
    </row>
    <row r="91" spans="1:28" x14ac:dyDescent="0.3">
      <c r="A91" s="2">
        <v>88</v>
      </c>
      <c r="B91" s="2">
        <v>59</v>
      </c>
      <c r="C91" s="2">
        <v>39037</v>
      </c>
      <c r="D91" s="2">
        <v>29711</v>
      </c>
      <c r="E91" s="2">
        <f t="shared" si="2"/>
        <v>9326</v>
      </c>
      <c r="P91" s="26">
        <v>80</v>
      </c>
      <c r="Q91" s="27">
        <v>45</v>
      </c>
      <c r="R91" s="27">
        <v>22387</v>
      </c>
      <c r="S91" s="27">
        <v>22374</v>
      </c>
      <c r="T91" s="27">
        <f t="shared" si="3"/>
        <v>13</v>
      </c>
      <c r="U91" s="16"/>
      <c r="V91" s="16"/>
      <c r="W91" s="16"/>
      <c r="X91" s="16"/>
      <c r="Y91" s="16"/>
      <c r="Z91" s="16"/>
      <c r="AA91" s="16"/>
      <c r="AB91" s="17"/>
    </row>
    <row r="92" spans="1:28" x14ac:dyDescent="0.3">
      <c r="A92" s="2">
        <v>89</v>
      </c>
      <c r="B92" s="2">
        <v>60</v>
      </c>
      <c r="C92" s="2">
        <v>41918</v>
      </c>
      <c r="D92" s="2">
        <v>41918</v>
      </c>
      <c r="E92" s="2">
        <f t="shared" si="2"/>
        <v>0</v>
      </c>
      <c r="P92" s="26">
        <v>70</v>
      </c>
      <c r="Q92" s="27">
        <v>28</v>
      </c>
      <c r="R92" s="27">
        <v>12721</v>
      </c>
      <c r="S92" s="27">
        <v>12711</v>
      </c>
      <c r="T92" s="27">
        <f t="shared" si="3"/>
        <v>10</v>
      </c>
      <c r="U92" s="16"/>
      <c r="V92" s="16"/>
      <c r="W92" s="16"/>
      <c r="X92" s="16"/>
      <c r="Y92" s="16"/>
      <c r="Z92" s="14">
        <f>SUM(S92:S95)</f>
        <v>117116</v>
      </c>
      <c r="AA92" s="14">
        <f>SUM(T92:T95)</f>
        <v>36</v>
      </c>
      <c r="AB92" s="15">
        <f>Z92/AA92</f>
        <v>3253.2222222222222</v>
      </c>
    </row>
    <row r="93" spans="1:28" x14ac:dyDescent="0.3">
      <c r="A93" s="2">
        <v>90</v>
      </c>
      <c r="B93" s="2">
        <v>61</v>
      </c>
      <c r="C93" s="2">
        <v>40994</v>
      </c>
      <c r="D93" s="2">
        <v>40925</v>
      </c>
      <c r="E93" s="2">
        <f t="shared" si="2"/>
        <v>69</v>
      </c>
      <c r="P93" s="26">
        <v>79</v>
      </c>
      <c r="Q93" s="27">
        <v>44</v>
      </c>
      <c r="R93" s="27">
        <v>12566</v>
      </c>
      <c r="S93" s="27">
        <v>12556</v>
      </c>
      <c r="T93" s="27">
        <f t="shared" si="3"/>
        <v>10</v>
      </c>
      <c r="U93" s="16"/>
      <c r="V93" s="16"/>
      <c r="W93" s="16"/>
      <c r="X93" s="16"/>
      <c r="Y93" s="16"/>
      <c r="Z93" s="16"/>
      <c r="AA93" s="16"/>
      <c r="AB93" s="17"/>
    </row>
    <row r="94" spans="1:28" x14ac:dyDescent="0.3">
      <c r="A94" s="2">
        <v>91</v>
      </c>
      <c r="B94" s="2">
        <v>63</v>
      </c>
      <c r="C94" s="2">
        <v>33762</v>
      </c>
      <c r="D94" s="2">
        <v>32532</v>
      </c>
      <c r="E94" s="2">
        <f t="shared" si="2"/>
        <v>1230</v>
      </c>
      <c r="P94" s="26">
        <v>115</v>
      </c>
      <c r="Q94" s="27">
        <v>97</v>
      </c>
      <c r="R94" s="27">
        <v>85996</v>
      </c>
      <c r="S94" s="27">
        <v>85988</v>
      </c>
      <c r="T94" s="27">
        <f t="shared" si="3"/>
        <v>8</v>
      </c>
      <c r="U94" s="16"/>
      <c r="V94" s="16"/>
      <c r="W94" s="16"/>
      <c r="X94" s="16"/>
      <c r="Y94" s="16"/>
      <c r="Z94" s="14"/>
      <c r="AA94" s="14"/>
      <c r="AB94" s="17"/>
    </row>
    <row r="95" spans="1:28" x14ac:dyDescent="0.3">
      <c r="A95" s="2">
        <v>92</v>
      </c>
      <c r="B95" s="2">
        <v>64</v>
      </c>
      <c r="C95" s="2">
        <v>22722</v>
      </c>
      <c r="D95" s="2">
        <v>19654</v>
      </c>
      <c r="E95" s="2">
        <f t="shared" si="2"/>
        <v>3068</v>
      </c>
      <c r="P95" s="26">
        <v>133</v>
      </c>
      <c r="Q95" s="27">
        <v>122</v>
      </c>
      <c r="R95" s="27">
        <v>5869</v>
      </c>
      <c r="S95" s="27">
        <v>5861</v>
      </c>
      <c r="T95" s="27">
        <f t="shared" si="3"/>
        <v>8</v>
      </c>
      <c r="U95" s="16"/>
      <c r="V95" s="16"/>
      <c r="W95" s="16"/>
      <c r="X95" s="16"/>
      <c r="Y95" s="16"/>
      <c r="Z95" s="16"/>
      <c r="AA95" s="16"/>
      <c r="AB95" s="17"/>
    </row>
    <row r="96" spans="1:28" x14ac:dyDescent="0.3">
      <c r="A96" s="2">
        <v>93</v>
      </c>
      <c r="B96" s="2">
        <v>66</v>
      </c>
      <c r="C96" s="2">
        <v>18087</v>
      </c>
      <c r="D96" s="2">
        <v>9349</v>
      </c>
      <c r="E96" s="2">
        <f t="shared" si="2"/>
        <v>8738</v>
      </c>
      <c r="P96" s="26">
        <v>129</v>
      </c>
      <c r="Q96" s="27">
        <v>117</v>
      </c>
      <c r="R96" s="27">
        <v>33986</v>
      </c>
      <c r="S96" s="27">
        <v>33981</v>
      </c>
      <c r="T96" s="27">
        <f t="shared" si="3"/>
        <v>5</v>
      </c>
      <c r="U96" s="16"/>
      <c r="V96" s="16"/>
      <c r="W96" s="16"/>
      <c r="X96" s="16"/>
      <c r="Y96" s="16"/>
      <c r="Z96" s="14">
        <f>SUM(S96:S99)</f>
        <v>118021</v>
      </c>
      <c r="AA96" s="14">
        <f>SUM(T96:T99)</f>
        <v>9</v>
      </c>
      <c r="AB96" s="15">
        <f>Z96/AA96</f>
        <v>13113.444444444445</v>
      </c>
    </row>
    <row r="97" spans="1:28" x14ac:dyDescent="0.3">
      <c r="A97" s="2">
        <v>94</v>
      </c>
      <c r="B97" s="2">
        <v>70</v>
      </c>
      <c r="C97" s="2">
        <v>8151</v>
      </c>
      <c r="D97" s="2">
        <v>4760</v>
      </c>
      <c r="E97" s="2">
        <f t="shared" si="2"/>
        <v>3391</v>
      </c>
      <c r="P97" s="26">
        <v>141</v>
      </c>
      <c r="Q97" s="27">
        <v>132</v>
      </c>
      <c r="R97" s="27">
        <v>6657</v>
      </c>
      <c r="S97" s="27">
        <v>6654</v>
      </c>
      <c r="T97" s="27">
        <f t="shared" si="3"/>
        <v>3</v>
      </c>
      <c r="U97" s="16"/>
      <c r="V97" s="16"/>
      <c r="W97" s="16"/>
      <c r="X97" s="16"/>
      <c r="Y97" s="16"/>
      <c r="Z97" s="16"/>
      <c r="AA97" s="16"/>
      <c r="AB97" s="17"/>
    </row>
    <row r="98" spans="1:28" x14ac:dyDescent="0.3">
      <c r="A98" s="2">
        <v>95</v>
      </c>
      <c r="B98" s="2">
        <v>71</v>
      </c>
      <c r="C98" s="2">
        <v>3581</v>
      </c>
      <c r="D98" s="2">
        <v>2728</v>
      </c>
      <c r="E98" s="2">
        <f t="shared" si="2"/>
        <v>853</v>
      </c>
      <c r="P98" s="26">
        <v>127</v>
      </c>
      <c r="Q98" s="27">
        <v>115</v>
      </c>
      <c r="R98" s="27">
        <v>22986</v>
      </c>
      <c r="S98" s="27">
        <v>22985</v>
      </c>
      <c r="T98" s="27">
        <f t="shared" ref="T98:T104" si="4">R98-S98</f>
        <v>1</v>
      </c>
      <c r="U98" s="16"/>
      <c r="V98" s="16"/>
      <c r="W98" s="16"/>
      <c r="X98" s="16"/>
      <c r="Y98" s="16"/>
      <c r="Z98" s="14"/>
      <c r="AA98" s="14"/>
      <c r="AB98" s="17"/>
    </row>
    <row r="99" spans="1:28" ht="17.25" thickBot="1" x14ac:dyDescent="0.35">
      <c r="A99" s="2">
        <v>96</v>
      </c>
      <c r="B99" s="2">
        <v>72</v>
      </c>
      <c r="C99" s="2">
        <v>1365</v>
      </c>
      <c r="D99" s="2">
        <v>911</v>
      </c>
      <c r="E99" s="2">
        <f t="shared" si="2"/>
        <v>454</v>
      </c>
      <c r="P99" s="28">
        <v>145</v>
      </c>
      <c r="Q99" s="29">
        <v>136</v>
      </c>
      <c r="R99" s="29">
        <v>54401</v>
      </c>
      <c r="S99" s="29">
        <v>54401</v>
      </c>
      <c r="T99" s="29">
        <f t="shared" si="4"/>
        <v>0</v>
      </c>
      <c r="U99" s="20"/>
      <c r="V99" s="20"/>
      <c r="W99" s="20"/>
      <c r="X99" s="20"/>
      <c r="Y99" s="20"/>
      <c r="Z99" s="20"/>
      <c r="AA99" s="20"/>
      <c r="AB99" s="21"/>
    </row>
    <row r="100" spans="1:28" x14ac:dyDescent="0.3">
      <c r="A100" s="2">
        <v>97</v>
      </c>
      <c r="B100" s="2">
        <v>73</v>
      </c>
      <c r="C100" s="2">
        <v>1460</v>
      </c>
      <c r="D100" s="2">
        <v>842</v>
      </c>
      <c r="E100" s="2">
        <f t="shared" si="2"/>
        <v>618</v>
      </c>
      <c r="P100" s="5">
        <v>89</v>
      </c>
      <c r="Q100" s="5">
        <v>60</v>
      </c>
      <c r="R100" s="5">
        <v>41918</v>
      </c>
      <c r="S100" s="5">
        <v>41918</v>
      </c>
      <c r="T100" s="5">
        <f t="shared" si="4"/>
        <v>0</v>
      </c>
      <c r="Z100" s="4"/>
      <c r="AA100" s="4"/>
    </row>
    <row r="101" spans="1:28" x14ac:dyDescent="0.3">
      <c r="A101" s="2">
        <v>98</v>
      </c>
      <c r="B101" s="2">
        <v>74</v>
      </c>
      <c r="C101" s="2">
        <v>19792</v>
      </c>
      <c r="D101" s="2">
        <v>14221</v>
      </c>
      <c r="E101" s="2">
        <f t="shared" si="2"/>
        <v>5571</v>
      </c>
      <c r="P101" s="5">
        <v>130</v>
      </c>
      <c r="Q101" s="5">
        <v>118</v>
      </c>
      <c r="R101" s="5">
        <v>22690</v>
      </c>
      <c r="S101" s="5">
        <v>22690</v>
      </c>
      <c r="T101" s="5">
        <f t="shared" si="4"/>
        <v>0</v>
      </c>
    </row>
    <row r="102" spans="1:28" x14ac:dyDescent="0.3">
      <c r="A102" s="2">
        <v>99</v>
      </c>
      <c r="B102" s="2">
        <v>75</v>
      </c>
      <c r="C102" s="2">
        <v>41812</v>
      </c>
      <c r="D102" s="2">
        <v>39141</v>
      </c>
      <c r="E102" s="2">
        <f t="shared" si="2"/>
        <v>2671</v>
      </c>
      <c r="P102" s="5">
        <v>67</v>
      </c>
      <c r="Q102" s="5">
        <v>22</v>
      </c>
      <c r="R102" s="5">
        <v>13108</v>
      </c>
      <c r="S102" s="5">
        <v>13108</v>
      </c>
      <c r="T102" s="5">
        <f t="shared" si="4"/>
        <v>0</v>
      </c>
    </row>
    <row r="103" spans="1:28" x14ac:dyDescent="0.3">
      <c r="A103" s="2">
        <v>100</v>
      </c>
      <c r="B103" s="2">
        <v>76</v>
      </c>
      <c r="C103" s="2">
        <v>49467</v>
      </c>
      <c r="D103" s="2">
        <v>38944</v>
      </c>
      <c r="E103" s="2">
        <f t="shared" si="2"/>
        <v>10523</v>
      </c>
      <c r="P103" s="5">
        <v>62</v>
      </c>
      <c r="Q103" s="5">
        <v>13</v>
      </c>
      <c r="R103" s="5">
        <v>11256</v>
      </c>
      <c r="S103" s="5">
        <v>11256</v>
      </c>
      <c r="T103" s="5">
        <f t="shared" si="4"/>
        <v>0</v>
      </c>
    </row>
    <row r="104" spans="1:28" x14ac:dyDescent="0.3">
      <c r="A104" s="2">
        <v>101</v>
      </c>
      <c r="B104" s="2">
        <v>79</v>
      </c>
      <c r="C104" s="2">
        <v>37685</v>
      </c>
      <c r="D104" s="2">
        <v>33533</v>
      </c>
      <c r="E104" s="2">
        <f t="shared" si="2"/>
        <v>4152</v>
      </c>
      <c r="P104" s="5">
        <v>126</v>
      </c>
      <c r="Q104" s="5">
        <v>113</v>
      </c>
      <c r="R104" s="5">
        <v>8594</v>
      </c>
      <c r="S104" s="5">
        <v>8594</v>
      </c>
      <c r="T104" s="5">
        <f t="shared" si="4"/>
        <v>0</v>
      </c>
    </row>
    <row r="105" spans="1:28" x14ac:dyDescent="0.3">
      <c r="A105" s="2">
        <v>102</v>
      </c>
      <c r="B105" s="2">
        <v>81</v>
      </c>
      <c r="C105" s="2">
        <v>81946</v>
      </c>
      <c r="D105" s="2">
        <v>44021</v>
      </c>
      <c r="E105" s="2">
        <f t="shared" si="2"/>
        <v>37925</v>
      </c>
    </row>
    <row r="106" spans="1:28" x14ac:dyDescent="0.3">
      <c r="A106" s="2">
        <v>103</v>
      </c>
      <c r="B106" s="2">
        <v>82</v>
      </c>
      <c r="C106" s="2">
        <v>47697</v>
      </c>
      <c r="D106" s="2">
        <v>32719</v>
      </c>
      <c r="E106" s="2">
        <f t="shared" si="2"/>
        <v>14978</v>
      </c>
    </row>
    <row r="107" spans="1:28" x14ac:dyDescent="0.3">
      <c r="A107" s="2">
        <v>104</v>
      </c>
      <c r="B107" s="2">
        <v>83</v>
      </c>
      <c r="C107" s="2">
        <v>90867</v>
      </c>
      <c r="D107" s="2">
        <v>56951</v>
      </c>
      <c r="E107" s="2">
        <f t="shared" si="2"/>
        <v>33916</v>
      </c>
    </row>
    <row r="108" spans="1:28" x14ac:dyDescent="0.3">
      <c r="A108" s="2">
        <v>105</v>
      </c>
      <c r="B108" s="2">
        <v>84</v>
      </c>
      <c r="C108" s="2">
        <v>76167</v>
      </c>
      <c r="D108" s="2">
        <v>62775</v>
      </c>
      <c r="E108" s="2">
        <f t="shared" si="2"/>
        <v>13392</v>
      </c>
    </row>
    <row r="109" spans="1:28" x14ac:dyDescent="0.3">
      <c r="A109" s="2">
        <v>106</v>
      </c>
      <c r="B109" s="2">
        <v>85</v>
      </c>
      <c r="C109" s="2">
        <v>95225</v>
      </c>
      <c r="D109" s="2">
        <v>79780</v>
      </c>
      <c r="E109" s="2">
        <f t="shared" si="2"/>
        <v>15445</v>
      </c>
    </row>
    <row r="110" spans="1:28" x14ac:dyDescent="0.3">
      <c r="A110" s="2">
        <v>107</v>
      </c>
      <c r="B110" s="2">
        <v>86</v>
      </c>
      <c r="C110" s="2">
        <v>42355</v>
      </c>
      <c r="D110" s="2">
        <v>26191</v>
      </c>
      <c r="E110" s="2">
        <f t="shared" si="2"/>
        <v>16164</v>
      </c>
    </row>
    <row r="111" spans="1:28" x14ac:dyDescent="0.3">
      <c r="A111" s="2">
        <v>108</v>
      </c>
      <c r="B111" s="2">
        <v>87</v>
      </c>
      <c r="C111" s="2">
        <v>36233</v>
      </c>
      <c r="D111" s="2">
        <v>19222</v>
      </c>
      <c r="E111" s="2">
        <f t="shared" si="2"/>
        <v>17011</v>
      </c>
    </row>
    <row r="112" spans="1:28" x14ac:dyDescent="0.3">
      <c r="A112" s="2">
        <v>109</v>
      </c>
      <c r="B112" s="2">
        <v>88</v>
      </c>
      <c r="C112" s="2">
        <v>38130</v>
      </c>
      <c r="D112" s="2">
        <v>33533</v>
      </c>
      <c r="E112" s="2">
        <f t="shared" si="2"/>
        <v>4597</v>
      </c>
    </row>
    <row r="113" spans="1:5" x14ac:dyDescent="0.3">
      <c r="A113" s="2">
        <v>110</v>
      </c>
      <c r="B113" s="2">
        <v>89</v>
      </c>
      <c r="C113" s="2">
        <v>16472</v>
      </c>
      <c r="D113" s="2">
        <v>16032</v>
      </c>
      <c r="E113" s="2">
        <f t="shared" si="2"/>
        <v>440</v>
      </c>
    </row>
    <row r="114" spans="1:5" x14ac:dyDescent="0.3">
      <c r="A114" s="2">
        <v>111</v>
      </c>
      <c r="B114" s="2">
        <v>91</v>
      </c>
      <c r="C114" s="2">
        <v>37174</v>
      </c>
      <c r="D114" s="2">
        <v>36959</v>
      </c>
      <c r="E114" s="2">
        <f t="shared" si="2"/>
        <v>215</v>
      </c>
    </row>
    <row r="115" spans="1:5" x14ac:dyDescent="0.3">
      <c r="A115" s="2">
        <v>112</v>
      </c>
      <c r="B115" s="2">
        <v>92</v>
      </c>
      <c r="C115" s="2">
        <v>19141</v>
      </c>
      <c r="D115" s="2">
        <v>17465</v>
      </c>
      <c r="E115" s="2">
        <f t="shared" si="2"/>
        <v>1676</v>
      </c>
    </row>
    <row r="116" spans="1:5" x14ac:dyDescent="0.3">
      <c r="A116" s="2">
        <v>113</v>
      </c>
      <c r="B116" s="2">
        <v>94</v>
      </c>
      <c r="C116" s="2">
        <v>21013</v>
      </c>
      <c r="D116" s="2">
        <v>10672</v>
      </c>
      <c r="E116" s="2">
        <f t="shared" si="2"/>
        <v>10341</v>
      </c>
    </row>
    <row r="117" spans="1:5" x14ac:dyDescent="0.3">
      <c r="A117" s="2">
        <v>114</v>
      </c>
      <c r="B117" s="2">
        <v>96</v>
      </c>
      <c r="C117" s="2">
        <v>4688</v>
      </c>
      <c r="D117" s="2">
        <v>4569</v>
      </c>
      <c r="E117" s="2">
        <f t="shared" si="2"/>
        <v>119</v>
      </c>
    </row>
    <row r="118" spans="1:5" x14ac:dyDescent="0.3">
      <c r="A118" s="2">
        <v>115</v>
      </c>
      <c r="B118" s="2">
        <v>97</v>
      </c>
      <c r="C118" s="2">
        <v>85996</v>
      </c>
      <c r="D118" s="2">
        <v>85988</v>
      </c>
      <c r="E118" s="2">
        <f t="shared" si="2"/>
        <v>8</v>
      </c>
    </row>
    <row r="119" spans="1:5" x14ac:dyDescent="0.3">
      <c r="A119" s="2">
        <v>116</v>
      </c>
      <c r="B119" s="2">
        <v>98</v>
      </c>
      <c r="C119" s="2">
        <v>18471</v>
      </c>
      <c r="D119" s="2">
        <v>12898</v>
      </c>
      <c r="E119" s="2">
        <f t="shared" si="2"/>
        <v>5573</v>
      </c>
    </row>
    <row r="120" spans="1:5" x14ac:dyDescent="0.3">
      <c r="A120" s="2">
        <v>117</v>
      </c>
      <c r="B120" s="2">
        <v>99</v>
      </c>
      <c r="C120" s="2">
        <v>77357</v>
      </c>
      <c r="D120" s="2">
        <v>61854</v>
      </c>
      <c r="E120" s="2">
        <f t="shared" si="2"/>
        <v>15503</v>
      </c>
    </row>
    <row r="121" spans="1:5" x14ac:dyDescent="0.3">
      <c r="A121" s="2">
        <v>118</v>
      </c>
      <c r="B121" s="2">
        <v>101</v>
      </c>
      <c r="C121" s="2">
        <v>31718</v>
      </c>
      <c r="D121" s="2">
        <v>23490</v>
      </c>
      <c r="E121" s="2">
        <f t="shared" si="2"/>
        <v>8228</v>
      </c>
    </row>
    <row r="122" spans="1:5" x14ac:dyDescent="0.3">
      <c r="A122" s="2">
        <v>119</v>
      </c>
      <c r="B122" s="2">
        <v>102</v>
      </c>
      <c r="C122" s="2">
        <v>17933</v>
      </c>
      <c r="D122" s="2">
        <v>17895</v>
      </c>
      <c r="E122" s="2">
        <f t="shared" ref="E122:E159" si="5">C122-D122</f>
        <v>38</v>
      </c>
    </row>
    <row r="123" spans="1:5" x14ac:dyDescent="0.3">
      <c r="A123" s="2">
        <v>120</v>
      </c>
      <c r="B123" s="2">
        <v>105</v>
      </c>
      <c r="C123" s="2">
        <v>77319</v>
      </c>
      <c r="D123" s="2">
        <v>76480</v>
      </c>
      <c r="E123" s="2">
        <f t="shared" si="5"/>
        <v>839</v>
      </c>
    </row>
    <row r="124" spans="1:5" x14ac:dyDescent="0.3">
      <c r="A124" s="2">
        <v>121</v>
      </c>
      <c r="B124" s="2">
        <v>107</v>
      </c>
      <c r="C124" s="2">
        <v>30130</v>
      </c>
      <c r="D124" s="2">
        <v>30063</v>
      </c>
      <c r="E124" s="2">
        <f t="shared" si="5"/>
        <v>67</v>
      </c>
    </row>
    <row r="125" spans="1:5" x14ac:dyDescent="0.3">
      <c r="A125" s="2">
        <v>122</v>
      </c>
      <c r="B125" s="2">
        <v>108</v>
      </c>
      <c r="C125" s="2">
        <v>37129</v>
      </c>
      <c r="D125" s="2">
        <v>28238</v>
      </c>
      <c r="E125" s="2">
        <f t="shared" si="5"/>
        <v>8891</v>
      </c>
    </row>
    <row r="126" spans="1:5" x14ac:dyDescent="0.3">
      <c r="A126" s="2">
        <v>123</v>
      </c>
      <c r="B126" s="2">
        <v>109</v>
      </c>
      <c r="C126" s="2">
        <v>19855</v>
      </c>
      <c r="D126" s="2">
        <v>19785</v>
      </c>
      <c r="E126" s="2">
        <f t="shared" si="5"/>
        <v>70</v>
      </c>
    </row>
    <row r="127" spans="1:5" x14ac:dyDescent="0.3">
      <c r="A127" s="2">
        <v>124</v>
      </c>
      <c r="B127" s="2">
        <v>110</v>
      </c>
      <c r="C127" s="2">
        <v>19265</v>
      </c>
      <c r="D127" s="2">
        <v>18104</v>
      </c>
      <c r="E127" s="2">
        <f t="shared" si="5"/>
        <v>1161</v>
      </c>
    </row>
    <row r="128" spans="1:5" x14ac:dyDescent="0.3">
      <c r="A128" s="2">
        <v>125</v>
      </c>
      <c r="B128" s="2">
        <v>112</v>
      </c>
      <c r="C128" s="2">
        <v>66698</v>
      </c>
      <c r="D128" s="2">
        <v>36368</v>
      </c>
      <c r="E128" s="2">
        <f t="shared" si="5"/>
        <v>30330</v>
      </c>
    </row>
    <row r="129" spans="1:5" x14ac:dyDescent="0.3">
      <c r="A129" s="2">
        <v>126</v>
      </c>
      <c r="B129" s="2">
        <v>113</v>
      </c>
      <c r="C129" s="2">
        <v>8594</v>
      </c>
      <c r="D129" s="2">
        <v>8594</v>
      </c>
      <c r="E129" s="2">
        <f t="shared" si="5"/>
        <v>0</v>
      </c>
    </row>
    <row r="130" spans="1:5" x14ac:dyDescent="0.3">
      <c r="A130" s="2">
        <v>127</v>
      </c>
      <c r="B130" s="2">
        <v>115</v>
      </c>
      <c r="C130" s="2">
        <v>22986</v>
      </c>
      <c r="D130" s="2">
        <v>22985</v>
      </c>
      <c r="E130" s="2">
        <f t="shared" si="5"/>
        <v>1</v>
      </c>
    </row>
    <row r="131" spans="1:5" x14ac:dyDescent="0.3">
      <c r="A131" s="2">
        <v>128</v>
      </c>
      <c r="B131" s="2">
        <v>116</v>
      </c>
      <c r="C131" s="2">
        <v>6339</v>
      </c>
      <c r="D131" s="2">
        <v>5977</v>
      </c>
      <c r="E131" s="2">
        <f t="shared" si="5"/>
        <v>362</v>
      </c>
    </row>
    <row r="132" spans="1:5" x14ac:dyDescent="0.3">
      <c r="A132" s="2">
        <v>129</v>
      </c>
      <c r="B132" s="2">
        <v>117</v>
      </c>
      <c r="C132" s="2">
        <v>33986</v>
      </c>
      <c r="D132" s="2">
        <v>33981</v>
      </c>
      <c r="E132" s="2">
        <f t="shared" si="5"/>
        <v>5</v>
      </c>
    </row>
    <row r="133" spans="1:5" x14ac:dyDescent="0.3">
      <c r="A133" s="2">
        <v>130</v>
      </c>
      <c r="B133" s="2">
        <v>118</v>
      </c>
      <c r="C133" s="2">
        <v>22690</v>
      </c>
      <c r="D133" s="2">
        <v>22690</v>
      </c>
      <c r="E133" s="2">
        <f t="shared" si="5"/>
        <v>0</v>
      </c>
    </row>
    <row r="134" spans="1:5" x14ac:dyDescent="0.3">
      <c r="A134" s="2">
        <v>131</v>
      </c>
      <c r="B134" s="2">
        <v>119</v>
      </c>
      <c r="C134" s="2">
        <v>33173</v>
      </c>
      <c r="D134" s="2">
        <v>27767</v>
      </c>
      <c r="E134" s="2">
        <f t="shared" si="5"/>
        <v>5406</v>
      </c>
    </row>
    <row r="135" spans="1:5" x14ac:dyDescent="0.3">
      <c r="A135" s="2">
        <v>132</v>
      </c>
      <c r="B135" s="2">
        <v>121</v>
      </c>
      <c r="C135" s="2">
        <v>25459</v>
      </c>
      <c r="D135" s="2">
        <v>24257</v>
      </c>
      <c r="E135" s="2">
        <f t="shared" si="5"/>
        <v>1202</v>
      </c>
    </row>
    <row r="136" spans="1:5" x14ac:dyDescent="0.3">
      <c r="A136" s="2">
        <v>133</v>
      </c>
      <c r="B136" s="2">
        <v>122</v>
      </c>
      <c r="C136" s="2">
        <v>5869</v>
      </c>
      <c r="D136" s="2">
        <v>5861</v>
      </c>
      <c r="E136" s="2">
        <f t="shared" si="5"/>
        <v>8</v>
      </c>
    </row>
    <row r="137" spans="1:5" x14ac:dyDescent="0.3">
      <c r="A137" s="2">
        <v>134</v>
      </c>
      <c r="B137" s="2">
        <v>124</v>
      </c>
      <c r="C137" s="2">
        <v>4838</v>
      </c>
      <c r="D137" s="2">
        <v>4695</v>
      </c>
      <c r="E137" s="2">
        <f t="shared" si="5"/>
        <v>143</v>
      </c>
    </row>
    <row r="138" spans="1:5" x14ac:dyDescent="0.3">
      <c r="A138" s="2">
        <v>135</v>
      </c>
      <c r="B138" s="2">
        <v>125</v>
      </c>
      <c r="C138" s="2">
        <v>92610</v>
      </c>
      <c r="D138" s="2">
        <v>92476</v>
      </c>
      <c r="E138" s="2">
        <f t="shared" si="5"/>
        <v>134</v>
      </c>
    </row>
    <row r="139" spans="1:5" x14ac:dyDescent="0.3">
      <c r="A139" s="2">
        <v>136</v>
      </c>
      <c r="B139" s="2">
        <v>126</v>
      </c>
      <c r="C139" s="2">
        <v>5557</v>
      </c>
      <c r="D139" s="2">
        <v>4160</v>
      </c>
      <c r="E139" s="2">
        <f t="shared" si="5"/>
        <v>1397</v>
      </c>
    </row>
    <row r="140" spans="1:5" x14ac:dyDescent="0.3">
      <c r="A140" s="2">
        <v>137</v>
      </c>
      <c r="B140" s="2">
        <v>127</v>
      </c>
      <c r="C140" s="2">
        <v>4873</v>
      </c>
      <c r="D140" s="2">
        <v>4841</v>
      </c>
      <c r="E140" s="2">
        <f t="shared" si="5"/>
        <v>32</v>
      </c>
    </row>
    <row r="141" spans="1:5" x14ac:dyDescent="0.3">
      <c r="A141" s="2">
        <v>138</v>
      </c>
      <c r="B141" s="2">
        <v>129</v>
      </c>
      <c r="C141" s="2">
        <v>19404</v>
      </c>
      <c r="D141" s="2">
        <v>19248</v>
      </c>
      <c r="E141" s="2">
        <f t="shared" si="5"/>
        <v>156</v>
      </c>
    </row>
    <row r="142" spans="1:5" x14ac:dyDescent="0.3">
      <c r="A142" s="2">
        <v>139</v>
      </c>
      <c r="B142" s="2">
        <v>130</v>
      </c>
      <c r="C142" s="2">
        <v>62127</v>
      </c>
      <c r="D142" s="2">
        <v>41743</v>
      </c>
      <c r="E142" s="2">
        <f t="shared" si="5"/>
        <v>20384</v>
      </c>
    </row>
    <row r="143" spans="1:5" x14ac:dyDescent="0.3">
      <c r="A143" s="2">
        <v>140</v>
      </c>
      <c r="B143" s="2">
        <v>131</v>
      </c>
      <c r="C143" s="2">
        <v>22335</v>
      </c>
      <c r="D143" s="2">
        <v>19132</v>
      </c>
      <c r="E143" s="2">
        <f t="shared" si="5"/>
        <v>3203</v>
      </c>
    </row>
    <row r="144" spans="1:5" x14ac:dyDescent="0.3">
      <c r="A144" s="2">
        <v>141</v>
      </c>
      <c r="B144" s="2">
        <v>132</v>
      </c>
      <c r="C144" s="2">
        <v>6657</v>
      </c>
      <c r="D144" s="2">
        <v>6654</v>
      </c>
      <c r="E144" s="2">
        <f t="shared" si="5"/>
        <v>3</v>
      </c>
    </row>
    <row r="145" spans="1:11" x14ac:dyDescent="0.3">
      <c r="A145" s="2">
        <v>142</v>
      </c>
      <c r="B145" s="2">
        <v>133</v>
      </c>
      <c r="C145" s="2">
        <v>22653</v>
      </c>
      <c r="D145" s="2">
        <v>22616</v>
      </c>
      <c r="E145" s="2">
        <f t="shared" si="5"/>
        <v>37</v>
      </c>
    </row>
    <row r="146" spans="1:11" x14ac:dyDescent="0.3">
      <c r="A146" s="2">
        <v>143</v>
      </c>
      <c r="B146" s="2">
        <v>134</v>
      </c>
      <c r="C146" s="2">
        <v>23430</v>
      </c>
      <c r="D146" s="2">
        <v>22201</v>
      </c>
      <c r="E146" s="2">
        <f t="shared" si="5"/>
        <v>1229</v>
      </c>
    </row>
    <row r="147" spans="1:11" x14ac:dyDescent="0.3">
      <c r="A147" s="2">
        <v>144</v>
      </c>
      <c r="B147" s="2">
        <v>135</v>
      </c>
      <c r="C147" s="2">
        <v>115419</v>
      </c>
      <c r="D147" s="2">
        <v>84376</v>
      </c>
      <c r="E147" s="2">
        <f t="shared" si="5"/>
        <v>31043</v>
      </c>
    </row>
    <row r="148" spans="1:11" x14ac:dyDescent="0.3">
      <c r="A148" s="2">
        <v>145</v>
      </c>
      <c r="B148" s="2">
        <v>136</v>
      </c>
      <c r="C148" s="2">
        <v>54401</v>
      </c>
      <c r="D148" s="2">
        <v>54401</v>
      </c>
      <c r="E148" s="2">
        <f t="shared" si="5"/>
        <v>0</v>
      </c>
    </row>
    <row r="149" spans="1:11" x14ac:dyDescent="0.3">
      <c r="A149" s="2">
        <v>146</v>
      </c>
      <c r="B149" s="2">
        <v>138</v>
      </c>
      <c r="C149" s="2">
        <v>18806</v>
      </c>
      <c r="D149" s="2">
        <v>16411</v>
      </c>
      <c r="E149" s="2">
        <f t="shared" si="5"/>
        <v>2395</v>
      </c>
    </row>
    <row r="150" spans="1:11" x14ac:dyDescent="0.3">
      <c r="A150" s="2">
        <v>147</v>
      </c>
      <c r="B150" s="2">
        <v>139</v>
      </c>
      <c r="C150" s="2">
        <v>11175</v>
      </c>
      <c r="D150" s="2">
        <v>11126</v>
      </c>
      <c r="E150" s="2">
        <f t="shared" si="5"/>
        <v>49</v>
      </c>
    </row>
    <row r="151" spans="1:11" x14ac:dyDescent="0.3">
      <c r="A151" s="2">
        <v>148</v>
      </c>
      <c r="B151" s="2">
        <v>141</v>
      </c>
      <c r="C151" s="2">
        <v>12605</v>
      </c>
      <c r="D151" s="2">
        <v>12565</v>
      </c>
      <c r="E151" s="2">
        <f t="shared" si="5"/>
        <v>40</v>
      </c>
    </row>
    <row r="152" spans="1:11" x14ac:dyDescent="0.3">
      <c r="A152" s="2">
        <v>149</v>
      </c>
      <c r="B152" s="2">
        <v>144</v>
      </c>
      <c r="C152" s="2">
        <v>47423</v>
      </c>
      <c r="D152" s="2">
        <v>47123</v>
      </c>
      <c r="E152" s="2">
        <f t="shared" si="5"/>
        <v>300</v>
      </c>
    </row>
    <row r="153" spans="1:11" x14ac:dyDescent="0.3">
      <c r="A153" s="2">
        <v>150</v>
      </c>
      <c r="B153" s="2">
        <v>145</v>
      </c>
      <c r="C153" s="2">
        <v>24308</v>
      </c>
      <c r="D153" s="2">
        <v>14164</v>
      </c>
      <c r="E153" s="2">
        <f t="shared" si="5"/>
        <v>10144</v>
      </c>
    </row>
    <row r="154" spans="1:11" x14ac:dyDescent="0.3">
      <c r="A154" s="2">
        <v>151</v>
      </c>
      <c r="B154" s="2">
        <v>146</v>
      </c>
      <c r="C154" s="2">
        <v>32078</v>
      </c>
      <c r="D154" s="2">
        <v>19147</v>
      </c>
      <c r="E154" s="2">
        <f t="shared" si="5"/>
        <v>12931</v>
      </c>
    </row>
    <row r="155" spans="1:11" x14ac:dyDescent="0.3">
      <c r="A155" s="2">
        <v>152</v>
      </c>
      <c r="B155" s="2">
        <v>147</v>
      </c>
      <c r="C155" s="2">
        <v>10445</v>
      </c>
      <c r="D155" s="2">
        <v>10027</v>
      </c>
      <c r="E155" s="2">
        <f t="shared" si="5"/>
        <v>418</v>
      </c>
    </row>
    <row r="156" spans="1:11" x14ac:dyDescent="0.3">
      <c r="A156" s="2">
        <v>153</v>
      </c>
      <c r="B156" s="2">
        <v>149</v>
      </c>
      <c r="C156" s="2">
        <v>15819</v>
      </c>
      <c r="D156" s="2">
        <v>15598</v>
      </c>
      <c r="E156" s="2">
        <f t="shared" si="5"/>
        <v>221</v>
      </c>
    </row>
    <row r="157" spans="1:11" x14ac:dyDescent="0.3">
      <c r="A157" s="2">
        <v>154</v>
      </c>
      <c r="B157" s="2">
        <v>152</v>
      </c>
      <c r="C157" s="2">
        <v>29490</v>
      </c>
      <c r="D157" s="2">
        <v>26530</v>
      </c>
      <c r="E157" s="2">
        <f t="shared" si="5"/>
        <v>2960</v>
      </c>
      <c r="J157">
        <v>5000</v>
      </c>
      <c r="K157" s="1">
        <v>10</v>
      </c>
    </row>
    <row r="158" spans="1:11" x14ac:dyDescent="0.3">
      <c r="A158" s="2">
        <v>155</v>
      </c>
      <c r="B158" s="2">
        <v>154</v>
      </c>
      <c r="C158" s="2">
        <v>4197</v>
      </c>
      <c r="D158" s="2">
        <v>3919</v>
      </c>
      <c r="E158" s="2">
        <f t="shared" si="5"/>
        <v>278</v>
      </c>
    </row>
    <row r="159" spans="1:11" x14ac:dyDescent="0.3">
      <c r="A159" s="2">
        <v>156</v>
      </c>
      <c r="B159" s="2">
        <v>155</v>
      </c>
      <c r="C159" s="2">
        <v>37560</v>
      </c>
      <c r="D159" s="2">
        <v>27108</v>
      </c>
      <c r="E159" s="2">
        <f t="shared" si="5"/>
        <v>10452</v>
      </c>
    </row>
    <row r="160" spans="1:11" x14ac:dyDescent="0.3">
      <c r="B160" s="2" t="s">
        <v>164</v>
      </c>
    </row>
    <row r="161" spans="2:8" x14ac:dyDescent="0.3">
      <c r="B161" s="2" t="s">
        <v>160</v>
      </c>
      <c r="C161" s="2">
        <f>MIN(C3:C159)</f>
        <v>1365</v>
      </c>
    </row>
    <row r="162" spans="2:8" x14ac:dyDescent="0.3">
      <c r="B162" s="2" t="s">
        <v>161</v>
      </c>
      <c r="C162" s="2">
        <f>AVERAGE(C3:C159)</f>
        <v>25990.872611464969</v>
      </c>
      <c r="H162" s="1">
        <f>20*20</f>
        <v>400</v>
      </c>
    </row>
    <row r="163" spans="2:8" x14ac:dyDescent="0.3">
      <c r="B163" s="2" t="s">
        <v>162</v>
      </c>
      <c r="C163" s="2">
        <f>MAX(C3:C159)</f>
        <v>118411</v>
      </c>
      <c r="H163" s="1">
        <f>H162/60</f>
        <v>6.666666666666667</v>
      </c>
    </row>
    <row r="164" spans="2:8" x14ac:dyDescent="0.3">
      <c r="B164" s="2" t="s">
        <v>166</v>
      </c>
      <c r="C164" s="2">
        <f>SUM(C3:C159)</f>
        <v>4080567</v>
      </c>
    </row>
    <row r="165" spans="2:8" x14ac:dyDescent="0.3">
      <c r="B165" s="2" t="s">
        <v>163</v>
      </c>
      <c r="D165" s="2" t="s">
        <v>167</v>
      </c>
      <c r="E165" s="2" t="s">
        <v>168</v>
      </c>
    </row>
    <row r="166" spans="2:8" x14ac:dyDescent="0.3">
      <c r="B166" s="2" t="s">
        <v>160</v>
      </c>
      <c r="C166" s="2">
        <f>MIN(C3:C56)</f>
        <v>1545</v>
      </c>
      <c r="D166" s="2">
        <v>1545</v>
      </c>
    </row>
    <row r="167" spans="2:8" x14ac:dyDescent="0.3">
      <c r="B167" s="2" t="s">
        <v>161</v>
      </c>
      <c r="C167" s="2">
        <f>AVERAGE(C3:C56)</f>
        <v>14097.740740740741</v>
      </c>
      <c r="D167" s="2">
        <v>14097.740740740741</v>
      </c>
    </row>
    <row r="168" spans="2:8" x14ac:dyDescent="0.3">
      <c r="B168" s="2" t="s">
        <v>162</v>
      </c>
      <c r="C168" s="2">
        <f>MAX(C3:C56)</f>
        <v>44846</v>
      </c>
      <c r="D168" s="2">
        <v>44846</v>
      </c>
    </row>
    <row r="169" spans="2:8" x14ac:dyDescent="0.3">
      <c r="B169" s="2" t="s">
        <v>166</v>
      </c>
      <c r="C169" s="2">
        <f>SUM(C3:C56)</f>
        <v>761278</v>
      </c>
      <c r="D169" s="2">
        <v>761278</v>
      </c>
    </row>
    <row r="170" spans="2:8" x14ac:dyDescent="0.3">
      <c r="B170" s="2" t="s">
        <v>165</v>
      </c>
      <c r="D170" s="2" t="s">
        <v>167</v>
      </c>
      <c r="E170" s="2" t="s">
        <v>168</v>
      </c>
    </row>
    <row r="171" spans="2:8" x14ac:dyDescent="0.3">
      <c r="B171" s="2" t="s">
        <v>160</v>
      </c>
      <c r="C171" s="2">
        <f>MIN(C57:C159)</f>
        <v>1365</v>
      </c>
      <c r="D171" s="2">
        <f>MIN(D57:D159)</f>
        <v>842</v>
      </c>
      <c r="E171" s="2">
        <f>MIN(E57:E159)</f>
        <v>0</v>
      </c>
    </row>
    <row r="172" spans="2:8" x14ac:dyDescent="0.3">
      <c r="B172" s="2" t="s">
        <v>161</v>
      </c>
      <c r="C172" s="2">
        <f>AVERAGE(C57:C159)</f>
        <v>32226.106796116506</v>
      </c>
      <c r="D172" s="2">
        <f>AVERAGE(D57:D159)</f>
        <v>26407.708737864079</v>
      </c>
      <c r="E172" s="2">
        <f>AVERAGE(E57:E159)</f>
        <v>5818.3980582524273</v>
      </c>
    </row>
    <row r="173" spans="2:8" x14ac:dyDescent="0.3">
      <c r="B173" s="2" t="s">
        <v>162</v>
      </c>
      <c r="C173" s="2">
        <f>MAX(C57:C159)</f>
        <v>118411</v>
      </c>
      <c r="D173" s="2">
        <f>MAX(D57:D159)</f>
        <v>92476</v>
      </c>
      <c r="E173" s="2">
        <f>MAX(E57:E159)</f>
        <v>37925</v>
      </c>
    </row>
    <row r="174" spans="2:8" x14ac:dyDescent="0.3">
      <c r="B174" s="2" t="s">
        <v>166</v>
      </c>
      <c r="C174" s="2">
        <f>SUM(C57:C159)</f>
        <v>3319289</v>
      </c>
      <c r="D174" s="2">
        <f>SUM(D57:D159)</f>
        <v>2719994</v>
      </c>
      <c r="E174" s="2">
        <f>SUM(E57:E159)</f>
        <v>599295</v>
      </c>
    </row>
    <row r="175" spans="2:8" x14ac:dyDescent="0.3">
      <c r="C175" s="2" t="s">
        <v>169</v>
      </c>
      <c r="D175" s="2">
        <f>D174+D169</f>
        <v>3481272</v>
      </c>
      <c r="E175" s="2">
        <f>E174</f>
        <v>599295</v>
      </c>
      <c r="F175" s="1" t="s">
        <v>170</v>
      </c>
      <c r="G175" s="1">
        <f>D175/E175</f>
        <v>5.8089455109753958</v>
      </c>
      <c r="H175" s="1" t="s">
        <v>171</v>
      </c>
    </row>
  </sheetData>
  <sortState ref="P2:T175">
    <sortCondition descending="1" ref="T1"/>
  </sortState>
  <mergeCells count="1">
    <mergeCell ref="A1:D1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topLeftCell="A4" workbookViewId="0">
      <selection activeCell="C38" sqref="C38"/>
    </sheetView>
  </sheetViews>
  <sheetFormatPr defaultRowHeight="16.5" x14ac:dyDescent="0.3"/>
  <cols>
    <col min="6" max="6" width="9" style="32"/>
  </cols>
  <sheetData>
    <row r="1" spans="1:6" x14ac:dyDescent="0.3">
      <c r="A1" s="8" t="s">
        <v>157</v>
      </c>
      <c r="B1" s="9" t="s">
        <v>158</v>
      </c>
      <c r="C1" s="9" t="s">
        <v>159</v>
      </c>
      <c r="D1" s="9" t="s">
        <v>167</v>
      </c>
      <c r="E1" s="9" t="s">
        <v>168</v>
      </c>
      <c r="F1" s="31" t="s">
        <v>175</v>
      </c>
    </row>
    <row r="2" spans="1:6" x14ac:dyDescent="0.3">
      <c r="A2" s="12">
        <v>65</v>
      </c>
      <c r="B2" s="13">
        <v>20</v>
      </c>
      <c r="C2" s="13">
        <v>31678</v>
      </c>
      <c r="D2" s="13">
        <v>10651</v>
      </c>
      <c r="E2" s="13">
        <f t="shared" ref="E2:E33" si="0">C2-D2</f>
        <v>21027</v>
      </c>
      <c r="F2" s="32">
        <f t="shared" ref="F2:F33" si="1">D2/E2</f>
        <v>0.50653921148998904</v>
      </c>
    </row>
    <row r="3" spans="1:6" x14ac:dyDescent="0.3">
      <c r="A3" s="12">
        <v>113</v>
      </c>
      <c r="B3" s="13">
        <v>94</v>
      </c>
      <c r="C3" s="13">
        <v>21013</v>
      </c>
      <c r="D3" s="13">
        <v>10672</v>
      </c>
      <c r="E3" s="13">
        <f t="shared" si="0"/>
        <v>10341</v>
      </c>
      <c r="F3" s="32">
        <f t="shared" si="1"/>
        <v>1.0320085098152982</v>
      </c>
    </row>
    <row r="4" spans="1:6" x14ac:dyDescent="0.3">
      <c r="A4" s="12">
        <v>93</v>
      </c>
      <c r="B4" s="13">
        <v>66</v>
      </c>
      <c r="C4" s="13">
        <v>18087</v>
      </c>
      <c r="D4" s="13">
        <v>9349</v>
      </c>
      <c r="E4" s="13">
        <f t="shared" si="0"/>
        <v>8738</v>
      </c>
      <c r="F4" s="32">
        <f t="shared" si="1"/>
        <v>1.0699244678416113</v>
      </c>
    </row>
    <row r="5" spans="1:6" x14ac:dyDescent="0.3">
      <c r="A5" s="12">
        <v>108</v>
      </c>
      <c r="B5" s="13">
        <v>87</v>
      </c>
      <c r="C5" s="13">
        <v>36233</v>
      </c>
      <c r="D5" s="13">
        <v>19222</v>
      </c>
      <c r="E5" s="13">
        <f t="shared" si="0"/>
        <v>17011</v>
      </c>
      <c r="F5" s="32">
        <f t="shared" si="1"/>
        <v>1.1299747222385514</v>
      </c>
    </row>
    <row r="6" spans="1:6" x14ac:dyDescent="0.3">
      <c r="A6" s="12">
        <v>102</v>
      </c>
      <c r="B6" s="13">
        <v>81</v>
      </c>
      <c r="C6" s="13">
        <v>81946</v>
      </c>
      <c r="D6" s="13">
        <v>44021</v>
      </c>
      <c r="E6" s="13">
        <f t="shared" si="0"/>
        <v>37925</v>
      </c>
      <c r="F6" s="32">
        <f t="shared" si="1"/>
        <v>1.1607382992748847</v>
      </c>
    </row>
    <row r="7" spans="1:6" x14ac:dyDescent="0.3">
      <c r="A7" s="12">
        <v>125</v>
      </c>
      <c r="B7" s="13">
        <v>112</v>
      </c>
      <c r="C7" s="13">
        <v>66698</v>
      </c>
      <c r="D7" s="13">
        <v>36368</v>
      </c>
      <c r="E7" s="13">
        <f t="shared" si="0"/>
        <v>30330</v>
      </c>
      <c r="F7" s="32">
        <f t="shared" si="1"/>
        <v>1.1990768216287504</v>
      </c>
    </row>
    <row r="8" spans="1:6" x14ac:dyDescent="0.3">
      <c r="A8" s="12">
        <v>84</v>
      </c>
      <c r="B8" s="13">
        <v>54</v>
      </c>
      <c r="C8" s="13">
        <v>19865</v>
      </c>
      <c r="D8" s="13">
        <v>10882</v>
      </c>
      <c r="E8" s="13">
        <f t="shared" si="0"/>
        <v>8983</v>
      </c>
      <c r="F8" s="32">
        <f t="shared" si="1"/>
        <v>1.2113993098074141</v>
      </c>
    </row>
    <row r="9" spans="1:6" x14ac:dyDescent="0.3">
      <c r="A9" s="12">
        <v>54</v>
      </c>
      <c r="B9" s="13">
        <v>2</v>
      </c>
      <c r="C9" s="13">
        <v>56131</v>
      </c>
      <c r="D9" s="13">
        <v>31473</v>
      </c>
      <c r="E9" s="13">
        <f t="shared" si="0"/>
        <v>24658</v>
      </c>
      <c r="F9" s="32">
        <f t="shared" si="1"/>
        <v>1.2763808905831779</v>
      </c>
    </row>
    <row r="10" spans="1:6" x14ac:dyDescent="0.3">
      <c r="A10" s="12">
        <v>97</v>
      </c>
      <c r="B10" s="13">
        <v>73</v>
      </c>
      <c r="C10" s="13">
        <v>1460</v>
      </c>
      <c r="D10" s="13">
        <v>842</v>
      </c>
      <c r="E10" s="13">
        <f t="shared" si="0"/>
        <v>618</v>
      </c>
      <c r="F10" s="32">
        <f t="shared" si="1"/>
        <v>1.3624595469255663</v>
      </c>
    </row>
    <row r="11" spans="1:6" x14ac:dyDescent="0.3">
      <c r="A11" s="12">
        <v>75</v>
      </c>
      <c r="B11" s="13">
        <v>36</v>
      </c>
      <c r="C11" s="13">
        <v>27811</v>
      </c>
      <c r="D11" s="13">
        <v>16195</v>
      </c>
      <c r="E11" s="13">
        <f t="shared" si="0"/>
        <v>11616</v>
      </c>
      <c r="F11" s="32">
        <f t="shared" si="1"/>
        <v>1.3941976584022038</v>
      </c>
    </row>
    <row r="12" spans="1:6" x14ac:dyDescent="0.3">
      <c r="A12" s="12">
        <v>150</v>
      </c>
      <c r="B12" s="13">
        <v>145</v>
      </c>
      <c r="C12" s="13">
        <v>24308</v>
      </c>
      <c r="D12" s="13">
        <v>14164</v>
      </c>
      <c r="E12" s="13">
        <f t="shared" si="0"/>
        <v>10144</v>
      </c>
      <c r="F12" s="32">
        <f t="shared" si="1"/>
        <v>1.3962933753943219</v>
      </c>
    </row>
    <row r="13" spans="1:6" x14ac:dyDescent="0.3">
      <c r="A13" s="12">
        <v>94</v>
      </c>
      <c r="B13" s="13">
        <v>70</v>
      </c>
      <c r="C13" s="13">
        <v>8151</v>
      </c>
      <c r="D13" s="13">
        <v>4760</v>
      </c>
      <c r="E13" s="13">
        <f t="shared" si="0"/>
        <v>3391</v>
      </c>
      <c r="F13" s="32">
        <f t="shared" si="1"/>
        <v>1.4037157180772633</v>
      </c>
    </row>
    <row r="14" spans="1:6" x14ac:dyDescent="0.3">
      <c r="A14" s="12">
        <v>73</v>
      </c>
      <c r="B14" s="13">
        <v>34</v>
      </c>
      <c r="C14" s="13">
        <v>43050</v>
      </c>
      <c r="D14" s="13">
        <v>25142</v>
      </c>
      <c r="E14" s="13">
        <f t="shared" si="0"/>
        <v>17908</v>
      </c>
      <c r="F14" s="32">
        <f t="shared" si="1"/>
        <v>1.4039535403171768</v>
      </c>
    </row>
    <row r="15" spans="1:6" x14ac:dyDescent="0.3">
      <c r="A15" s="12">
        <v>151</v>
      </c>
      <c r="B15" s="13">
        <v>146</v>
      </c>
      <c r="C15" s="13">
        <v>32078</v>
      </c>
      <c r="D15" s="13">
        <v>19147</v>
      </c>
      <c r="E15" s="13">
        <f t="shared" si="0"/>
        <v>12931</v>
      </c>
      <c r="F15" s="32">
        <f t="shared" si="1"/>
        <v>1.4807052818807518</v>
      </c>
    </row>
    <row r="16" spans="1:6" x14ac:dyDescent="0.3">
      <c r="A16" s="12">
        <v>107</v>
      </c>
      <c r="B16" s="13">
        <v>86</v>
      </c>
      <c r="C16" s="13">
        <v>42355</v>
      </c>
      <c r="D16" s="13">
        <v>26191</v>
      </c>
      <c r="E16" s="13">
        <f t="shared" si="0"/>
        <v>16164</v>
      </c>
      <c r="F16" s="32">
        <f t="shared" si="1"/>
        <v>1.620329126453848</v>
      </c>
    </row>
    <row r="17" spans="1:6" x14ac:dyDescent="0.3">
      <c r="A17" s="12">
        <v>104</v>
      </c>
      <c r="B17" s="13">
        <v>83</v>
      </c>
      <c r="C17" s="13">
        <v>90867</v>
      </c>
      <c r="D17" s="13">
        <v>56951</v>
      </c>
      <c r="E17" s="13">
        <f t="shared" si="0"/>
        <v>33916</v>
      </c>
      <c r="F17" s="32">
        <f t="shared" si="1"/>
        <v>1.6791779691001298</v>
      </c>
    </row>
    <row r="18" spans="1:6" x14ac:dyDescent="0.3">
      <c r="A18" s="12">
        <v>96</v>
      </c>
      <c r="B18" s="13">
        <v>72</v>
      </c>
      <c r="C18" s="13">
        <v>1365</v>
      </c>
      <c r="D18" s="13">
        <v>911</v>
      </c>
      <c r="E18" s="13">
        <f t="shared" si="0"/>
        <v>454</v>
      </c>
      <c r="F18" s="32">
        <f t="shared" si="1"/>
        <v>2.0066079295154187</v>
      </c>
    </row>
    <row r="19" spans="1:6" x14ac:dyDescent="0.3">
      <c r="A19" s="12">
        <v>72</v>
      </c>
      <c r="B19" s="13">
        <v>33</v>
      </c>
      <c r="C19" s="13">
        <v>16611</v>
      </c>
      <c r="D19" s="13">
        <v>11149</v>
      </c>
      <c r="E19" s="13">
        <f t="shared" si="0"/>
        <v>5462</v>
      </c>
      <c r="F19" s="32">
        <f t="shared" si="1"/>
        <v>2.0411937019406809</v>
      </c>
    </row>
    <row r="20" spans="1:6" x14ac:dyDescent="0.3">
      <c r="A20" s="12">
        <v>139</v>
      </c>
      <c r="B20" s="13">
        <v>130</v>
      </c>
      <c r="C20" s="13">
        <v>62127</v>
      </c>
      <c r="D20" s="13">
        <v>41743</v>
      </c>
      <c r="E20" s="13">
        <f t="shared" si="0"/>
        <v>20384</v>
      </c>
      <c r="F20" s="32">
        <f t="shared" si="1"/>
        <v>2.047831632653061</v>
      </c>
    </row>
    <row r="21" spans="1:6" x14ac:dyDescent="0.3">
      <c r="A21" s="12">
        <v>103</v>
      </c>
      <c r="B21" s="13">
        <v>82</v>
      </c>
      <c r="C21" s="13">
        <v>47697</v>
      </c>
      <c r="D21" s="13">
        <v>32719</v>
      </c>
      <c r="E21" s="13">
        <f t="shared" si="0"/>
        <v>14978</v>
      </c>
      <c r="F21" s="32">
        <f t="shared" si="1"/>
        <v>2.1844705568166645</v>
      </c>
    </row>
    <row r="22" spans="1:6" x14ac:dyDescent="0.3">
      <c r="A22" s="12">
        <v>116</v>
      </c>
      <c r="B22" s="13">
        <v>98</v>
      </c>
      <c r="C22" s="13">
        <v>18471</v>
      </c>
      <c r="D22" s="13">
        <v>12898</v>
      </c>
      <c r="E22" s="13">
        <f t="shared" si="0"/>
        <v>5573</v>
      </c>
      <c r="F22" s="32">
        <f t="shared" si="1"/>
        <v>2.3143728691907413</v>
      </c>
    </row>
    <row r="23" spans="1:6" x14ac:dyDescent="0.3">
      <c r="A23" s="12">
        <v>55</v>
      </c>
      <c r="B23" s="13">
        <v>3</v>
      </c>
      <c r="C23" s="13">
        <v>105213</v>
      </c>
      <c r="D23" s="13">
        <v>74490</v>
      </c>
      <c r="E23" s="13">
        <f t="shared" si="0"/>
        <v>30723</v>
      </c>
      <c r="F23" s="32">
        <f t="shared" si="1"/>
        <v>2.4245679132897178</v>
      </c>
    </row>
    <row r="24" spans="1:6" x14ac:dyDescent="0.3">
      <c r="A24" s="12">
        <v>87</v>
      </c>
      <c r="B24" s="13">
        <v>57</v>
      </c>
      <c r="C24" s="13">
        <v>23739</v>
      </c>
      <c r="D24" s="13">
        <v>16851</v>
      </c>
      <c r="E24" s="13">
        <f t="shared" si="0"/>
        <v>6888</v>
      </c>
      <c r="F24" s="32">
        <f t="shared" si="1"/>
        <v>2.4464285714285716</v>
      </c>
    </row>
    <row r="25" spans="1:6" x14ac:dyDescent="0.3">
      <c r="A25" s="12">
        <v>98</v>
      </c>
      <c r="B25" s="13">
        <v>74</v>
      </c>
      <c r="C25" s="13">
        <v>19792</v>
      </c>
      <c r="D25" s="13">
        <v>14221</v>
      </c>
      <c r="E25" s="13">
        <f t="shared" si="0"/>
        <v>5571</v>
      </c>
      <c r="F25" s="32">
        <f t="shared" si="1"/>
        <v>2.5526835397594687</v>
      </c>
    </row>
    <row r="26" spans="1:6" x14ac:dyDescent="0.3">
      <c r="A26" s="12">
        <v>156</v>
      </c>
      <c r="B26" s="13">
        <v>155</v>
      </c>
      <c r="C26" s="13">
        <v>37560</v>
      </c>
      <c r="D26" s="13">
        <v>27108</v>
      </c>
      <c r="E26" s="13">
        <f t="shared" si="0"/>
        <v>10452</v>
      </c>
      <c r="F26" s="32">
        <f t="shared" si="1"/>
        <v>2.5935706084959818</v>
      </c>
    </row>
    <row r="27" spans="1:6" x14ac:dyDescent="0.3">
      <c r="A27" s="12">
        <v>144</v>
      </c>
      <c r="B27" s="13">
        <v>135</v>
      </c>
      <c r="C27" s="13">
        <v>115419</v>
      </c>
      <c r="D27" s="13">
        <v>84376</v>
      </c>
      <c r="E27" s="13">
        <f t="shared" si="0"/>
        <v>31043</v>
      </c>
      <c r="F27" s="32">
        <f t="shared" si="1"/>
        <v>2.7180362722674998</v>
      </c>
    </row>
    <row r="28" spans="1:6" x14ac:dyDescent="0.3">
      <c r="A28" s="12">
        <v>118</v>
      </c>
      <c r="B28" s="13">
        <v>101</v>
      </c>
      <c r="C28" s="13">
        <v>31718</v>
      </c>
      <c r="D28" s="13">
        <v>23490</v>
      </c>
      <c r="E28" s="13">
        <f t="shared" si="0"/>
        <v>8228</v>
      </c>
      <c r="F28" s="32">
        <f t="shared" si="1"/>
        <v>2.8548857559552747</v>
      </c>
    </row>
    <row r="29" spans="1:6" x14ac:dyDescent="0.3">
      <c r="A29" s="12">
        <v>136</v>
      </c>
      <c r="B29" s="13">
        <v>126</v>
      </c>
      <c r="C29" s="13">
        <v>5557</v>
      </c>
      <c r="D29" s="13">
        <v>4160</v>
      </c>
      <c r="E29" s="13">
        <f t="shared" si="0"/>
        <v>1397</v>
      </c>
      <c r="F29" s="32">
        <f t="shared" si="1"/>
        <v>2.9778095919828202</v>
      </c>
    </row>
    <row r="30" spans="1:6" x14ac:dyDescent="0.3">
      <c r="A30" s="12">
        <v>122</v>
      </c>
      <c r="B30" s="13">
        <v>108</v>
      </c>
      <c r="C30" s="13">
        <v>37129</v>
      </c>
      <c r="D30" s="13">
        <v>28238</v>
      </c>
      <c r="E30" s="13">
        <f t="shared" si="0"/>
        <v>8891</v>
      </c>
      <c r="F30" s="32">
        <f t="shared" si="1"/>
        <v>3.1760206950849175</v>
      </c>
    </row>
    <row r="31" spans="1:6" x14ac:dyDescent="0.3">
      <c r="A31" s="12">
        <v>88</v>
      </c>
      <c r="B31" s="13">
        <v>59</v>
      </c>
      <c r="C31" s="13">
        <v>39037</v>
      </c>
      <c r="D31" s="13">
        <v>29711</v>
      </c>
      <c r="E31" s="13">
        <f t="shared" si="0"/>
        <v>9326</v>
      </c>
      <c r="F31" s="32">
        <f t="shared" si="1"/>
        <v>3.1858245764529274</v>
      </c>
    </row>
    <row r="32" spans="1:6" x14ac:dyDescent="0.3">
      <c r="A32" s="12">
        <v>82</v>
      </c>
      <c r="B32" s="13">
        <v>50</v>
      </c>
      <c r="C32" s="13">
        <v>76118</v>
      </c>
      <c r="D32" s="13">
        <v>57962</v>
      </c>
      <c r="E32" s="13">
        <f t="shared" si="0"/>
        <v>18156</v>
      </c>
      <c r="F32" s="32">
        <f t="shared" si="1"/>
        <v>3.1924432694426086</v>
      </c>
    </row>
    <row r="33" spans="1:6" x14ac:dyDescent="0.3">
      <c r="A33" s="12">
        <v>95</v>
      </c>
      <c r="B33" s="13">
        <v>71</v>
      </c>
      <c r="C33" s="13">
        <v>3581</v>
      </c>
      <c r="D33" s="13">
        <v>2728</v>
      </c>
      <c r="E33" s="13">
        <f t="shared" si="0"/>
        <v>853</v>
      </c>
      <c r="F33" s="32">
        <f t="shared" si="1"/>
        <v>3.1981242672919108</v>
      </c>
    </row>
    <row r="34" spans="1:6" x14ac:dyDescent="0.3">
      <c r="A34" s="12">
        <v>64</v>
      </c>
      <c r="B34" s="13">
        <v>18</v>
      </c>
      <c r="C34" s="13">
        <v>13928</v>
      </c>
      <c r="D34" s="13">
        <v>10651</v>
      </c>
      <c r="E34" s="13">
        <f t="shared" ref="E34:E65" si="2">C34-D34</f>
        <v>3277</v>
      </c>
      <c r="F34" s="32">
        <f t="shared" ref="F34:F65" si="3">D34/E34</f>
        <v>3.2502288678669515</v>
      </c>
    </row>
    <row r="35" spans="1:6" ht="17.25" thickBot="1" x14ac:dyDescent="0.35">
      <c r="A35" s="18">
        <v>56</v>
      </c>
      <c r="B35" s="19">
        <v>4</v>
      </c>
      <c r="C35" s="19">
        <v>118411</v>
      </c>
      <c r="D35" s="19">
        <v>91222</v>
      </c>
      <c r="E35" s="19">
        <f t="shared" si="2"/>
        <v>27189</v>
      </c>
      <c r="F35" s="32">
        <f t="shared" si="3"/>
        <v>3.3551068446798338</v>
      </c>
    </row>
    <row r="36" spans="1:6" x14ac:dyDescent="0.3">
      <c r="A36" s="22">
        <v>100</v>
      </c>
      <c r="B36" s="23">
        <v>76</v>
      </c>
      <c r="C36" s="23">
        <v>49467</v>
      </c>
      <c r="D36" s="23">
        <v>38944</v>
      </c>
      <c r="E36" s="23">
        <f t="shared" si="2"/>
        <v>10523</v>
      </c>
      <c r="F36" s="32">
        <f t="shared" si="3"/>
        <v>3.7008457664164212</v>
      </c>
    </row>
    <row r="37" spans="1:6" x14ac:dyDescent="0.3">
      <c r="A37" s="12">
        <v>117</v>
      </c>
      <c r="B37" s="13">
        <v>99</v>
      </c>
      <c r="C37" s="13">
        <v>77357</v>
      </c>
      <c r="D37" s="13">
        <v>61854</v>
      </c>
      <c r="E37" s="13">
        <f t="shared" si="2"/>
        <v>15503</v>
      </c>
      <c r="F37" s="32">
        <f t="shared" si="3"/>
        <v>3.9898084241759659</v>
      </c>
    </row>
    <row r="38" spans="1:6" x14ac:dyDescent="0.3">
      <c r="A38" s="12">
        <v>78</v>
      </c>
      <c r="B38" s="13">
        <v>41</v>
      </c>
      <c r="C38" s="13">
        <v>35225</v>
      </c>
      <c r="D38" s="13">
        <v>28526</v>
      </c>
      <c r="E38" s="13">
        <f t="shared" si="2"/>
        <v>6699</v>
      </c>
      <c r="F38" s="32">
        <f t="shared" si="3"/>
        <v>4.25824749962681</v>
      </c>
    </row>
    <row r="39" spans="1:6" x14ac:dyDescent="0.3">
      <c r="A39" s="12">
        <v>59</v>
      </c>
      <c r="B39" s="13">
        <v>8</v>
      </c>
      <c r="C39" s="13">
        <v>7500</v>
      </c>
      <c r="D39" s="13">
        <v>6112</v>
      </c>
      <c r="E39" s="13">
        <f t="shared" si="2"/>
        <v>1388</v>
      </c>
      <c r="F39" s="32">
        <f t="shared" si="3"/>
        <v>4.4034582132564841</v>
      </c>
    </row>
    <row r="40" spans="1:6" x14ac:dyDescent="0.3">
      <c r="A40" s="12">
        <v>105</v>
      </c>
      <c r="B40" s="13">
        <v>84</v>
      </c>
      <c r="C40" s="13">
        <v>76167</v>
      </c>
      <c r="D40" s="13">
        <v>62775</v>
      </c>
      <c r="E40" s="13">
        <f t="shared" si="2"/>
        <v>13392</v>
      </c>
      <c r="F40" s="32">
        <f t="shared" si="3"/>
        <v>4.6875</v>
      </c>
    </row>
    <row r="41" spans="1:6" x14ac:dyDescent="0.3">
      <c r="A41" s="12">
        <v>131</v>
      </c>
      <c r="B41" s="13">
        <v>119</v>
      </c>
      <c r="C41" s="13">
        <v>33173</v>
      </c>
      <c r="D41" s="13">
        <v>27767</v>
      </c>
      <c r="E41" s="13">
        <f t="shared" si="2"/>
        <v>5406</v>
      </c>
      <c r="F41" s="32">
        <f t="shared" si="3"/>
        <v>5.1363300036995927</v>
      </c>
    </row>
    <row r="42" spans="1:6" x14ac:dyDescent="0.3">
      <c r="A42" s="12">
        <v>106</v>
      </c>
      <c r="B42" s="13">
        <v>85</v>
      </c>
      <c r="C42" s="13">
        <v>95225</v>
      </c>
      <c r="D42" s="13">
        <v>79780</v>
      </c>
      <c r="E42" s="13">
        <f t="shared" si="2"/>
        <v>15445</v>
      </c>
      <c r="F42" s="32">
        <f t="shared" si="3"/>
        <v>5.1654257041113629</v>
      </c>
    </row>
    <row r="43" spans="1:6" x14ac:dyDescent="0.3">
      <c r="A43" s="12">
        <v>58</v>
      </c>
      <c r="B43" s="13">
        <v>6</v>
      </c>
      <c r="C43" s="13">
        <v>27260</v>
      </c>
      <c r="D43" s="13">
        <v>23004</v>
      </c>
      <c r="E43" s="13">
        <f t="shared" si="2"/>
        <v>4256</v>
      </c>
      <c r="F43" s="32">
        <f t="shared" si="3"/>
        <v>5.405075187969925</v>
      </c>
    </row>
    <row r="44" spans="1:6" x14ac:dyDescent="0.3">
      <c r="A44" s="12">
        <v>69</v>
      </c>
      <c r="B44" s="13">
        <v>26</v>
      </c>
      <c r="C44" s="13">
        <v>21888</v>
      </c>
      <c r="D44" s="13">
        <v>18478</v>
      </c>
      <c r="E44" s="13">
        <f t="shared" si="2"/>
        <v>3410</v>
      </c>
      <c r="F44" s="32">
        <f t="shared" si="3"/>
        <v>5.418768328445748</v>
      </c>
    </row>
    <row r="45" spans="1:6" x14ac:dyDescent="0.3">
      <c r="A45" s="12">
        <v>140</v>
      </c>
      <c r="B45" s="13">
        <v>131</v>
      </c>
      <c r="C45" s="13">
        <v>22335</v>
      </c>
      <c r="D45" s="13">
        <v>19132</v>
      </c>
      <c r="E45" s="13">
        <f t="shared" si="2"/>
        <v>3203</v>
      </c>
      <c r="F45" s="32">
        <f t="shared" si="3"/>
        <v>5.9731501717140185</v>
      </c>
    </row>
    <row r="46" spans="1:6" x14ac:dyDescent="0.3">
      <c r="A46" s="12">
        <v>92</v>
      </c>
      <c r="B46" s="13">
        <v>64</v>
      </c>
      <c r="C46" s="13">
        <v>22722</v>
      </c>
      <c r="D46" s="13">
        <v>19654</v>
      </c>
      <c r="E46" s="13">
        <f t="shared" si="2"/>
        <v>3068</v>
      </c>
      <c r="F46" s="32">
        <f t="shared" si="3"/>
        <v>6.4061277705345505</v>
      </c>
    </row>
    <row r="47" spans="1:6" x14ac:dyDescent="0.3">
      <c r="A47" s="12">
        <v>146</v>
      </c>
      <c r="B47" s="13">
        <v>138</v>
      </c>
      <c r="C47" s="13">
        <v>18806</v>
      </c>
      <c r="D47" s="13">
        <v>16411</v>
      </c>
      <c r="E47" s="13">
        <f t="shared" si="2"/>
        <v>2395</v>
      </c>
      <c r="F47" s="32">
        <f t="shared" si="3"/>
        <v>6.8521920668058458</v>
      </c>
    </row>
    <row r="48" spans="1:6" x14ac:dyDescent="0.3">
      <c r="A48" s="12">
        <v>109</v>
      </c>
      <c r="B48" s="13">
        <v>88</v>
      </c>
      <c r="C48" s="13">
        <v>38130</v>
      </c>
      <c r="D48" s="13">
        <v>33533</v>
      </c>
      <c r="E48" s="13">
        <f t="shared" si="2"/>
        <v>4597</v>
      </c>
      <c r="F48" s="32">
        <f t="shared" si="3"/>
        <v>7.2945399173373939</v>
      </c>
    </row>
    <row r="49" spans="1:6" x14ac:dyDescent="0.3">
      <c r="A49" s="12">
        <v>101</v>
      </c>
      <c r="B49" s="13">
        <v>79</v>
      </c>
      <c r="C49" s="13">
        <v>37685</v>
      </c>
      <c r="D49" s="13">
        <v>33533</v>
      </c>
      <c r="E49" s="13">
        <f t="shared" si="2"/>
        <v>4152</v>
      </c>
      <c r="F49" s="32">
        <f t="shared" si="3"/>
        <v>8.0763487475915223</v>
      </c>
    </row>
    <row r="50" spans="1:6" x14ac:dyDescent="0.3">
      <c r="A50" s="12">
        <v>68</v>
      </c>
      <c r="B50" s="13">
        <v>25</v>
      </c>
      <c r="C50" s="13">
        <v>16189</v>
      </c>
      <c r="D50" s="13">
        <v>14424</v>
      </c>
      <c r="E50" s="13">
        <f t="shared" si="2"/>
        <v>1765</v>
      </c>
      <c r="F50" s="32">
        <f t="shared" si="3"/>
        <v>8.1722379603399435</v>
      </c>
    </row>
    <row r="51" spans="1:6" x14ac:dyDescent="0.3">
      <c r="A51" s="12">
        <v>74</v>
      </c>
      <c r="B51" s="13">
        <v>35</v>
      </c>
      <c r="C51" s="13">
        <v>32062</v>
      </c>
      <c r="D51" s="13">
        <v>28735</v>
      </c>
      <c r="E51" s="13">
        <f t="shared" si="2"/>
        <v>3327</v>
      </c>
      <c r="F51" s="32">
        <f t="shared" si="3"/>
        <v>8.6369101292455674</v>
      </c>
    </row>
    <row r="52" spans="1:6" x14ac:dyDescent="0.3">
      <c r="A52" s="12">
        <v>154</v>
      </c>
      <c r="B52" s="13">
        <v>152</v>
      </c>
      <c r="C52" s="13">
        <v>29490</v>
      </c>
      <c r="D52" s="13">
        <v>26530</v>
      </c>
      <c r="E52" s="13">
        <f t="shared" si="2"/>
        <v>2960</v>
      </c>
      <c r="F52" s="32">
        <f t="shared" si="3"/>
        <v>8.9628378378378386</v>
      </c>
    </row>
    <row r="53" spans="1:6" x14ac:dyDescent="0.3">
      <c r="A53" s="12">
        <v>112</v>
      </c>
      <c r="B53" s="13">
        <v>92</v>
      </c>
      <c r="C53" s="13">
        <v>19141</v>
      </c>
      <c r="D53" s="13">
        <v>17465</v>
      </c>
      <c r="E53" s="13">
        <f t="shared" si="2"/>
        <v>1676</v>
      </c>
      <c r="F53" s="32">
        <f t="shared" si="3"/>
        <v>10.420644391408114</v>
      </c>
    </row>
    <row r="54" spans="1:6" x14ac:dyDescent="0.3">
      <c r="A54" s="12">
        <v>60</v>
      </c>
      <c r="B54" s="13">
        <v>10</v>
      </c>
      <c r="C54" s="13">
        <v>31482</v>
      </c>
      <c r="D54" s="13">
        <v>28844</v>
      </c>
      <c r="E54" s="13">
        <f t="shared" si="2"/>
        <v>2638</v>
      </c>
      <c r="F54" s="32">
        <f t="shared" si="3"/>
        <v>10.934040940106142</v>
      </c>
    </row>
    <row r="55" spans="1:6" ht="17.25" thickBot="1" x14ac:dyDescent="0.35">
      <c r="A55" s="18">
        <v>86</v>
      </c>
      <c r="B55" s="19">
        <v>56</v>
      </c>
      <c r="C55" s="19">
        <v>30152</v>
      </c>
      <c r="D55" s="19">
        <v>27710</v>
      </c>
      <c r="E55" s="19">
        <f t="shared" si="2"/>
        <v>2442</v>
      </c>
      <c r="F55" s="32">
        <f t="shared" si="3"/>
        <v>11.347256347256348</v>
      </c>
    </row>
    <row r="56" spans="1:6" x14ac:dyDescent="0.3">
      <c r="A56" s="12">
        <v>155</v>
      </c>
      <c r="B56" s="13">
        <v>154</v>
      </c>
      <c r="C56" s="13">
        <v>4197</v>
      </c>
      <c r="D56" s="13">
        <v>3919</v>
      </c>
      <c r="E56" s="13">
        <f t="shared" si="2"/>
        <v>278</v>
      </c>
      <c r="F56" s="32">
        <f t="shared" si="3"/>
        <v>14.097122302158274</v>
      </c>
    </row>
    <row r="57" spans="1:6" x14ac:dyDescent="0.3">
      <c r="A57" s="12">
        <v>99</v>
      </c>
      <c r="B57" s="13">
        <v>75</v>
      </c>
      <c r="C57" s="13">
        <v>41812</v>
      </c>
      <c r="D57" s="13">
        <v>39141</v>
      </c>
      <c r="E57" s="13">
        <f t="shared" si="2"/>
        <v>2671</v>
      </c>
      <c r="F57" s="32">
        <f t="shared" si="3"/>
        <v>14.654062149007862</v>
      </c>
    </row>
    <row r="58" spans="1:6" x14ac:dyDescent="0.3">
      <c r="A58" s="12">
        <v>124</v>
      </c>
      <c r="B58" s="13">
        <v>110</v>
      </c>
      <c r="C58" s="13">
        <v>19265</v>
      </c>
      <c r="D58" s="13">
        <v>18104</v>
      </c>
      <c r="E58" s="13">
        <f t="shared" si="2"/>
        <v>1161</v>
      </c>
      <c r="F58" s="32">
        <f t="shared" si="3"/>
        <v>15.593453919035314</v>
      </c>
    </row>
    <row r="59" spans="1:6" x14ac:dyDescent="0.3">
      <c r="A59" s="12">
        <v>128</v>
      </c>
      <c r="B59" s="13">
        <v>116</v>
      </c>
      <c r="C59" s="13">
        <v>6339</v>
      </c>
      <c r="D59" s="13">
        <v>5977</v>
      </c>
      <c r="E59" s="13">
        <f t="shared" si="2"/>
        <v>362</v>
      </c>
      <c r="F59" s="32">
        <f t="shared" si="3"/>
        <v>16.511049723756905</v>
      </c>
    </row>
    <row r="60" spans="1:6" x14ac:dyDescent="0.3">
      <c r="A60" s="12">
        <v>85</v>
      </c>
      <c r="B60" s="13">
        <v>55</v>
      </c>
      <c r="C60" s="13">
        <v>18454</v>
      </c>
      <c r="D60" s="13">
        <v>17433</v>
      </c>
      <c r="E60" s="13">
        <f t="shared" si="2"/>
        <v>1021</v>
      </c>
      <c r="F60" s="32">
        <f t="shared" si="3"/>
        <v>17.07443682664055</v>
      </c>
    </row>
    <row r="61" spans="1:6" x14ac:dyDescent="0.3">
      <c r="A61" s="12">
        <v>143</v>
      </c>
      <c r="B61" s="13">
        <v>134</v>
      </c>
      <c r="C61" s="13">
        <v>23430</v>
      </c>
      <c r="D61" s="13">
        <v>22201</v>
      </c>
      <c r="E61" s="13">
        <f t="shared" si="2"/>
        <v>1229</v>
      </c>
      <c r="F61" s="32">
        <f t="shared" si="3"/>
        <v>18.06427990235964</v>
      </c>
    </row>
    <row r="62" spans="1:6" x14ac:dyDescent="0.3">
      <c r="A62" s="12">
        <v>132</v>
      </c>
      <c r="B62" s="13">
        <v>121</v>
      </c>
      <c r="C62" s="13">
        <v>25459</v>
      </c>
      <c r="D62" s="13">
        <v>24257</v>
      </c>
      <c r="E62" s="13">
        <f t="shared" si="2"/>
        <v>1202</v>
      </c>
      <c r="F62" s="32">
        <f t="shared" si="3"/>
        <v>20.180532445923461</v>
      </c>
    </row>
    <row r="63" spans="1:6" x14ac:dyDescent="0.3">
      <c r="A63" s="12">
        <v>71</v>
      </c>
      <c r="B63" s="13">
        <v>29</v>
      </c>
      <c r="C63" s="13">
        <v>33156</v>
      </c>
      <c r="D63" s="13">
        <v>31608</v>
      </c>
      <c r="E63" s="13">
        <f t="shared" si="2"/>
        <v>1548</v>
      </c>
      <c r="F63" s="32">
        <f t="shared" si="3"/>
        <v>20.418604651162791</v>
      </c>
    </row>
    <row r="64" spans="1:6" x14ac:dyDescent="0.3">
      <c r="A64" s="12">
        <v>83</v>
      </c>
      <c r="B64" s="13">
        <v>53</v>
      </c>
      <c r="C64" s="13">
        <v>10181</v>
      </c>
      <c r="D64" s="13">
        <v>9748</v>
      </c>
      <c r="E64" s="13">
        <f t="shared" si="2"/>
        <v>433</v>
      </c>
      <c r="F64" s="32">
        <f t="shared" si="3"/>
        <v>22.51270207852194</v>
      </c>
    </row>
    <row r="65" spans="1:6" x14ac:dyDescent="0.3">
      <c r="A65" s="12">
        <v>152</v>
      </c>
      <c r="B65" s="13">
        <v>147</v>
      </c>
      <c r="C65" s="13">
        <v>10445</v>
      </c>
      <c r="D65" s="13">
        <v>10027</v>
      </c>
      <c r="E65" s="13">
        <f t="shared" si="2"/>
        <v>418</v>
      </c>
      <c r="F65" s="32">
        <f t="shared" si="3"/>
        <v>23.988038277511961</v>
      </c>
    </row>
    <row r="66" spans="1:6" x14ac:dyDescent="0.3">
      <c r="A66" s="12">
        <v>91</v>
      </c>
      <c r="B66" s="13">
        <v>63</v>
      </c>
      <c r="C66" s="13">
        <v>33762</v>
      </c>
      <c r="D66" s="13">
        <v>32532</v>
      </c>
      <c r="E66" s="13">
        <f t="shared" ref="E66:E97" si="4">C66-D66</f>
        <v>1230</v>
      </c>
      <c r="F66" s="32">
        <f t="shared" ref="F66:F97" si="5">D66/E66</f>
        <v>26.448780487804878</v>
      </c>
    </row>
    <row r="67" spans="1:6" x14ac:dyDescent="0.3">
      <c r="A67" s="12">
        <v>134</v>
      </c>
      <c r="B67" s="13">
        <v>124</v>
      </c>
      <c r="C67" s="13">
        <v>4838</v>
      </c>
      <c r="D67" s="13">
        <v>4695</v>
      </c>
      <c r="E67" s="13">
        <f t="shared" si="4"/>
        <v>143</v>
      </c>
      <c r="F67" s="32">
        <f t="shared" si="5"/>
        <v>32.832167832167833</v>
      </c>
    </row>
    <row r="68" spans="1:6" x14ac:dyDescent="0.3">
      <c r="A68" s="12">
        <v>81</v>
      </c>
      <c r="B68" s="13">
        <v>46</v>
      </c>
      <c r="C68" s="13">
        <v>28526</v>
      </c>
      <c r="D68" s="13">
        <v>27690</v>
      </c>
      <c r="E68" s="13">
        <f t="shared" si="4"/>
        <v>836</v>
      </c>
      <c r="F68" s="32">
        <f t="shared" si="5"/>
        <v>33.122009569377994</v>
      </c>
    </row>
    <row r="69" spans="1:6" x14ac:dyDescent="0.3">
      <c r="A69" s="12">
        <v>110</v>
      </c>
      <c r="B69" s="13">
        <v>89</v>
      </c>
      <c r="C69" s="13">
        <v>16472</v>
      </c>
      <c r="D69" s="13">
        <v>16032</v>
      </c>
      <c r="E69" s="13">
        <f t="shared" si="4"/>
        <v>440</v>
      </c>
      <c r="F69" s="32">
        <f t="shared" si="5"/>
        <v>36.436363636363637</v>
      </c>
    </row>
    <row r="70" spans="1:6" x14ac:dyDescent="0.3">
      <c r="A70" s="12">
        <v>114</v>
      </c>
      <c r="B70" s="13">
        <v>96</v>
      </c>
      <c r="C70" s="13">
        <v>4688</v>
      </c>
      <c r="D70" s="13">
        <v>4569</v>
      </c>
      <c r="E70" s="13">
        <f t="shared" si="4"/>
        <v>119</v>
      </c>
      <c r="F70" s="32">
        <f t="shared" si="5"/>
        <v>38.394957983193279</v>
      </c>
    </row>
    <row r="71" spans="1:6" x14ac:dyDescent="0.3">
      <c r="A71" s="12">
        <v>77</v>
      </c>
      <c r="B71" s="13">
        <v>38</v>
      </c>
      <c r="C71" s="13">
        <v>41983</v>
      </c>
      <c r="D71" s="13">
        <v>41327</v>
      </c>
      <c r="E71" s="13">
        <f t="shared" si="4"/>
        <v>656</v>
      </c>
      <c r="F71" s="32">
        <f t="shared" si="5"/>
        <v>62.998475609756099</v>
      </c>
    </row>
    <row r="72" spans="1:6" x14ac:dyDescent="0.3">
      <c r="A72" s="12">
        <v>153</v>
      </c>
      <c r="B72" s="13">
        <v>149</v>
      </c>
      <c r="C72" s="13">
        <v>15819</v>
      </c>
      <c r="D72" s="13">
        <v>15598</v>
      </c>
      <c r="E72" s="13">
        <f t="shared" si="4"/>
        <v>221</v>
      </c>
      <c r="F72" s="32">
        <f t="shared" si="5"/>
        <v>70.579185520361989</v>
      </c>
    </row>
    <row r="73" spans="1:6" x14ac:dyDescent="0.3">
      <c r="A73" s="12">
        <v>57</v>
      </c>
      <c r="B73" s="13">
        <v>5</v>
      </c>
      <c r="C73" s="13">
        <v>15342</v>
      </c>
      <c r="D73" s="13">
        <v>15135</v>
      </c>
      <c r="E73" s="13">
        <f t="shared" si="4"/>
        <v>207</v>
      </c>
      <c r="F73" s="32">
        <f t="shared" si="5"/>
        <v>73.115942028985501</v>
      </c>
    </row>
    <row r="74" spans="1:6" x14ac:dyDescent="0.3">
      <c r="A74" s="12">
        <v>120</v>
      </c>
      <c r="B74" s="13">
        <v>105</v>
      </c>
      <c r="C74" s="13">
        <v>77319</v>
      </c>
      <c r="D74" s="13">
        <v>76480</v>
      </c>
      <c r="E74" s="13">
        <f t="shared" si="4"/>
        <v>839</v>
      </c>
      <c r="F74" s="32">
        <f t="shared" si="5"/>
        <v>91.156138259833128</v>
      </c>
    </row>
    <row r="75" spans="1:6" x14ac:dyDescent="0.3">
      <c r="A75" s="12">
        <v>76</v>
      </c>
      <c r="B75" s="13">
        <v>37</v>
      </c>
      <c r="C75" s="13">
        <v>12909</v>
      </c>
      <c r="D75" s="13">
        <v>12803</v>
      </c>
      <c r="E75" s="13">
        <f t="shared" si="4"/>
        <v>106</v>
      </c>
      <c r="F75" s="32">
        <f t="shared" si="5"/>
        <v>120.78301886792453</v>
      </c>
    </row>
    <row r="76" spans="1:6" x14ac:dyDescent="0.3">
      <c r="A76" s="12">
        <v>138</v>
      </c>
      <c r="B76" s="13">
        <v>129</v>
      </c>
      <c r="C76" s="13">
        <v>19404</v>
      </c>
      <c r="D76" s="13">
        <v>19248</v>
      </c>
      <c r="E76" s="13">
        <f t="shared" si="4"/>
        <v>156</v>
      </c>
      <c r="F76" s="32">
        <f t="shared" si="5"/>
        <v>123.38461538461539</v>
      </c>
    </row>
    <row r="77" spans="1:6" x14ac:dyDescent="0.3">
      <c r="A77" s="26">
        <v>137</v>
      </c>
      <c r="B77" s="27">
        <v>127</v>
      </c>
      <c r="C77" s="27">
        <v>4873</v>
      </c>
      <c r="D77" s="27">
        <v>4841</v>
      </c>
      <c r="E77" s="27">
        <f t="shared" si="4"/>
        <v>32</v>
      </c>
      <c r="F77" s="32">
        <f t="shared" si="5"/>
        <v>151.28125</v>
      </c>
    </row>
    <row r="78" spans="1:6" x14ac:dyDescent="0.3">
      <c r="A78" s="12">
        <v>149</v>
      </c>
      <c r="B78" s="13">
        <v>144</v>
      </c>
      <c r="C78" s="13">
        <v>47423</v>
      </c>
      <c r="D78" s="13">
        <v>47123</v>
      </c>
      <c r="E78" s="13">
        <f t="shared" si="4"/>
        <v>300</v>
      </c>
      <c r="F78" s="32">
        <f t="shared" si="5"/>
        <v>157.07666666666665</v>
      </c>
    </row>
    <row r="79" spans="1:6" x14ac:dyDescent="0.3">
      <c r="A79" s="12">
        <v>111</v>
      </c>
      <c r="B79" s="13">
        <v>91</v>
      </c>
      <c r="C79" s="13">
        <v>37174</v>
      </c>
      <c r="D79" s="13">
        <v>36959</v>
      </c>
      <c r="E79" s="13">
        <f t="shared" si="4"/>
        <v>215</v>
      </c>
      <c r="F79" s="32">
        <f t="shared" si="5"/>
        <v>171.90232558139536</v>
      </c>
    </row>
    <row r="80" spans="1:6" x14ac:dyDescent="0.3">
      <c r="A80" s="26">
        <v>147</v>
      </c>
      <c r="B80" s="27">
        <v>139</v>
      </c>
      <c r="C80" s="27">
        <v>11175</v>
      </c>
      <c r="D80" s="27">
        <v>11126</v>
      </c>
      <c r="E80" s="27">
        <f t="shared" si="4"/>
        <v>49</v>
      </c>
      <c r="F80" s="32">
        <f t="shared" si="5"/>
        <v>227.0612244897959</v>
      </c>
    </row>
    <row r="81" spans="1:6" x14ac:dyDescent="0.3">
      <c r="A81" s="26">
        <v>123</v>
      </c>
      <c r="B81" s="27">
        <v>109</v>
      </c>
      <c r="C81" s="27">
        <v>19855</v>
      </c>
      <c r="D81" s="27">
        <v>19785</v>
      </c>
      <c r="E81" s="27">
        <f t="shared" si="4"/>
        <v>70</v>
      </c>
      <c r="F81" s="32">
        <f t="shared" si="5"/>
        <v>282.64285714285717</v>
      </c>
    </row>
    <row r="82" spans="1:6" x14ac:dyDescent="0.3">
      <c r="A82" s="26">
        <v>148</v>
      </c>
      <c r="B82" s="27">
        <v>141</v>
      </c>
      <c r="C82" s="27">
        <v>12605</v>
      </c>
      <c r="D82" s="27">
        <v>12565</v>
      </c>
      <c r="E82" s="27">
        <f t="shared" si="4"/>
        <v>40</v>
      </c>
      <c r="F82" s="32">
        <f t="shared" si="5"/>
        <v>314.125</v>
      </c>
    </row>
    <row r="83" spans="1:6" x14ac:dyDescent="0.3">
      <c r="A83" s="26">
        <v>61</v>
      </c>
      <c r="B83" s="27">
        <v>11</v>
      </c>
      <c r="C83" s="27">
        <v>23780</v>
      </c>
      <c r="D83" s="27">
        <v>23714</v>
      </c>
      <c r="E83" s="27">
        <f t="shared" si="4"/>
        <v>66</v>
      </c>
      <c r="F83" s="32">
        <f t="shared" si="5"/>
        <v>359.30303030303031</v>
      </c>
    </row>
    <row r="84" spans="1:6" x14ac:dyDescent="0.3">
      <c r="A84" s="26">
        <v>121</v>
      </c>
      <c r="B84" s="27">
        <v>107</v>
      </c>
      <c r="C84" s="27">
        <v>30130</v>
      </c>
      <c r="D84" s="27">
        <v>30063</v>
      </c>
      <c r="E84" s="27">
        <f t="shared" si="4"/>
        <v>67</v>
      </c>
      <c r="F84" s="32">
        <f t="shared" si="5"/>
        <v>448.70149253731341</v>
      </c>
    </row>
    <row r="85" spans="1:6" x14ac:dyDescent="0.3">
      <c r="A85" s="26">
        <v>119</v>
      </c>
      <c r="B85" s="27">
        <v>102</v>
      </c>
      <c r="C85" s="27">
        <v>17933</v>
      </c>
      <c r="D85" s="27">
        <v>17895</v>
      </c>
      <c r="E85" s="27">
        <f t="shared" si="4"/>
        <v>38</v>
      </c>
      <c r="F85" s="32">
        <f t="shared" si="5"/>
        <v>470.92105263157896</v>
      </c>
    </row>
    <row r="86" spans="1:6" x14ac:dyDescent="0.3">
      <c r="A86" s="26">
        <v>66</v>
      </c>
      <c r="B86" s="27">
        <v>21</v>
      </c>
      <c r="C86" s="27">
        <v>19338</v>
      </c>
      <c r="D86" s="27">
        <v>19302</v>
      </c>
      <c r="E86" s="27">
        <f t="shared" si="4"/>
        <v>36</v>
      </c>
      <c r="F86" s="32">
        <f t="shared" si="5"/>
        <v>536.16666666666663</v>
      </c>
    </row>
    <row r="87" spans="1:6" x14ac:dyDescent="0.3">
      <c r="A87" s="26">
        <v>90</v>
      </c>
      <c r="B87" s="27">
        <v>61</v>
      </c>
      <c r="C87" s="27">
        <v>40994</v>
      </c>
      <c r="D87" s="27">
        <v>40925</v>
      </c>
      <c r="E87" s="27">
        <f t="shared" si="4"/>
        <v>69</v>
      </c>
      <c r="F87" s="32">
        <f t="shared" si="5"/>
        <v>593.1159420289855</v>
      </c>
    </row>
    <row r="88" spans="1:6" x14ac:dyDescent="0.3">
      <c r="A88" s="26">
        <v>142</v>
      </c>
      <c r="B88" s="27">
        <v>133</v>
      </c>
      <c r="C88" s="27">
        <v>22653</v>
      </c>
      <c r="D88" s="27">
        <v>22616</v>
      </c>
      <c r="E88" s="27">
        <f t="shared" si="4"/>
        <v>37</v>
      </c>
      <c r="F88" s="32">
        <f t="shared" si="5"/>
        <v>611.24324324324323</v>
      </c>
    </row>
    <row r="89" spans="1:6" x14ac:dyDescent="0.3">
      <c r="A89" s="12">
        <v>135</v>
      </c>
      <c r="B89" s="13">
        <v>125</v>
      </c>
      <c r="C89" s="13">
        <v>92610</v>
      </c>
      <c r="D89" s="13">
        <v>92476</v>
      </c>
      <c r="E89" s="13">
        <f t="shared" si="4"/>
        <v>134</v>
      </c>
      <c r="F89" s="32">
        <f t="shared" si="5"/>
        <v>690.11940298507466</v>
      </c>
    </row>
    <row r="90" spans="1:6" x14ac:dyDescent="0.3">
      <c r="A90" s="26">
        <v>133</v>
      </c>
      <c r="B90" s="27">
        <v>122</v>
      </c>
      <c r="C90" s="27">
        <v>5869</v>
      </c>
      <c r="D90" s="27">
        <v>5861</v>
      </c>
      <c r="E90" s="27">
        <f t="shared" si="4"/>
        <v>8</v>
      </c>
      <c r="F90" s="32">
        <f t="shared" si="5"/>
        <v>732.625</v>
      </c>
    </row>
    <row r="91" spans="1:6" x14ac:dyDescent="0.3">
      <c r="A91" s="26">
        <v>79</v>
      </c>
      <c r="B91" s="27">
        <v>44</v>
      </c>
      <c r="C91" s="27">
        <v>12566</v>
      </c>
      <c r="D91" s="27">
        <v>12556</v>
      </c>
      <c r="E91" s="27">
        <f t="shared" si="4"/>
        <v>10</v>
      </c>
      <c r="F91" s="32">
        <f t="shared" si="5"/>
        <v>1255.5999999999999</v>
      </c>
    </row>
    <row r="92" spans="1:6" x14ac:dyDescent="0.3">
      <c r="A92" s="26">
        <v>70</v>
      </c>
      <c r="B92" s="27">
        <v>28</v>
      </c>
      <c r="C92" s="27">
        <v>12721</v>
      </c>
      <c r="D92" s="27">
        <v>12711</v>
      </c>
      <c r="E92" s="27">
        <f t="shared" si="4"/>
        <v>10</v>
      </c>
      <c r="F92" s="32">
        <f t="shared" si="5"/>
        <v>1271.0999999999999</v>
      </c>
    </row>
    <row r="93" spans="1:6" x14ac:dyDescent="0.3">
      <c r="A93" s="26">
        <v>63</v>
      </c>
      <c r="B93" s="27">
        <v>15</v>
      </c>
      <c r="C93" s="27">
        <v>23151</v>
      </c>
      <c r="D93" s="27">
        <v>23134</v>
      </c>
      <c r="E93" s="27">
        <f t="shared" si="4"/>
        <v>17</v>
      </c>
      <c r="F93" s="32">
        <f t="shared" si="5"/>
        <v>1360.8235294117646</v>
      </c>
    </row>
    <row r="94" spans="1:6" x14ac:dyDescent="0.3">
      <c r="A94" s="26">
        <v>80</v>
      </c>
      <c r="B94" s="27">
        <v>45</v>
      </c>
      <c r="C94" s="27">
        <v>22387</v>
      </c>
      <c r="D94" s="27">
        <v>22374</v>
      </c>
      <c r="E94" s="27">
        <f t="shared" si="4"/>
        <v>13</v>
      </c>
      <c r="F94" s="32">
        <f t="shared" si="5"/>
        <v>1721.0769230769231</v>
      </c>
    </row>
    <row r="95" spans="1:6" x14ac:dyDescent="0.3">
      <c r="A95" s="26">
        <v>141</v>
      </c>
      <c r="B95" s="27">
        <v>132</v>
      </c>
      <c r="C95" s="27">
        <v>6657</v>
      </c>
      <c r="D95" s="27">
        <v>6654</v>
      </c>
      <c r="E95" s="27">
        <f t="shared" si="4"/>
        <v>3</v>
      </c>
      <c r="F95" s="32">
        <f t="shared" si="5"/>
        <v>2218</v>
      </c>
    </row>
    <row r="96" spans="1:6" x14ac:dyDescent="0.3">
      <c r="A96" s="26">
        <v>129</v>
      </c>
      <c r="B96" s="27">
        <v>117</v>
      </c>
      <c r="C96" s="27">
        <v>33986</v>
      </c>
      <c r="D96" s="27">
        <v>33981</v>
      </c>
      <c r="E96" s="27">
        <f t="shared" si="4"/>
        <v>5</v>
      </c>
      <c r="F96" s="32">
        <f t="shared" si="5"/>
        <v>6796.2</v>
      </c>
    </row>
    <row r="97" spans="1:6" x14ac:dyDescent="0.3">
      <c r="A97" s="26">
        <v>115</v>
      </c>
      <c r="B97" s="27">
        <v>97</v>
      </c>
      <c r="C97" s="27">
        <v>85996</v>
      </c>
      <c r="D97" s="27">
        <v>85988</v>
      </c>
      <c r="E97" s="27">
        <f t="shared" si="4"/>
        <v>8</v>
      </c>
      <c r="F97" s="32">
        <f t="shared" si="5"/>
        <v>10748.5</v>
      </c>
    </row>
    <row r="98" spans="1:6" x14ac:dyDescent="0.3">
      <c r="A98" s="26">
        <v>127</v>
      </c>
      <c r="B98" s="27">
        <v>115</v>
      </c>
      <c r="C98" s="27">
        <v>22986</v>
      </c>
      <c r="D98" s="27">
        <v>22985</v>
      </c>
      <c r="E98" s="27">
        <f t="shared" ref="E98:E104" si="6">C98-D98</f>
        <v>1</v>
      </c>
      <c r="F98" s="32">
        <f t="shared" ref="F98" si="7">D98/E98</f>
        <v>22985</v>
      </c>
    </row>
    <row r="99" spans="1:6" ht="17.25" thickBot="1" x14ac:dyDescent="0.35">
      <c r="A99" s="28">
        <v>145</v>
      </c>
      <c r="B99" s="29">
        <v>136</v>
      </c>
      <c r="C99" s="29">
        <v>54401</v>
      </c>
      <c r="D99" s="29">
        <v>54401</v>
      </c>
      <c r="E99" s="29">
        <f t="shared" si="6"/>
        <v>0</v>
      </c>
    </row>
    <row r="100" spans="1:6" x14ac:dyDescent="0.3">
      <c r="A100" s="5">
        <v>89</v>
      </c>
      <c r="B100" s="5">
        <v>60</v>
      </c>
      <c r="C100" s="5">
        <v>41918</v>
      </c>
      <c r="D100" s="5">
        <v>41918</v>
      </c>
      <c r="E100" s="5">
        <f t="shared" si="6"/>
        <v>0</v>
      </c>
    </row>
    <row r="101" spans="1:6" x14ac:dyDescent="0.3">
      <c r="A101" s="5">
        <v>130</v>
      </c>
      <c r="B101" s="5">
        <v>118</v>
      </c>
      <c r="C101" s="5">
        <v>22690</v>
      </c>
      <c r="D101" s="5">
        <v>22690</v>
      </c>
      <c r="E101" s="5">
        <f t="shared" si="6"/>
        <v>0</v>
      </c>
    </row>
    <row r="102" spans="1:6" x14ac:dyDescent="0.3">
      <c r="A102" s="5">
        <v>67</v>
      </c>
      <c r="B102" s="5">
        <v>22</v>
      </c>
      <c r="C102" s="5">
        <v>13108</v>
      </c>
      <c r="D102" s="5">
        <v>13108</v>
      </c>
      <c r="E102" s="5">
        <f t="shared" si="6"/>
        <v>0</v>
      </c>
    </row>
    <row r="103" spans="1:6" x14ac:dyDescent="0.3">
      <c r="A103" s="5">
        <v>62</v>
      </c>
      <c r="B103" s="5">
        <v>13</v>
      </c>
      <c r="C103" s="5">
        <v>11256</v>
      </c>
      <c r="D103" s="5">
        <v>11256</v>
      </c>
      <c r="E103" s="5">
        <f t="shared" si="6"/>
        <v>0</v>
      </c>
    </row>
    <row r="104" spans="1:6" x14ac:dyDescent="0.3">
      <c r="A104" s="5">
        <v>126</v>
      </c>
      <c r="B104" s="5">
        <v>113</v>
      </c>
      <c r="C104" s="5">
        <v>8594</v>
      </c>
      <c r="D104" s="5">
        <v>8594</v>
      </c>
      <c r="E104" s="5">
        <f t="shared" si="6"/>
        <v>0</v>
      </c>
    </row>
  </sheetData>
  <sortState ref="A2:F175">
    <sortCondition ref="F1"/>
  </sortState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opLeftCell="A19" workbookViewId="0">
      <selection activeCell="E30" sqref="E30"/>
    </sheetView>
  </sheetViews>
  <sheetFormatPr defaultRowHeight="16.5" x14ac:dyDescent="0.3"/>
  <sheetData>
    <row r="1" spans="1:2" x14ac:dyDescent="0.3">
      <c r="A1">
        <v>1</v>
      </c>
      <c r="B1">
        <v>2338</v>
      </c>
    </row>
    <row r="2" spans="1:2" x14ac:dyDescent="0.3">
      <c r="A2">
        <v>2</v>
      </c>
      <c r="B2">
        <v>4204</v>
      </c>
    </row>
    <row r="3" spans="1:2" x14ac:dyDescent="0.3">
      <c r="A3">
        <v>3</v>
      </c>
      <c r="B3">
        <v>30493</v>
      </c>
    </row>
    <row r="4" spans="1:2" x14ac:dyDescent="0.3">
      <c r="A4">
        <v>4</v>
      </c>
      <c r="B4">
        <v>17842</v>
      </c>
    </row>
    <row r="5" spans="1:2" x14ac:dyDescent="0.3">
      <c r="A5">
        <v>5</v>
      </c>
      <c r="B5">
        <v>69064</v>
      </c>
    </row>
    <row r="6" spans="1:2" x14ac:dyDescent="0.3">
      <c r="A6">
        <v>6</v>
      </c>
      <c r="B6">
        <v>38413</v>
      </c>
    </row>
    <row r="7" spans="1:2" x14ac:dyDescent="0.3">
      <c r="A7">
        <v>7</v>
      </c>
      <c r="B7">
        <v>12284</v>
      </c>
    </row>
    <row r="8" spans="1:2" x14ac:dyDescent="0.3">
      <c r="A8">
        <v>8</v>
      </c>
      <c r="B8">
        <v>59799</v>
      </c>
    </row>
    <row r="9" spans="1:2" x14ac:dyDescent="0.3">
      <c r="A9">
        <v>9</v>
      </c>
      <c r="B9">
        <v>33097</v>
      </c>
    </row>
    <row r="10" spans="1:2" x14ac:dyDescent="0.3">
      <c r="A10">
        <v>10</v>
      </c>
      <c r="B10">
        <v>12723</v>
      </c>
    </row>
    <row r="11" spans="1:2" x14ac:dyDescent="0.3">
      <c r="A11">
        <v>11</v>
      </c>
      <c r="B11">
        <v>31548</v>
      </c>
    </row>
    <row r="12" spans="1:2" x14ac:dyDescent="0.3">
      <c r="A12">
        <v>12</v>
      </c>
      <c r="B12">
        <v>49701</v>
      </c>
    </row>
    <row r="13" spans="1:2" x14ac:dyDescent="0.3">
      <c r="A13">
        <v>13</v>
      </c>
      <c r="B13">
        <v>3388</v>
      </c>
    </row>
    <row r="14" spans="1:2" x14ac:dyDescent="0.3">
      <c r="A14">
        <v>14</v>
      </c>
      <c r="B14">
        <v>36136</v>
      </c>
    </row>
    <row r="15" spans="1:2" x14ac:dyDescent="0.3">
      <c r="A15">
        <v>15</v>
      </c>
      <c r="B15">
        <v>8010</v>
      </c>
    </row>
    <row r="16" spans="1:2" x14ac:dyDescent="0.3">
      <c r="A16">
        <v>16</v>
      </c>
      <c r="B16">
        <v>18156</v>
      </c>
    </row>
    <row r="17" spans="1:2" x14ac:dyDescent="0.3">
      <c r="A17">
        <v>17</v>
      </c>
      <c r="B17">
        <v>4746</v>
      </c>
    </row>
    <row r="18" spans="1:2" x14ac:dyDescent="0.3">
      <c r="A18">
        <v>18</v>
      </c>
      <c r="B18">
        <v>11957</v>
      </c>
    </row>
    <row r="19" spans="1:2" x14ac:dyDescent="0.3">
      <c r="A19">
        <v>19</v>
      </c>
      <c r="B19">
        <v>7012</v>
      </c>
    </row>
    <row r="20" spans="1:2" x14ac:dyDescent="0.3">
      <c r="A20">
        <v>20</v>
      </c>
      <c r="B20">
        <v>5821</v>
      </c>
    </row>
    <row r="21" spans="1:2" x14ac:dyDescent="0.3">
      <c r="A21">
        <v>21</v>
      </c>
      <c r="B21">
        <v>3893</v>
      </c>
    </row>
    <row r="22" spans="1:2" x14ac:dyDescent="0.3">
      <c r="A22">
        <v>22</v>
      </c>
      <c r="B22">
        <v>29324</v>
      </c>
    </row>
    <row r="23" spans="1:2" x14ac:dyDescent="0.3">
      <c r="A23">
        <v>23</v>
      </c>
      <c r="B23">
        <v>36046</v>
      </c>
    </row>
    <row r="24" spans="1:2" x14ac:dyDescent="0.3">
      <c r="A24">
        <v>24</v>
      </c>
      <c r="B24">
        <v>36665</v>
      </c>
    </row>
    <row r="25" spans="1:2" x14ac:dyDescent="0.3">
      <c r="A25">
        <v>25</v>
      </c>
      <c r="B25">
        <v>95758</v>
      </c>
    </row>
    <row r="26" spans="1:2" x14ac:dyDescent="0.3">
      <c r="A26">
        <v>26</v>
      </c>
      <c r="B26">
        <v>61176</v>
      </c>
    </row>
    <row r="27" spans="1:2" x14ac:dyDescent="0.3">
      <c r="A27">
        <v>27</v>
      </c>
      <c r="B27">
        <v>53631</v>
      </c>
    </row>
    <row r="28" spans="1:2" x14ac:dyDescent="0.3">
      <c r="A28">
        <v>28</v>
      </c>
      <c r="B28">
        <v>1714</v>
      </c>
    </row>
    <row r="29" spans="1:2" x14ac:dyDescent="0.3">
      <c r="A29">
        <v>29</v>
      </c>
      <c r="B29">
        <v>2906</v>
      </c>
    </row>
    <row r="30" spans="1:2" x14ac:dyDescent="0.3">
      <c r="A30">
        <v>30</v>
      </c>
      <c r="B30">
        <v>48725</v>
      </c>
    </row>
    <row r="31" spans="1:2" x14ac:dyDescent="0.3">
      <c r="A31">
        <v>31</v>
      </c>
      <c r="B31">
        <v>15986</v>
      </c>
    </row>
    <row r="32" spans="1:2" x14ac:dyDescent="0.3">
      <c r="A32">
        <v>32</v>
      </c>
      <c r="B32">
        <v>72584</v>
      </c>
    </row>
    <row r="33" spans="1:2" x14ac:dyDescent="0.3">
      <c r="A33">
        <v>33</v>
      </c>
      <c r="B33">
        <v>10909</v>
      </c>
    </row>
    <row r="34" spans="1:2" x14ac:dyDescent="0.3">
      <c r="A34">
        <v>34</v>
      </c>
      <c r="B34">
        <v>1593</v>
      </c>
    </row>
    <row r="35" spans="1:2" x14ac:dyDescent="0.3">
      <c r="A35">
        <v>35</v>
      </c>
      <c r="B35">
        <v>3510</v>
      </c>
    </row>
    <row r="36" spans="1:2" x14ac:dyDescent="0.3">
      <c r="A36">
        <v>36</v>
      </c>
      <c r="B36">
        <v>49044</v>
      </c>
    </row>
    <row r="37" spans="1:2" x14ac:dyDescent="0.3">
      <c r="A37">
        <v>37</v>
      </c>
      <c r="B37">
        <v>20594</v>
      </c>
    </row>
    <row r="38" spans="1:2" x14ac:dyDescent="0.3">
      <c r="A38">
        <v>38</v>
      </c>
      <c r="B38">
        <v>41872</v>
      </c>
    </row>
    <row r="39" spans="1:2" x14ac:dyDescent="0.3">
      <c r="A39">
        <v>39</v>
      </c>
      <c r="B39">
        <v>15271</v>
      </c>
    </row>
    <row r="40" spans="1:2" x14ac:dyDescent="0.3">
      <c r="A40">
        <v>40</v>
      </c>
      <c r="B40">
        <v>5727</v>
      </c>
    </row>
    <row r="41" spans="1:2" x14ac:dyDescent="0.3">
      <c r="B41">
        <f>AVERAGE(B1:B40)</f>
        <v>26591.5</v>
      </c>
    </row>
    <row r="42" spans="1:2" x14ac:dyDescent="0.3">
      <c r="B42">
        <f>B41*A40</f>
        <v>1063660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test_size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too la</cp:lastModifiedBy>
  <dcterms:created xsi:type="dcterms:W3CDTF">2019-01-27T03:21:28Z</dcterms:created>
  <dcterms:modified xsi:type="dcterms:W3CDTF">2019-02-10T10:30:43Z</dcterms:modified>
</cp:coreProperties>
</file>