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s" sheetId="1" r:id="rId4"/>
    <sheet state="visible" name="countries" sheetId="2" r:id="rId5"/>
    <sheet state="visible" name="FlightQuotes" sheetId="3" r:id="rId6"/>
  </sheets>
  <definedNames/>
  <calcPr/>
</workbook>
</file>

<file path=xl/sharedStrings.xml><?xml version="1.0" encoding="utf-8"?>
<sst xmlns="http://schemas.openxmlformats.org/spreadsheetml/2006/main" count="284" uniqueCount="156">
  <si>
    <t>Student/mentor</t>
  </si>
  <si>
    <t>First name</t>
  </si>
  <si>
    <t>Last name</t>
  </si>
  <si>
    <t>Countries</t>
  </si>
  <si>
    <t>Continent</t>
  </si>
  <si>
    <t>City of Airport (Code)</t>
  </si>
  <si>
    <t>Student</t>
  </si>
  <si>
    <t>Prince</t>
  </si>
  <si>
    <t>Dorcis-Akpaglo</t>
  </si>
  <si>
    <t>Togo</t>
  </si>
  <si>
    <t>Helarie Rose</t>
  </si>
  <si>
    <t>Medie Fah</t>
  </si>
  <si>
    <t>South Africa</t>
  </si>
  <si>
    <t>Marzuq</t>
  </si>
  <si>
    <t>Adam</t>
  </si>
  <si>
    <t>Ghana</t>
  </si>
  <si>
    <t>ISAIAH</t>
  </si>
  <si>
    <t>AREMU</t>
  </si>
  <si>
    <t>Marry</t>
  </si>
  <si>
    <t>Thekhwe</t>
  </si>
  <si>
    <t>Ahmed</t>
  </si>
  <si>
    <t>Samir</t>
  </si>
  <si>
    <t>Egypt</t>
  </si>
  <si>
    <t>Elikem</t>
  </si>
  <si>
    <t>Gidiglo</t>
  </si>
  <si>
    <t>Astride Melvin</t>
  </si>
  <si>
    <t>Fokam NInyim</t>
  </si>
  <si>
    <t>Zephrina Aniska</t>
  </si>
  <si>
    <t>Be</t>
  </si>
  <si>
    <t>Nana Akwasi</t>
  </si>
  <si>
    <t>Wireko</t>
  </si>
  <si>
    <t>Chanelle</t>
  </si>
  <si>
    <t>Matadah Manfouo</t>
  </si>
  <si>
    <t>Risav</t>
  </si>
  <si>
    <t>Pokhrel</t>
  </si>
  <si>
    <t>Nepal</t>
  </si>
  <si>
    <t>Oishik</t>
  </si>
  <si>
    <t>Kar</t>
  </si>
  <si>
    <t>India</t>
  </si>
  <si>
    <t>Salima</t>
  </si>
  <si>
    <t>Addah</t>
  </si>
  <si>
    <t>Hamza Benkadour</t>
  </si>
  <si>
    <t>Algeria</t>
  </si>
  <si>
    <t>Priscilla</t>
  </si>
  <si>
    <t>Awuah</t>
  </si>
  <si>
    <t>Alex Baudoin</t>
  </si>
  <si>
    <t>Nguetsa Tankeu</t>
  </si>
  <si>
    <t>Rwanda</t>
  </si>
  <si>
    <t>Tunde</t>
  </si>
  <si>
    <t>Egunjobi</t>
  </si>
  <si>
    <t>Abibou</t>
  </si>
  <si>
    <t>Moustapha Motapon</t>
  </si>
  <si>
    <t>Cameroon</t>
  </si>
  <si>
    <t>Godfrey</t>
  </si>
  <si>
    <t>Kariuki</t>
  </si>
  <si>
    <t>Mohamed</t>
  </si>
  <si>
    <t>Hamid</t>
  </si>
  <si>
    <t>Gilles Jordan</t>
  </si>
  <si>
    <t>PEDIEU</t>
  </si>
  <si>
    <t>Moshood Shoyombo Olanrewaju</t>
  </si>
  <si>
    <t>Nigeria</t>
  </si>
  <si>
    <t>Kenedy Mulila Mwendwa</t>
  </si>
  <si>
    <t>Kenya</t>
  </si>
  <si>
    <t>Albert</t>
  </si>
  <si>
    <t>DEUTOU SIEWE</t>
  </si>
  <si>
    <t>CM</t>
  </si>
  <si>
    <t>MICHELE LAURELE</t>
  </si>
  <si>
    <t>DZODEU MAGOUM</t>
  </si>
  <si>
    <t>Nancy</t>
  </si>
  <si>
    <t>Kusagah</t>
  </si>
  <si>
    <t>Dorcas</t>
  </si>
  <si>
    <t>Seshie</t>
  </si>
  <si>
    <t>Theophilus</t>
  </si>
  <si>
    <t>Frimpong</t>
  </si>
  <si>
    <t>Italy</t>
  </si>
  <si>
    <t>Christabel</t>
  </si>
  <si>
    <t>Dafeamekpor</t>
  </si>
  <si>
    <t>Alex</t>
  </si>
  <si>
    <t>Piedjou</t>
  </si>
  <si>
    <t>Nadjib</t>
  </si>
  <si>
    <t>SALMI</t>
  </si>
  <si>
    <t>Shadrach</t>
  </si>
  <si>
    <t>Koomson</t>
  </si>
  <si>
    <t>Baah</t>
  </si>
  <si>
    <t>Kusi</t>
  </si>
  <si>
    <t>Augustina</t>
  </si>
  <si>
    <t>Agyeman</t>
  </si>
  <si>
    <t>KWIZERIMANA</t>
  </si>
  <si>
    <t>PROSPER</t>
  </si>
  <si>
    <t>Sarah Maëva Tolojanahary</t>
  </si>
  <si>
    <t>Ahmad</t>
  </si>
  <si>
    <t>Madagascar</t>
  </si>
  <si>
    <t xml:space="preserve">Crownie </t>
  </si>
  <si>
    <t>Eme</t>
  </si>
  <si>
    <t>Kwame</t>
  </si>
  <si>
    <t>Amoah</t>
  </si>
  <si>
    <t>Felix</t>
  </si>
  <si>
    <t>Amo-Mensah</t>
  </si>
  <si>
    <t>Abdulai Yorli</t>
  </si>
  <si>
    <t>Iddrisu</t>
  </si>
  <si>
    <t>Muiz</t>
  </si>
  <si>
    <t>Bello</t>
  </si>
  <si>
    <t>KNUST</t>
  </si>
  <si>
    <t>students</t>
  </si>
  <si>
    <t>Ashesi</t>
  </si>
  <si>
    <t>Mentor</t>
  </si>
  <si>
    <t>Nada</t>
  </si>
  <si>
    <t>Boutaoui</t>
  </si>
  <si>
    <t>Dorcas Attuabea</t>
  </si>
  <si>
    <t>Addo</t>
  </si>
  <si>
    <t>Lorraine Tsitsi</t>
  </si>
  <si>
    <t>Majiri</t>
  </si>
  <si>
    <t>Canada</t>
  </si>
  <si>
    <t>Adel</t>
  </si>
  <si>
    <t>Trabelsi</t>
  </si>
  <si>
    <t>Tunisia</t>
  </si>
  <si>
    <t>Sonagnon</t>
  </si>
  <si>
    <t>Gandote</t>
  </si>
  <si>
    <t>Jennifer</t>
  </si>
  <si>
    <t>Ahiable</t>
  </si>
  <si>
    <t>Spain</t>
  </si>
  <si>
    <t>Yousra</t>
  </si>
  <si>
    <t>Farhani</t>
  </si>
  <si>
    <t>France</t>
  </si>
  <si>
    <t>Trond</t>
  </si>
  <si>
    <t>Andersen</t>
  </si>
  <si>
    <t>USA</t>
  </si>
  <si>
    <t>Benjamin</t>
  </si>
  <si>
    <t>Anderson</t>
  </si>
  <si>
    <t xml:space="preserve">Abdulmajid </t>
  </si>
  <si>
    <t>Osumanu</t>
  </si>
  <si>
    <t xml:space="preserve">Leila </t>
  </si>
  <si>
    <t>Zahhafi</t>
  </si>
  <si>
    <t xml:space="preserve">Chantelle </t>
  </si>
  <si>
    <t>Amoako-Atta</t>
  </si>
  <si>
    <t>Emmanuel</t>
  </si>
  <si>
    <t xml:space="preserve"> Ofosu</t>
  </si>
  <si>
    <t>Fred</t>
  </si>
  <si>
    <t>Soglohu</t>
  </si>
  <si>
    <t>Aulan</t>
  </si>
  <si>
    <t>Zahoundo</t>
  </si>
  <si>
    <t>Latevi</t>
  </si>
  <si>
    <t>Lawson</t>
  </si>
  <si>
    <t>Katawoura</t>
  </si>
  <si>
    <t>Beltako</t>
  </si>
  <si>
    <t xml:space="preserve">Angela </t>
  </si>
  <si>
    <t>Tabiri</t>
  </si>
  <si>
    <t>Continents</t>
  </si>
  <si>
    <t>City of Airport</t>
  </si>
  <si>
    <t>participant count</t>
  </si>
  <si>
    <t>City</t>
  </si>
  <si>
    <t>Airline</t>
  </si>
  <si>
    <t>Arrive date</t>
  </si>
  <si>
    <t>Return date</t>
  </si>
  <si>
    <t>Seats Capable</t>
  </si>
  <si>
    <t>Round trip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</si>
</sst>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Times New Roman"/>
    </font>
    <font>
      <sz val="11.0"/>
      <color rgb="FFC00000"/>
      <name val="Times New Roman"/>
    </font>
    <font>
      <sz val="11.0"/>
      <color rgb="FFCC0000"/>
      <name val="Times New Roman"/>
    </font>
    <font>
      <sz val="11.0"/>
      <color rgb="FFCC0000"/>
      <name val="Arial"/>
    </font>
    <font>
      <sz val="11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B3CEFA"/>
        <bgColor rgb="FFB3CEFA"/>
      </patternFill>
    </fill>
    <fill>
      <patternFill patternType="solid">
        <fgColor rgb="FFD9F1F3"/>
        <bgColor rgb="FFD9F1F3"/>
      </patternFill>
    </fill>
    <fill>
      <patternFill patternType="solid">
        <fgColor rgb="FFEA9999"/>
        <bgColor rgb="FFEA99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3" fontId="3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4" fontId="2" numFmtId="0" xfId="0" applyAlignment="1" applyFill="1" applyFont="1">
      <alignment vertical="bottom"/>
    </xf>
    <xf borderId="1" fillId="3" fontId="4" numFmtId="0" xfId="0" applyAlignment="1" applyBorder="1" applyFont="1">
      <alignment vertical="bottom"/>
    </xf>
    <xf borderId="0" fillId="5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1" fillId="6" fontId="3" numFmtId="0" xfId="0" applyAlignment="1" applyBorder="1" applyFill="1" applyFont="1">
      <alignment vertical="bottom"/>
    </xf>
    <xf borderId="1" fillId="6" fontId="4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6" fontId="5" numFmtId="0" xfId="0" applyAlignment="1" applyBorder="1" applyFont="1">
      <alignment vertical="bottom"/>
    </xf>
    <xf borderId="1" fillId="6" fontId="6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3" fontId="5" numFmtId="0" xfId="0" applyAlignment="1" applyBorder="1" applyFont="1">
      <alignment vertical="top"/>
    </xf>
    <xf borderId="0" fillId="3" fontId="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1F3"/>
          <bgColor rgb="FFD9F1F3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</dxfs>
  <tableStyles count="8">
    <tableStyle count="3" pivot="0" name="participants-style">
      <tableStyleElement dxfId="1" type="headerRow"/>
      <tableStyleElement dxfId="2" type="firstRowStripe"/>
      <tableStyleElement dxfId="3" type="secondRowStripe"/>
    </tableStyle>
    <tableStyle count="2" pivot="0" name="participants-style 2">
      <tableStyleElement dxfId="2" type="firstRowStripe"/>
      <tableStyleElement dxfId="3" type="secondRowStripe"/>
    </tableStyle>
    <tableStyle count="2" pivot="0" name="participants-style 3">
      <tableStyleElement dxfId="3" type="firstRowStripe"/>
      <tableStyleElement dxfId="2" type="secondRowStripe"/>
    </tableStyle>
    <tableStyle count="2" pivot="0" name="participants-style 4">
      <tableStyleElement dxfId="3" type="firstRowStripe"/>
      <tableStyleElement dxfId="2" type="secondRowStripe"/>
    </tableStyle>
    <tableStyle count="2" pivot="0" name="participants-style 5">
      <tableStyleElement dxfId="3" type="firstRowStripe"/>
      <tableStyleElement dxfId="2" type="secondRowStripe"/>
    </tableStyle>
    <tableStyle count="2" pivot="0" name="participants-style 6">
      <tableStyleElement dxfId="2" type="firstRowStripe"/>
      <tableStyleElement dxfId="3" type="secondRowStripe"/>
    </tableStyle>
    <tableStyle count="2" pivot="0" name="participants-style 7">
      <tableStyleElement dxfId="3" type="firstRowStripe"/>
      <tableStyleElement dxfId="2" type="secondRowStripe"/>
    </tableStyle>
    <tableStyle count="2" pivot="0" name="participants-style 8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" displayName="Table_1" name="Table_1" id="1">
  <tableColumns count="3">
    <tableColumn name="Column1" id="1"/>
    <tableColumn name="Column2" id="2"/>
    <tableColumn name="Column3" id="3"/>
  </tableColumns>
  <tableStyleInfo name="participa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F2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articipant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:D3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participant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4:D4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participant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5:D7" displayName="Table_5" name="Table_5" id="5">
  <tableColumns count="4">
    <tableColumn name="Column1" id="1"/>
    <tableColumn name="Column2" id="2"/>
    <tableColumn name="Column3" id="3"/>
    <tableColumn name="Column4" id="4"/>
  </tableColumns>
  <tableStyleInfo name="participants-style 5" showColumnStripes="0" showFirstColumn="1" showLastColumn="1" showRowStripes="1"/>
</table>
</file>

<file path=xl/tables/table6.xml><?xml version="1.0" encoding="utf-8"?>
<table xmlns="http://schemas.openxmlformats.org/spreadsheetml/2006/main" headerRowCount="0" ref="A33:D39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participants-style 6" showColumnStripes="0" showFirstColumn="1" showLastColumn="1" showRowStripes="1"/>
</table>
</file>

<file path=xl/tables/table7.xml><?xml version="1.0" encoding="utf-8"?>
<table xmlns="http://schemas.openxmlformats.org/spreadsheetml/2006/main" headerRowCount="0" ref="A40:D41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participants-style 7" showColumnStripes="0" showFirstColumn="1" showLastColumn="1" showRowStripes="1"/>
</table>
</file>

<file path=xl/tables/table8.xml><?xml version="1.0" encoding="utf-8"?>
<table xmlns="http://schemas.openxmlformats.org/spreadsheetml/2006/main" headerRowCount="0" ref="A42:D46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participants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6</v>
      </c>
      <c r="B2" s="6" t="s">
        <v>7</v>
      </c>
      <c r="C2" s="6" t="s">
        <v>8</v>
      </c>
      <c r="D2" s="7" t="s">
        <v>9</v>
      </c>
      <c r="E2" s="5" t="str">
        <f t="shared" ref="E2:E69" si="1">IF(OR(D2="Ghana", D2="Togo", D2="South Africa", D2="Egypt", D2="Algeria", D2="Rwanda", D2="Cameroon", D2="Nigeria", D2="Kenya", D2="CM", D2="Madagascar", D2="Tunisia"), "Africa",
IF(OR(D2="India", D2="Nepal"), "Asia",
IF(OR(D2="Italy", D2="Spain", D2="France"), "Europe",
IF(OR(D2="Canada", D2="USA"), "North America",
"Unknown"))))
</f>
        <v>Africa</v>
      </c>
      <c r="F2" s="5" t="str">
        <f t="shared" ref="F2:F69" si="2">IF(D2="Ghana", "Accra (ACC)",
IF(D2="Togo", "Lomé (LFW)",
IF(D2="South Africa", "Johannesburg (JNB)",
IF(D2="Egypt", "Cairo (CAI)",
IF(D2="Algeria", "Algiers (ALG)",
IF(D2="Rwanda", "Kigali (KGL)",
IF(D2="Cameroon", "Douala (DLA)",
IF(D2="Nigeria", "Lagos (LOS)",
IF(D2="Kenya", "Nairobi (NBO)",
IF(D2="CM", "Yaoundé (NSI)",
IF(D2="Madagascar", "Antananarivo (TNR)",
IF(D2="Tunisia", "Tunis (TUN)",
IF(D2="India", "Delhi (DEL)",
IF(D2="Nepal", "Kathmandu (KTM)",
IF(D2="Italy", "Rome (FCO)",
IF(D2="Spain", "Madrid (MAD)",
IF(D2="France", "Paris (CDG)",
IF(D2="Canada", "Toronto (YYZ)",
IF(D2="USA", "New York (JFK)",
"Unknown"))))))))))))))))))
)</f>
        <v>Lomé (LFW)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8" t="s">
        <v>6</v>
      </c>
      <c r="B3" s="6" t="s">
        <v>10</v>
      </c>
      <c r="C3" s="9" t="s">
        <v>11</v>
      </c>
      <c r="D3" s="7" t="s">
        <v>12</v>
      </c>
      <c r="E3" s="5" t="str">
        <f t="shared" si="1"/>
        <v>Africa</v>
      </c>
      <c r="F3" s="5" t="str">
        <f t="shared" si="2"/>
        <v>Johannesburg (JNB)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8" t="s">
        <v>6</v>
      </c>
      <c r="B4" s="6" t="s">
        <v>13</v>
      </c>
      <c r="C4" s="9" t="s">
        <v>14</v>
      </c>
      <c r="D4" s="7" t="s">
        <v>15</v>
      </c>
      <c r="E4" s="5" t="str">
        <f t="shared" si="1"/>
        <v>Africa</v>
      </c>
      <c r="F4" s="5" t="str">
        <f t="shared" si="2"/>
        <v>Accra (ACC)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8" t="s">
        <v>6</v>
      </c>
      <c r="B5" s="6" t="s">
        <v>16</v>
      </c>
      <c r="C5" s="9" t="s">
        <v>17</v>
      </c>
      <c r="D5" s="7" t="s">
        <v>12</v>
      </c>
      <c r="E5" s="5" t="str">
        <f t="shared" si="1"/>
        <v>Africa</v>
      </c>
      <c r="F5" s="5" t="str">
        <f t="shared" si="2"/>
        <v>Johannesburg (JNB)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0" t="s">
        <v>6</v>
      </c>
      <c r="B6" s="6" t="s">
        <v>18</v>
      </c>
      <c r="C6" s="9" t="s">
        <v>19</v>
      </c>
      <c r="D6" s="7" t="s">
        <v>12</v>
      </c>
      <c r="E6" s="5" t="str">
        <f t="shared" si="1"/>
        <v>Africa</v>
      </c>
      <c r="F6" s="5" t="str">
        <f t="shared" si="2"/>
        <v>Johannesburg (JNB)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8" t="s">
        <v>6</v>
      </c>
      <c r="B7" s="6" t="s">
        <v>20</v>
      </c>
      <c r="C7" s="9" t="s">
        <v>21</v>
      </c>
      <c r="D7" s="7" t="s">
        <v>22</v>
      </c>
      <c r="E7" s="5" t="str">
        <f t="shared" si="1"/>
        <v>Africa</v>
      </c>
      <c r="F7" s="5" t="str">
        <f t="shared" si="2"/>
        <v>Cairo (CAI)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1" t="s">
        <v>6</v>
      </c>
      <c r="B8" s="12" t="s">
        <v>23</v>
      </c>
      <c r="C8" s="13" t="s">
        <v>24</v>
      </c>
      <c r="D8" s="14" t="s">
        <v>15</v>
      </c>
      <c r="E8" s="5" t="str">
        <f t="shared" si="1"/>
        <v>Africa</v>
      </c>
      <c r="F8" s="5" t="str">
        <f t="shared" si="2"/>
        <v>Accra (ACC)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1" t="s">
        <v>6</v>
      </c>
      <c r="B9" s="12" t="s">
        <v>25</v>
      </c>
      <c r="C9" s="13" t="s">
        <v>26</v>
      </c>
      <c r="D9" s="14" t="s">
        <v>12</v>
      </c>
      <c r="E9" s="5" t="str">
        <f t="shared" si="1"/>
        <v>Africa</v>
      </c>
      <c r="F9" s="5" t="str">
        <f t="shared" si="2"/>
        <v>Johannesburg (JNB)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11" t="s">
        <v>6</v>
      </c>
      <c r="B10" s="12" t="s">
        <v>27</v>
      </c>
      <c r="C10" s="13" t="s">
        <v>28</v>
      </c>
      <c r="D10" s="14" t="s">
        <v>12</v>
      </c>
      <c r="E10" s="5" t="str">
        <f t="shared" si="1"/>
        <v>Africa</v>
      </c>
      <c r="F10" s="5" t="str">
        <f t="shared" si="2"/>
        <v>Johannesburg (JNB)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11" t="s">
        <v>6</v>
      </c>
      <c r="B11" s="12" t="s">
        <v>29</v>
      </c>
      <c r="C11" s="13" t="s">
        <v>30</v>
      </c>
      <c r="D11" s="14" t="s">
        <v>15</v>
      </c>
      <c r="E11" s="5" t="str">
        <f t="shared" si="1"/>
        <v>Africa</v>
      </c>
      <c r="F11" s="5" t="str">
        <f t="shared" si="2"/>
        <v>Accra (ACC)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11" t="s">
        <v>6</v>
      </c>
      <c r="B12" s="12" t="s">
        <v>31</v>
      </c>
      <c r="C12" s="13" t="s">
        <v>32</v>
      </c>
      <c r="D12" s="14" t="s">
        <v>12</v>
      </c>
      <c r="E12" s="5" t="str">
        <f t="shared" si="1"/>
        <v>Africa</v>
      </c>
      <c r="F12" s="5" t="str">
        <f t="shared" si="2"/>
        <v>Johannesburg (JNB)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11" t="s">
        <v>6</v>
      </c>
      <c r="B13" s="12" t="s">
        <v>33</v>
      </c>
      <c r="C13" s="13" t="s">
        <v>34</v>
      </c>
      <c r="D13" s="14" t="s">
        <v>35</v>
      </c>
      <c r="E13" s="5" t="str">
        <f t="shared" si="1"/>
        <v>Asia</v>
      </c>
      <c r="F13" s="5" t="str">
        <f t="shared" si="2"/>
        <v>Kathmandu (KTM)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11" t="s">
        <v>6</v>
      </c>
      <c r="B14" s="12" t="s">
        <v>36</v>
      </c>
      <c r="C14" s="13" t="s">
        <v>37</v>
      </c>
      <c r="D14" s="14" t="s">
        <v>38</v>
      </c>
      <c r="E14" s="5" t="str">
        <f t="shared" si="1"/>
        <v>Asia</v>
      </c>
      <c r="F14" s="5" t="str">
        <f t="shared" si="2"/>
        <v>Delhi (DEL)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11" t="s">
        <v>6</v>
      </c>
      <c r="B15" s="12" t="s">
        <v>39</v>
      </c>
      <c r="C15" s="13" t="s">
        <v>40</v>
      </c>
      <c r="D15" s="14" t="s">
        <v>15</v>
      </c>
      <c r="E15" s="5" t="str">
        <f t="shared" si="1"/>
        <v>Africa</v>
      </c>
      <c r="F15" s="5" t="str">
        <f t="shared" si="2"/>
        <v>Accra (ACC)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11" t="s">
        <v>6</v>
      </c>
      <c r="B16" s="12" t="s">
        <v>41</v>
      </c>
      <c r="C16" s="15"/>
      <c r="D16" s="14" t="s">
        <v>42</v>
      </c>
      <c r="E16" s="5" t="str">
        <f t="shared" si="1"/>
        <v>Africa</v>
      </c>
      <c r="F16" s="5" t="str">
        <f t="shared" si="2"/>
        <v>Algiers (ALG)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11" t="s">
        <v>6</v>
      </c>
      <c r="B17" s="16" t="s">
        <v>43</v>
      </c>
      <c r="C17" s="17" t="s">
        <v>44</v>
      </c>
      <c r="D17" s="18" t="s">
        <v>15</v>
      </c>
      <c r="E17" s="5" t="str">
        <f t="shared" si="1"/>
        <v>Africa</v>
      </c>
      <c r="F17" s="5" t="str">
        <f t="shared" si="2"/>
        <v>Accra (ACC)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11" t="s">
        <v>6</v>
      </c>
      <c r="B18" s="12" t="s">
        <v>45</v>
      </c>
      <c r="C18" s="13" t="s">
        <v>46</v>
      </c>
      <c r="D18" s="14" t="s">
        <v>47</v>
      </c>
      <c r="E18" s="5" t="str">
        <f t="shared" si="1"/>
        <v>Africa</v>
      </c>
      <c r="F18" s="5" t="str">
        <f t="shared" si="2"/>
        <v>Kigali (KGL)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11" t="s">
        <v>6</v>
      </c>
      <c r="B19" s="16" t="s">
        <v>48</v>
      </c>
      <c r="C19" s="17" t="s">
        <v>49</v>
      </c>
      <c r="D19" s="18" t="s">
        <v>15</v>
      </c>
      <c r="E19" s="5" t="str">
        <f t="shared" si="1"/>
        <v>Africa</v>
      </c>
      <c r="F19" s="5" t="str">
        <f t="shared" si="2"/>
        <v>Accra (ACC)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11" t="s">
        <v>6</v>
      </c>
      <c r="B20" s="12" t="s">
        <v>18</v>
      </c>
      <c r="C20" s="13" t="s">
        <v>19</v>
      </c>
      <c r="D20" s="14" t="s">
        <v>12</v>
      </c>
      <c r="E20" s="5" t="str">
        <f t="shared" si="1"/>
        <v>Africa</v>
      </c>
      <c r="F20" s="5" t="str">
        <f t="shared" si="2"/>
        <v>Johannesburg (JNB)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11" t="s">
        <v>6</v>
      </c>
      <c r="B21" s="12" t="s">
        <v>50</v>
      </c>
      <c r="C21" s="13" t="s">
        <v>51</v>
      </c>
      <c r="D21" s="14" t="s">
        <v>52</v>
      </c>
      <c r="E21" s="5" t="str">
        <f t="shared" si="1"/>
        <v>Africa</v>
      </c>
      <c r="F21" s="5" t="str">
        <f t="shared" si="2"/>
        <v>Douala (DLA)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11" t="s">
        <v>6</v>
      </c>
      <c r="B22" s="16" t="s">
        <v>53</v>
      </c>
      <c r="C22" s="17" t="s">
        <v>54</v>
      </c>
      <c r="D22" s="18" t="s">
        <v>15</v>
      </c>
      <c r="E22" s="5" t="str">
        <f t="shared" si="1"/>
        <v>Africa</v>
      </c>
      <c r="F22" s="5" t="str">
        <f t="shared" si="2"/>
        <v>Accra (ACC)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11" t="s">
        <v>6</v>
      </c>
      <c r="B23" s="12" t="s">
        <v>55</v>
      </c>
      <c r="C23" s="13" t="s">
        <v>56</v>
      </c>
      <c r="D23" s="14" t="s">
        <v>52</v>
      </c>
      <c r="E23" s="5" t="str">
        <f t="shared" si="1"/>
        <v>Africa</v>
      </c>
      <c r="F23" s="5" t="str">
        <f t="shared" si="2"/>
        <v>Douala (DLA)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11" t="s">
        <v>6</v>
      </c>
      <c r="B24" s="12" t="s">
        <v>27</v>
      </c>
      <c r="C24" s="13" t="s">
        <v>28</v>
      </c>
      <c r="D24" s="14" t="s">
        <v>12</v>
      </c>
      <c r="E24" s="5" t="str">
        <f t="shared" si="1"/>
        <v>Africa</v>
      </c>
      <c r="F24" s="5" t="str">
        <f t="shared" si="2"/>
        <v>Johannesburg (JNB)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11" t="s">
        <v>6</v>
      </c>
      <c r="B25" s="12" t="s">
        <v>57</v>
      </c>
      <c r="C25" s="13" t="s">
        <v>58</v>
      </c>
      <c r="D25" s="14" t="s">
        <v>52</v>
      </c>
      <c r="E25" s="5" t="str">
        <f t="shared" si="1"/>
        <v>Africa</v>
      </c>
      <c r="F25" s="5" t="str">
        <f t="shared" si="2"/>
        <v>Douala (DLA)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11" t="s">
        <v>6</v>
      </c>
      <c r="B26" s="16" t="s">
        <v>59</v>
      </c>
      <c r="C26" s="19"/>
      <c r="D26" s="18" t="s">
        <v>60</v>
      </c>
      <c r="E26" s="5" t="str">
        <f t="shared" si="1"/>
        <v>Africa</v>
      </c>
      <c r="F26" s="5" t="str">
        <f t="shared" si="2"/>
        <v>Lagos (LOS)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11" t="s">
        <v>6</v>
      </c>
      <c r="B27" s="12" t="s">
        <v>61</v>
      </c>
      <c r="C27" s="15"/>
      <c r="D27" s="14" t="s">
        <v>62</v>
      </c>
      <c r="E27" s="5" t="str">
        <f t="shared" si="1"/>
        <v>Africa</v>
      </c>
      <c r="F27" s="5" t="str">
        <f t="shared" si="2"/>
        <v>Nairobi (NBO)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11" t="s">
        <v>6</v>
      </c>
      <c r="B28" s="12" t="s">
        <v>63</v>
      </c>
      <c r="C28" s="13" t="s">
        <v>64</v>
      </c>
      <c r="D28" s="14" t="s">
        <v>65</v>
      </c>
      <c r="E28" s="5" t="str">
        <f t="shared" si="1"/>
        <v>Africa</v>
      </c>
      <c r="F28" s="5" t="str">
        <f t="shared" si="2"/>
        <v>Yaoundé (NSI)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11" t="s">
        <v>6</v>
      </c>
      <c r="B29" s="12" t="s">
        <v>66</v>
      </c>
      <c r="C29" s="13" t="s">
        <v>67</v>
      </c>
      <c r="D29" s="14" t="s">
        <v>52</v>
      </c>
      <c r="E29" s="5" t="str">
        <f t="shared" si="1"/>
        <v>Africa</v>
      </c>
      <c r="F29" s="5" t="str">
        <f t="shared" si="2"/>
        <v>Douala (DLA)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11" t="s">
        <v>6</v>
      </c>
      <c r="B30" s="12" t="s">
        <v>68</v>
      </c>
      <c r="C30" s="13" t="s">
        <v>69</v>
      </c>
      <c r="D30" s="14" t="s">
        <v>15</v>
      </c>
      <c r="E30" s="5" t="str">
        <f t="shared" si="1"/>
        <v>Africa</v>
      </c>
      <c r="F30" s="5" t="str">
        <f t="shared" si="2"/>
        <v>Accra (ACC)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11" t="s">
        <v>6</v>
      </c>
      <c r="B31" s="12" t="s">
        <v>70</v>
      </c>
      <c r="C31" s="13" t="s">
        <v>71</v>
      </c>
      <c r="D31" s="14" t="s">
        <v>15</v>
      </c>
      <c r="E31" s="5" t="str">
        <f t="shared" si="1"/>
        <v>Africa</v>
      </c>
      <c r="F31" s="5" t="str">
        <f t="shared" si="2"/>
        <v>Accra (ACC)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11" t="s">
        <v>6</v>
      </c>
      <c r="B32" s="12" t="s">
        <v>72</v>
      </c>
      <c r="C32" s="13" t="s">
        <v>73</v>
      </c>
      <c r="D32" s="14" t="s">
        <v>74</v>
      </c>
      <c r="E32" s="5" t="str">
        <f t="shared" si="1"/>
        <v>Europe</v>
      </c>
      <c r="F32" s="5" t="str">
        <f t="shared" si="2"/>
        <v>Rome (FCO)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10" t="s">
        <v>6</v>
      </c>
      <c r="B33" s="20" t="s">
        <v>75</v>
      </c>
      <c r="C33" s="20" t="s">
        <v>76</v>
      </c>
      <c r="D33" s="21" t="s">
        <v>15</v>
      </c>
      <c r="E33" s="5" t="str">
        <f t="shared" si="1"/>
        <v>Africa</v>
      </c>
      <c r="F33" s="5" t="str">
        <f t="shared" si="2"/>
        <v>Accra (ACC)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8" t="s">
        <v>6</v>
      </c>
      <c r="B34" s="20" t="s">
        <v>77</v>
      </c>
      <c r="C34" s="20" t="s">
        <v>78</v>
      </c>
      <c r="D34" s="21" t="s">
        <v>74</v>
      </c>
      <c r="E34" s="5" t="str">
        <f t="shared" si="1"/>
        <v>Europe</v>
      </c>
      <c r="F34" s="5" t="str">
        <f t="shared" si="2"/>
        <v>Rome (FCO)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10" t="s">
        <v>6</v>
      </c>
      <c r="B35" s="20" t="s">
        <v>79</v>
      </c>
      <c r="C35" s="20" t="s">
        <v>80</v>
      </c>
      <c r="D35" s="21" t="s">
        <v>42</v>
      </c>
      <c r="E35" s="5" t="str">
        <f t="shared" si="1"/>
        <v>Africa</v>
      </c>
      <c r="F35" s="5" t="str">
        <f t="shared" si="2"/>
        <v>Algiers (ALG)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8" t="s">
        <v>6</v>
      </c>
      <c r="B36" s="20" t="s">
        <v>81</v>
      </c>
      <c r="C36" s="20" t="s">
        <v>82</v>
      </c>
      <c r="D36" s="21" t="s">
        <v>15</v>
      </c>
      <c r="E36" s="5" t="str">
        <f t="shared" si="1"/>
        <v>Africa</v>
      </c>
      <c r="F36" s="5" t="str">
        <f t="shared" si="2"/>
        <v>Accra (ACC)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10" t="s">
        <v>6</v>
      </c>
      <c r="B37" s="20" t="s">
        <v>83</v>
      </c>
      <c r="C37" s="20" t="s">
        <v>84</v>
      </c>
      <c r="D37" s="21" t="s">
        <v>15</v>
      </c>
      <c r="E37" s="5" t="str">
        <f t="shared" si="1"/>
        <v>Africa</v>
      </c>
      <c r="F37" s="5" t="str">
        <f t="shared" si="2"/>
        <v>Accra (ACC)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8" t="s">
        <v>6</v>
      </c>
      <c r="B38" s="22" t="s">
        <v>85</v>
      </c>
      <c r="C38" s="22" t="s">
        <v>86</v>
      </c>
      <c r="D38" s="23" t="s">
        <v>15</v>
      </c>
      <c r="E38" s="5" t="str">
        <f t="shared" si="1"/>
        <v>Africa</v>
      </c>
      <c r="F38" s="5" t="str">
        <f t="shared" si="2"/>
        <v>Accra (ACC)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10" t="s">
        <v>6</v>
      </c>
      <c r="B39" s="20" t="s">
        <v>87</v>
      </c>
      <c r="C39" s="20" t="s">
        <v>88</v>
      </c>
      <c r="D39" s="21" t="s">
        <v>15</v>
      </c>
      <c r="E39" s="5" t="str">
        <f t="shared" si="1"/>
        <v>Africa</v>
      </c>
      <c r="F39" s="5" t="str">
        <f t="shared" si="2"/>
        <v>Accra (ACC)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8" t="s">
        <v>6</v>
      </c>
      <c r="B40" s="22" t="s">
        <v>89</v>
      </c>
      <c r="C40" s="22" t="s">
        <v>90</v>
      </c>
      <c r="D40" s="23" t="s">
        <v>91</v>
      </c>
      <c r="E40" s="5" t="str">
        <f t="shared" si="1"/>
        <v>Africa</v>
      </c>
      <c r="F40" s="5" t="str">
        <f t="shared" si="2"/>
        <v>Antananarivo (TNR)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10" t="s">
        <v>6</v>
      </c>
      <c r="B41" s="20" t="s">
        <v>92</v>
      </c>
      <c r="C41" s="20" t="s">
        <v>93</v>
      </c>
      <c r="D41" s="21" t="s">
        <v>15</v>
      </c>
      <c r="E41" s="5" t="str">
        <f t="shared" si="1"/>
        <v>Africa</v>
      </c>
      <c r="F41" s="5" t="str">
        <f t="shared" si="2"/>
        <v>Accra (ACC)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10" t="s">
        <v>6</v>
      </c>
      <c r="B42" s="20" t="s">
        <v>94</v>
      </c>
      <c r="C42" s="20" t="s">
        <v>95</v>
      </c>
      <c r="D42" s="21" t="s">
        <v>15</v>
      </c>
      <c r="E42" s="5" t="str">
        <f t="shared" si="1"/>
        <v>Africa</v>
      </c>
      <c r="F42" s="5" t="str">
        <f t="shared" si="2"/>
        <v>Accra (ACC)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8" t="s">
        <v>6</v>
      </c>
      <c r="B43" s="20" t="s">
        <v>96</v>
      </c>
      <c r="C43" s="20" t="s">
        <v>97</v>
      </c>
      <c r="D43" s="21" t="s">
        <v>15</v>
      </c>
      <c r="E43" s="5" t="str">
        <f t="shared" si="1"/>
        <v>Africa</v>
      </c>
      <c r="F43" s="5" t="str">
        <f t="shared" si="2"/>
        <v>Accra (ACC)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10" t="s">
        <v>6</v>
      </c>
      <c r="B44" s="20" t="s">
        <v>98</v>
      </c>
      <c r="C44" s="20" t="s">
        <v>99</v>
      </c>
      <c r="D44" s="21" t="s">
        <v>15</v>
      </c>
      <c r="E44" s="5" t="str">
        <f t="shared" si="1"/>
        <v>Africa</v>
      </c>
      <c r="F44" s="5" t="str">
        <f t="shared" si="2"/>
        <v>Accra (ACC)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8" t="s">
        <v>6</v>
      </c>
      <c r="B45" s="20" t="s">
        <v>100</v>
      </c>
      <c r="C45" s="20" t="s">
        <v>101</v>
      </c>
      <c r="D45" s="21" t="s">
        <v>15</v>
      </c>
      <c r="E45" s="5" t="str">
        <f t="shared" si="1"/>
        <v>Africa</v>
      </c>
      <c r="F45" s="5" t="str">
        <f t="shared" si="2"/>
        <v>Accra (ACC)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10" t="s">
        <v>6</v>
      </c>
      <c r="B46" s="24" t="s">
        <v>102</v>
      </c>
      <c r="C46" s="24" t="s">
        <v>103</v>
      </c>
      <c r="D46" s="25" t="s">
        <v>15</v>
      </c>
      <c r="E46" s="5" t="str">
        <f t="shared" si="1"/>
        <v>Africa</v>
      </c>
      <c r="F46" s="5" t="str">
        <f t="shared" si="2"/>
        <v>Accra (ACC)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11" t="s">
        <v>6</v>
      </c>
      <c r="B47" s="26" t="s">
        <v>104</v>
      </c>
      <c r="C47" s="26" t="s">
        <v>103</v>
      </c>
      <c r="D47" s="27" t="s">
        <v>15</v>
      </c>
      <c r="E47" s="5" t="str">
        <f t="shared" si="1"/>
        <v>Africa</v>
      </c>
      <c r="F47" s="5" t="str">
        <f t="shared" si="2"/>
        <v>Accra (ACC)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11" t="s">
        <v>6</v>
      </c>
      <c r="B48" s="26" t="s">
        <v>104</v>
      </c>
      <c r="C48" s="26" t="s">
        <v>103</v>
      </c>
      <c r="D48" s="27" t="s">
        <v>15</v>
      </c>
      <c r="E48" s="5" t="str">
        <f t="shared" si="1"/>
        <v>Africa</v>
      </c>
      <c r="F48" s="5" t="str">
        <f t="shared" si="2"/>
        <v>Accra (ACC)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11" t="s">
        <v>6</v>
      </c>
      <c r="B49" s="26" t="s">
        <v>104</v>
      </c>
      <c r="C49" s="26" t="s">
        <v>103</v>
      </c>
      <c r="D49" s="27" t="s">
        <v>15</v>
      </c>
      <c r="E49" s="5" t="str">
        <f t="shared" si="1"/>
        <v>Africa</v>
      </c>
      <c r="F49" s="5" t="str">
        <f t="shared" si="2"/>
        <v>Accra (ACC)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11" t="s">
        <v>6</v>
      </c>
      <c r="B50" s="26" t="s">
        <v>104</v>
      </c>
      <c r="C50" s="26" t="s">
        <v>103</v>
      </c>
      <c r="D50" s="27" t="s">
        <v>15</v>
      </c>
      <c r="E50" s="5" t="str">
        <f t="shared" si="1"/>
        <v>Africa</v>
      </c>
      <c r="F50" s="5" t="str">
        <f t="shared" si="2"/>
        <v>Accra (ACC)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11" t="s">
        <v>6</v>
      </c>
      <c r="B51" s="26" t="s">
        <v>104</v>
      </c>
      <c r="C51" s="26" t="s">
        <v>103</v>
      </c>
      <c r="D51" s="27" t="s">
        <v>15</v>
      </c>
      <c r="E51" s="5" t="str">
        <f t="shared" si="1"/>
        <v>Africa</v>
      </c>
      <c r="F51" s="5" t="str">
        <f t="shared" si="2"/>
        <v>Accra (ACC)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 t="s">
        <v>105</v>
      </c>
      <c r="B52" s="28" t="s">
        <v>106</v>
      </c>
      <c r="C52" s="28" t="s">
        <v>107</v>
      </c>
      <c r="D52" s="29" t="s">
        <v>42</v>
      </c>
      <c r="E52" s="5" t="str">
        <f t="shared" si="1"/>
        <v>Africa</v>
      </c>
      <c r="F52" s="5" t="str">
        <f t="shared" si="2"/>
        <v>Algiers (ALG)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 t="s">
        <v>105</v>
      </c>
      <c r="B53" s="28" t="s">
        <v>108</v>
      </c>
      <c r="C53" s="28" t="s">
        <v>109</v>
      </c>
      <c r="D53" s="29" t="s">
        <v>15</v>
      </c>
      <c r="E53" s="5" t="str">
        <f t="shared" si="1"/>
        <v>Africa</v>
      </c>
      <c r="F53" s="5" t="str">
        <f t="shared" si="2"/>
        <v>Accra (ACC)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 t="s">
        <v>105</v>
      </c>
      <c r="B54" s="28" t="s">
        <v>110</v>
      </c>
      <c r="C54" s="28" t="s">
        <v>111</v>
      </c>
      <c r="D54" s="29" t="s">
        <v>112</v>
      </c>
      <c r="E54" s="5" t="str">
        <f t="shared" si="1"/>
        <v>North America</v>
      </c>
      <c r="F54" s="5" t="str">
        <f t="shared" si="2"/>
        <v>Toronto (YYZ)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 t="s">
        <v>105</v>
      </c>
      <c r="B55" s="28" t="s">
        <v>113</v>
      </c>
      <c r="C55" s="28" t="s">
        <v>114</v>
      </c>
      <c r="D55" s="29" t="s">
        <v>115</v>
      </c>
      <c r="E55" s="5" t="str">
        <f t="shared" si="1"/>
        <v>Africa</v>
      </c>
      <c r="F55" s="5" t="str">
        <f t="shared" si="2"/>
        <v>Tunis (TUN)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 t="s">
        <v>105</v>
      </c>
      <c r="B56" s="28" t="s">
        <v>116</v>
      </c>
      <c r="C56" s="28" t="s">
        <v>117</v>
      </c>
      <c r="D56" s="29" t="s">
        <v>47</v>
      </c>
      <c r="E56" s="5" t="str">
        <f t="shared" si="1"/>
        <v>Africa</v>
      </c>
      <c r="F56" s="5" t="str">
        <f t="shared" si="2"/>
        <v>Kigali (KGL)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 t="s">
        <v>105</v>
      </c>
      <c r="B57" s="28" t="s">
        <v>118</v>
      </c>
      <c r="C57" s="28" t="s">
        <v>119</v>
      </c>
      <c r="D57" s="29" t="s">
        <v>120</v>
      </c>
      <c r="E57" s="5" t="str">
        <f t="shared" si="1"/>
        <v>Europe</v>
      </c>
      <c r="F57" s="5" t="str">
        <f t="shared" si="2"/>
        <v>Madrid (MAD)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 t="s">
        <v>105</v>
      </c>
      <c r="B58" s="28" t="s">
        <v>121</v>
      </c>
      <c r="C58" s="28" t="s">
        <v>122</v>
      </c>
      <c r="D58" s="29" t="s">
        <v>123</v>
      </c>
      <c r="E58" s="5" t="str">
        <f t="shared" si="1"/>
        <v>Europe</v>
      </c>
      <c r="F58" s="5" t="str">
        <f t="shared" si="2"/>
        <v>Paris (CDG)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 t="s">
        <v>105</v>
      </c>
      <c r="B59" s="28" t="s">
        <v>124</v>
      </c>
      <c r="C59" s="28" t="s">
        <v>125</v>
      </c>
      <c r="D59" s="29" t="s">
        <v>126</v>
      </c>
      <c r="E59" s="5" t="str">
        <f t="shared" si="1"/>
        <v>North America</v>
      </c>
      <c r="F59" s="5" t="str">
        <f t="shared" si="2"/>
        <v>New York (JFK)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 t="s">
        <v>105</v>
      </c>
      <c r="B60" s="28" t="s">
        <v>127</v>
      </c>
      <c r="C60" s="28" t="s">
        <v>128</v>
      </c>
      <c r="D60" s="27" t="s">
        <v>15</v>
      </c>
      <c r="E60" s="5" t="str">
        <f t="shared" si="1"/>
        <v>Africa</v>
      </c>
      <c r="F60" s="5" t="str">
        <f t="shared" si="2"/>
        <v>Accra (ACC)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 t="s">
        <v>105</v>
      </c>
      <c r="B61" s="30" t="s">
        <v>129</v>
      </c>
      <c r="C61" s="30" t="s">
        <v>130</v>
      </c>
      <c r="D61" s="27" t="s">
        <v>15</v>
      </c>
      <c r="E61" s="5" t="str">
        <f t="shared" si="1"/>
        <v>Africa</v>
      </c>
      <c r="F61" s="5" t="str">
        <f t="shared" si="2"/>
        <v>Accra (ACC)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 t="s">
        <v>105</v>
      </c>
      <c r="B62" s="30" t="s">
        <v>131</v>
      </c>
      <c r="C62" s="31" t="s">
        <v>132</v>
      </c>
      <c r="D62" s="27" t="s">
        <v>47</v>
      </c>
      <c r="E62" s="5" t="str">
        <f t="shared" si="1"/>
        <v>Africa</v>
      </c>
      <c r="F62" s="5" t="str">
        <f t="shared" si="2"/>
        <v>Kigali (KGL)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 t="s">
        <v>105</v>
      </c>
      <c r="B63" s="28" t="s">
        <v>133</v>
      </c>
      <c r="C63" s="31" t="s">
        <v>134</v>
      </c>
      <c r="D63" s="27" t="s">
        <v>15</v>
      </c>
      <c r="E63" s="5" t="str">
        <f t="shared" si="1"/>
        <v>Africa</v>
      </c>
      <c r="F63" s="5" t="str">
        <f t="shared" si="2"/>
        <v>Accra (ACC)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 t="s">
        <v>105</v>
      </c>
      <c r="B64" s="28" t="s">
        <v>135</v>
      </c>
      <c r="C64" s="31" t="s">
        <v>136</v>
      </c>
      <c r="D64" s="27" t="s">
        <v>15</v>
      </c>
      <c r="E64" s="5" t="str">
        <f t="shared" si="1"/>
        <v>Africa</v>
      </c>
      <c r="F64" s="5" t="str">
        <f t="shared" si="2"/>
        <v>Accra (ACC)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 t="s">
        <v>105</v>
      </c>
      <c r="B65" s="28" t="s">
        <v>137</v>
      </c>
      <c r="C65" s="31" t="s">
        <v>138</v>
      </c>
      <c r="D65" s="27" t="s">
        <v>15</v>
      </c>
      <c r="E65" s="5" t="str">
        <f t="shared" si="1"/>
        <v>Africa</v>
      </c>
      <c r="F65" s="5" t="str">
        <f t="shared" si="2"/>
        <v>Accra (ACC)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 t="s">
        <v>105</v>
      </c>
      <c r="B66" s="28" t="s">
        <v>139</v>
      </c>
      <c r="C66" s="31" t="s">
        <v>140</v>
      </c>
      <c r="D66" s="27" t="s">
        <v>15</v>
      </c>
      <c r="E66" s="5" t="str">
        <f t="shared" si="1"/>
        <v>Africa</v>
      </c>
      <c r="F66" s="5" t="str">
        <f t="shared" si="2"/>
        <v>Accra (ACC)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 t="s">
        <v>105</v>
      </c>
      <c r="B67" s="31" t="s">
        <v>141</v>
      </c>
      <c r="C67" s="31" t="s">
        <v>142</v>
      </c>
      <c r="D67" s="27" t="s">
        <v>15</v>
      </c>
      <c r="E67" s="5" t="str">
        <f t="shared" si="1"/>
        <v>Africa</v>
      </c>
      <c r="F67" s="5" t="str">
        <f t="shared" si="2"/>
        <v>Accra (ACC)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 t="s">
        <v>105</v>
      </c>
      <c r="B68" s="31" t="s">
        <v>143</v>
      </c>
      <c r="C68" s="31" t="s">
        <v>144</v>
      </c>
      <c r="D68" s="27" t="s">
        <v>15</v>
      </c>
      <c r="E68" s="5" t="str">
        <f t="shared" si="1"/>
        <v>Africa</v>
      </c>
      <c r="F68" s="5" t="str">
        <f t="shared" si="2"/>
        <v>Accra (ACC)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 t="s">
        <v>105</v>
      </c>
      <c r="B69" s="31" t="s">
        <v>145</v>
      </c>
      <c r="C69" s="31" t="s">
        <v>146</v>
      </c>
      <c r="D69" s="27" t="s">
        <v>15</v>
      </c>
      <c r="E69" s="5" t="str">
        <f t="shared" si="1"/>
        <v>Africa</v>
      </c>
      <c r="F69" s="5" t="str">
        <f t="shared" si="2"/>
        <v>Accra (ACC)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B76" s="26"/>
      <c r="C76" s="2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B77" s="26"/>
      <c r="C77" s="2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B78" s="26"/>
      <c r="C78" s="2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B79" s="26"/>
      <c r="C79" s="2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B80" s="26"/>
      <c r="C80" s="2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B81" s="26"/>
      <c r="C81" s="2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B82" s="26"/>
      <c r="C82" s="2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B83" s="26"/>
      <c r="C83" s="2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B84" s="26"/>
      <c r="C84" s="2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B85" s="26"/>
      <c r="C85" s="2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B86" s="26"/>
      <c r="C86" s="2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B87" s="26"/>
      <c r="C87" s="2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B88" s="26"/>
      <c r="C88" s="2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B89" s="26"/>
      <c r="C89" s="2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B90" s="26"/>
      <c r="C90" s="2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B91" s="26"/>
      <c r="C91" s="2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B92" s="26"/>
      <c r="C92" s="2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B93" s="26"/>
      <c r="C93" s="2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B94" s="26"/>
      <c r="C94" s="2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B95" s="26"/>
      <c r="C95" s="2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B96" s="26"/>
      <c r="C96" s="2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26"/>
      <c r="C97" s="2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26"/>
      <c r="C98" s="2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26"/>
      <c r="C99" s="2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26"/>
      <c r="C100" s="2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26"/>
      <c r="C101" s="2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26"/>
      <c r="C102" s="2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26"/>
      <c r="C103" s="2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26"/>
      <c r="C104" s="2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26"/>
      <c r="C105" s="2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26"/>
      <c r="C106" s="2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26"/>
      <c r="C107" s="2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26"/>
      <c r="C108" s="2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26"/>
      <c r="C109" s="2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26"/>
      <c r="C110" s="2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26"/>
      <c r="C111" s="2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26"/>
      <c r="C112" s="2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26"/>
      <c r="C113" s="2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26"/>
      <c r="C114" s="2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26"/>
      <c r="C115" s="2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26"/>
      <c r="C116" s="2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26"/>
      <c r="C117" s="2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26"/>
      <c r="C118" s="2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26"/>
      <c r="C119" s="2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26"/>
      <c r="C120" s="2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26"/>
      <c r="C121" s="2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26"/>
      <c r="C122" s="2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26"/>
      <c r="C123" s="2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26"/>
      <c r="C124" s="2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26"/>
      <c r="C125" s="2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26"/>
      <c r="C126" s="2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26"/>
      <c r="C127" s="2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26"/>
      <c r="C128" s="2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26"/>
      <c r="C129" s="2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26"/>
      <c r="C130" s="2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26"/>
      <c r="C131" s="2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26"/>
      <c r="C132" s="2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26"/>
      <c r="C133" s="2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26"/>
      <c r="C134" s="2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26"/>
      <c r="C135" s="2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26"/>
      <c r="C136" s="2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26"/>
      <c r="C137" s="2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26"/>
      <c r="C138" s="2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26"/>
      <c r="C139" s="2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26"/>
      <c r="C140" s="2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26"/>
      <c r="C141" s="2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26"/>
      <c r="C142" s="2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26"/>
      <c r="C143" s="2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26"/>
      <c r="C144" s="2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26"/>
      <c r="C145" s="2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26"/>
      <c r="C146" s="2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26"/>
      <c r="C147" s="2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26"/>
      <c r="C148" s="2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26"/>
      <c r="C149" s="2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26"/>
      <c r="C150" s="2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26"/>
      <c r="C151" s="2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26"/>
      <c r="C152" s="2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26"/>
      <c r="C153" s="2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26"/>
      <c r="C154" s="2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26"/>
      <c r="C155" s="2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26"/>
      <c r="C156" s="2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26"/>
      <c r="C157" s="2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26"/>
      <c r="C158" s="2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26"/>
      <c r="C159" s="2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26"/>
      <c r="C160" s="2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26"/>
      <c r="C161" s="2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26"/>
      <c r="C162" s="2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26"/>
      <c r="C163" s="2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26"/>
      <c r="C164" s="2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26"/>
      <c r="C165" s="2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26"/>
      <c r="C166" s="2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26"/>
      <c r="C167" s="2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26"/>
      <c r="C168" s="2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26"/>
      <c r="C169" s="2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26"/>
      <c r="C170" s="2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26"/>
      <c r="C171" s="2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26"/>
      <c r="C172" s="2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26"/>
      <c r="C173" s="2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26"/>
      <c r="C174" s="2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26"/>
      <c r="C175" s="2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26"/>
      <c r="C176" s="2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26"/>
      <c r="C177" s="2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26"/>
      <c r="C178" s="2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26"/>
      <c r="C179" s="2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26"/>
      <c r="C180" s="2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26"/>
      <c r="C181" s="2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26"/>
      <c r="C182" s="2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26"/>
      <c r="C183" s="2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26"/>
      <c r="C184" s="2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26"/>
      <c r="C185" s="2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26"/>
      <c r="C186" s="2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26"/>
      <c r="C187" s="2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26"/>
      <c r="C188" s="2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26"/>
      <c r="C189" s="2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26"/>
      <c r="C190" s="2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26"/>
      <c r="C191" s="2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26"/>
      <c r="C192" s="2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26"/>
      <c r="C193" s="2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26"/>
      <c r="C194" s="2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26"/>
      <c r="C195" s="2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26"/>
      <c r="C196" s="2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26"/>
      <c r="C197" s="2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26"/>
      <c r="C198" s="2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26"/>
      <c r="C199" s="2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26"/>
      <c r="C200" s="2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26"/>
      <c r="C201" s="2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26"/>
      <c r="C202" s="2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26"/>
      <c r="C203" s="2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26"/>
      <c r="C204" s="2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26"/>
      <c r="C205" s="2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26"/>
      <c r="C206" s="2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26"/>
      <c r="C207" s="2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26"/>
      <c r="C208" s="2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26"/>
      <c r="C209" s="2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26"/>
      <c r="C210" s="2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26"/>
      <c r="C211" s="2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26"/>
      <c r="C212" s="2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26"/>
      <c r="C213" s="2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26"/>
      <c r="C214" s="2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26"/>
      <c r="C215" s="2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26"/>
      <c r="C216" s="2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26"/>
      <c r="C217" s="2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26"/>
      <c r="C218" s="2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26"/>
      <c r="C219" s="2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26"/>
      <c r="C220" s="2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26"/>
      <c r="C221" s="2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26"/>
      <c r="C222" s="2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26"/>
      <c r="C223" s="2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26"/>
      <c r="C224" s="2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26"/>
      <c r="C225" s="2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26"/>
      <c r="C226" s="2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26"/>
      <c r="C227" s="2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26"/>
      <c r="C228" s="2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26"/>
      <c r="C229" s="2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26"/>
      <c r="C230" s="2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26"/>
      <c r="C231" s="2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26"/>
      <c r="C232" s="2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26"/>
      <c r="C233" s="2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26"/>
      <c r="C234" s="2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26"/>
      <c r="C235" s="2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26"/>
      <c r="C236" s="2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26"/>
      <c r="C237" s="2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26"/>
      <c r="C238" s="2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26"/>
      <c r="C239" s="2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26"/>
      <c r="C240" s="2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26"/>
      <c r="C241" s="2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26"/>
      <c r="C242" s="2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26"/>
      <c r="C243" s="2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26"/>
      <c r="C244" s="2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26"/>
      <c r="C245" s="2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26"/>
      <c r="C246" s="2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26"/>
      <c r="C247" s="2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26"/>
      <c r="C248" s="2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26"/>
      <c r="C249" s="2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26"/>
      <c r="C250" s="2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26"/>
      <c r="C251" s="2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26"/>
      <c r="C252" s="2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26"/>
      <c r="C253" s="2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26"/>
      <c r="C254" s="2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26"/>
      <c r="C255" s="2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26"/>
      <c r="C256" s="2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26"/>
      <c r="C257" s="2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26"/>
      <c r="C258" s="2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26"/>
      <c r="C259" s="2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26"/>
      <c r="C260" s="2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26"/>
      <c r="C261" s="2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26"/>
      <c r="C262" s="2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26"/>
      <c r="C263" s="2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26"/>
      <c r="C264" s="2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26"/>
      <c r="C265" s="2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26"/>
      <c r="C266" s="2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26"/>
      <c r="C267" s="2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26"/>
      <c r="C268" s="2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26"/>
      <c r="C269" s="2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26"/>
      <c r="C270" s="2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26"/>
      <c r="C271" s="2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26"/>
      <c r="C272" s="2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26"/>
      <c r="C273" s="2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26"/>
      <c r="C274" s="2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26"/>
      <c r="C275" s="2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26"/>
      <c r="C276" s="2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26"/>
      <c r="C277" s="2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26"/>
      <c r="C278" s="2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26"/>
      <c r="C279" s="2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26"/>
      <c r="C280" s="2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26"/>
      <c r="C281" s="2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26"/>
      <c r="C282" s="2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26"/>
      <c r="C283" s="2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26"/>
      <c r="C284" s="2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26"/>
      <c r="C285" s="2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26"/>
      <c r="C286" s="2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26"/>
      <c r="C287" s="2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26"/>
      <c r="C288" s="26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26"/>
      <c r="C289" s="26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26"/>
      <c r="C290" s="26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26"/>
      <c r="C291" s="26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26"/>
      <c r="C292" s="26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26"/>
      <c r="C293" s="26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26"/>
      <c r="C294" s="26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26"/>
      <c r="C295" s="26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26"/>
      <c r="C296" s="26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26"/>
      <c r="C297" s="26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26"/>
      <c r="C298" s="26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26"/>
      <c r="C299" s="26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26"/>
      <c r="C300" s="26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26"/>
      <c r="C301" s="26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26"/>
      <c r="C302" s="26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26"/>
      <c r="C303" s="26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26"/>
      <c r="C304" s="26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26"/>
      <c r="C305" s="26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26"/>
      <c r="C306" s="26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26"/>
      <c r="C307" s="26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26"/>
      <c r="C308" s="26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26"/>
      <c r="C309" s="26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26"/>
      <c r="C310" s="26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26"/>
      <c r="C311" s="26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26"/>
      <c r="C312" s="26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26"/>
      <c r="C313" s="26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26"/>
      <c r="C314" s="26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26"/>
      <c r="C315" s="26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26"/>
      <c r="C316" s="26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26"/>
      <c r="C317" s="26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26"/>
      <c r="C318" s="26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26"/>
      <c r="C319" s="26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26"/>
      <c r="C320" s="26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26"/>
      <c r="C321" s="26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26"/>
      <c r="C322" s="26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26"/>
      <c r="C323" s="26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26"/>
      <c r="C324" s="26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26"/>
      <c r="C325" s="26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26"/>
      <c r="C326" s="26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26"/>
      <c r="C327" s="26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26"/>
      <c r="C328" s="26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26"/>
      <c r="C329" s="26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26"/>
      <c r="C330" s="26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26"/>
      <c r="C331" s="26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26"/>
      <c r="C332" s="26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26"/>
      <c r="C333" s="26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26"/>
      <c r="C334" s="26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26"/>
      <c r="C335" s="26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26"/>
      <c r="C336" s="26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26"/>
      <c r="C337" s="26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26"/>
      <c r="C338" s="26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26"/>
      <c r="C339" s="26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26"/>
      <c r="C340" s="26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26"/>
      <c r="C341" s="26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26"/>
      <c r="C342" s="26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26"/>
      <c r="C343" s="26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26"/>
      <c r="C344" s="26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26"/>
      <c r="C345" s="26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26"/>
      <c r="C346" s="26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26"/>
      <c r="C347" s="26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26"/>
      <c r="C348" s="26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26"/>
      <c r="C349" s="26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26"/>
      <c r="C350" s="26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26"/>
      <c r="C351" s="26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26"/>
      <c r="C352" s="26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26"/>
      <c r="C353" s="26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26"/>
      <c r="C354" s="26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26"/>
      <c r="C355" s="26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26"/>
      <c r="C356" s="26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26"/>
      <c r="C357" s="26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26"/>
      <c r="C358" s="26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26"/>
      <c r="C359" s="26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26"/>
      <c r="C360" s="26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26"/>
      <c r="C361" s="26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26"/>
      <c r="C362" s="26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26"/>
      <c r="C363" s="26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26"/>
      <c r="C364" s="26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26"/>
      <c r="C365" s="26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26"/>
      <c r="C366" s="26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26"/>
      <c r="C367" s="26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26"/>
      <c r="C368" s="26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26"/>
      <c r="C369" s="26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26"/>
      <c r="C370" s="26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26"/>
      <c r="C371" s="26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26"/>
      <c r="C372" s="26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26"/>
      <c r="C373" s="26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26"/>
      <c r="C374" s="26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26"/>
      <c r="C375" s="26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26"/>
      <c r="C376" s="26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26"/>
      <c r="C377" s="26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26"/>
      <c r="C378" s="26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26"/>
      <c r="C379" s="26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26"/>
      <c r="C380" s="26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26"/>
      <c r="C381" s="26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26"/>
      <c r="C382" s="26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26"/>
      <c r="C383" s="26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26"/>
      <c r="C384" s="26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26"/>
      <c r="C385" s="26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26"/>
      <c r="C386" s="26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26"/>
      <c r="C387" s="26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26"/>
      <c r="C388" s="26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26"/>
      <c r="C389" s="26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26"/>
      <c r="C390" s="26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26"/>
      <c r="C391" s="26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26"/>
      <c r="C392" s="26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26"/>
      <c r="C393" s="26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26"/>
      <c r="C394" s="26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26"/>
      <c r="C395" s="26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26"/>
      <c r="C396" s="26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26"/>
      <c r="C397" s="26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26"/>
      <c r="C398" s="26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26"/>
      <c r="C399" s="26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26"/>
      <c r="C400" s="26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26"/>
      <c r="C401" s="26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26"/>
      <c r="C402" s="26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26"/>
      <c r="C403" s="26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26"/>
      <c r="C404" s="26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26"/>
      <c r="C405" s="26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26"/>
      <c r="C406" s="26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26"/>
      <c r="C407" s="26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26"/>
      <c r="C408" s="26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26"/>
      <c r="C409" s="26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26"/>
      <c r="C410" s="26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26"/>
      <c r="C411" s="26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26"/>
      <c r="C412" s="26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26"/>
      <c r="C413" s="26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26"/>
      <c r="C414" s="26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26"/>
      <c r="C415" s="26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26"/>
      <c r="C416" s="26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26"/>
      <c r="C417" s="26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26"/>
      <c r="C418" s="26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26"/>
      <c r="C419" s="26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26"/>
      <c r="C420" s="26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26"/>
      <c r="C421" s="26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26"/>
      <c r="C422" s="26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26"/>
      <c r="C423" s="26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26"/>
      <c r="C424" s="26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26"/>
      <c r="C425" s="26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26"/>
      <c r="C426" s="26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26"/>
      <c r="C427" s="26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26"/>
      <c r="C428" s="26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26"/>
      <c r="C429" s="26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26"/>
      <c r="C430" s="26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26"/>
      <c r="C431" s="26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26"/>
      <c r="C432" s="26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26"/>
      <c r="C433" s="2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26"/>
      <c r="C434" s="2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26"/>
      <c r="C435" s="26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26"/>
      <c r="C436" s="26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26"/>
      <c r="C437" s="26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26"/>
      <c r="C438" s="26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26"/>
      <c r="C439" s="26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26"/>
      <c r="C440" s="26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26"/>
      <c r="C441" s="26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26"/>
      <c r="C442" s="26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26"/>
      <c r="C443" s="26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26"/>
      <c r="C444" s="26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26"/>
      <c r="C445" s="26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26"/>
      <c r="C446" s="26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26"/>
      <c r="C447" s="26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26"/>
      <c r="C448" s="26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26"/>
      <c r="C449" s="26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26"/>
      <c r="C450" s="26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26"/>
      <c r="C451" s="26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26"/>
      <c r="C452" s="26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26"/>
      <c r="C453" s="26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26"/>
      <c r="C454" s="26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26"/>
      <c r="C455" s="26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26"/>
      <c r="C456" s="26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26"/>
      <c r="C457" s="26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26"/>
      <c r="C458" s="26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26"/>
      <c r="C459" s="26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26"/>
      <c r="C460" s="26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26"/>
      <c r="C461" s="26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26"/>
      <c r="C462" s="26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26"/>
      <c r="C463" s="26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26"/>
      <c r="C464" s="26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26"/>
      <c r="C465" s="26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26"/>
      <c r="C466" s="26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26"/>
      <c r="C467" s="26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26"/>
      <c r="C468" s="26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26"/>
      <c r="C469" s="26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26"/>
      <c r="C470" s="26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26"/>
      <c r="C471" s="26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26"/>
      <c r="C472" s="26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26"/>
      <c r="C473" s="26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26"/>
      <c r="C474" s="26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26"/>
      <c r="C475" s="26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26"/>
      <c r="C476" s="26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26"/>
      <c r="C477" s="26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26"/>
      <c r="C478" s="26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26"/>
      <c r="C479" s="26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26"/>
      <c r="C480" s="26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26"/>
      <c r="C481" s="26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26"/>
      <c r="C482" s="26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26"/>
      <c r="C483" s="26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26"/>
      <c r="C484" s="26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26"/>
      <c r="C485" s="26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26"/>
      <c r="C486" s="26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26"/>
      <c r="C487" s="26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26"/>
      <c r="C488" s="26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26"/>
      <c r="C489" s="26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26"/>
      <c r="C490" s="26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26"/>
      <c r="C491" s="26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26"/>
      <c r="C492" s="26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26"/>
      <c r="C493" s="26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26"/>
      <c r="C494" s="26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26"/>
      <c r="C495" s="26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26"/>
      <c r="C496" s="26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26"/>
      <c r="C497" s="26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26"/>
      <c r="C498" s="26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26"/>
      <c r="C499" s="26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26"/>
      <c r="C500" s="26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26"/>
      <c r="C501" s="26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26"/>
      <c r="C502" s="26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26"/>
      <c r="C503" s="26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26"/>
      <c r="C504" s="26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26"/>
      <c r="C505" s="26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26"/>
      <c r="C506" s="26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26"/>
      <c r="C507" s="26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26"/>
      <c r="C508" s="26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26"/>
      <c r="C509" s="26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26"/>
      <c r="C510" s="26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26"/>
      <c r="C511" s="26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26"/>
      <c r="C512" s="26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26"/>
      <c r="C513" s="26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26"/>
      <c r="C514" s="26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26"/>
      <c r="C515" s="26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26"/>
      <c r="C516" s="26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26"/>
      <c r="C517" s="26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26"/>
      <c r="C518" s="26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26"/>
      <c r="C519" s="26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26"/>
      <c r="C520" s="26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26"/>
      <c r="C521" s="26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26"/>
      <c r="C522" s="26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26"/>
      <c r="C523" s="26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26"/>
      <c r="C524" s="26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26"/>
      <c r="C525" s="26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26"/>
      <c r="C526" s="26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26"/>
      <c r="C527" s="26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26"/>
      <c r="C528" s="26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26"/>
      <c r="C529" s="26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26"/>
      <c r="C530" s="26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26"/>
      <c r="C531" s="26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26"/>
      <c r="C532" s="26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26"/>
      <c r="C533" s="26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26"/>
      <c r="C534" s="26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26"/>
      <c r="C535" s="26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26"/>
      <c r="C536" s="26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26"/>
      <c r="C537" s="26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26"/>
      <c r="C538" s="26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26"/>
      <c r="C539" s="26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26"/>
      <c r="C540" s="26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26"/>
      <c r="C541" s="26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26"/>
      <c r="C542" s="26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26"/>
      <c r="C543" s="26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26"/>
      <c r="C544" s="26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26"/>
      <c r="C545" s="26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26"/>
      <c r="C546" s="26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26"/>
      <c r="C547" s="26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26"/>
      <c r="C548" s="26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26"/>
      <c r="C549" s="26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26"/>
      <c r="C550" s="26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26"/>
      <c r="C551" s="26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26"/>
      <c r="C552" s="26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26"/>
      <c r="C553" s="26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26"/>
      <c r="C554" s="26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26"/>
      <c r="C555" s="26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26"/>
      <c r="C556" s="26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26"/>
      <c r="C557" s="26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26"/>
      <c r="C558" s="26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26"/>
      <c r="C559" s="26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26"/>
      <c r="C560" s="26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26"/>
      <c r="C561" s="26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26"/>
      <c r="C562" s="26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26"/>
      <c r="C563" s="26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26"/>
      <c r="C564" s="26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26"/>
      <c r="C565" s="26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26"/>
      <c r="C566" s="26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26"/>
      <c r="C567" s="26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26"/>
      <c r="C568" s="26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26"/>
      <c r="C569" s="26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26"/>
      <c r="C570" s="26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26"/>
      <c r="C571" s="26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26"/>
      <c r="C572" s="26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26"/>
      <c r="C573" s="26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26"/>
      <c r="C574" s="26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26"/>
      <c r="C575" s="26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26"/>
      <c r="C576" s="26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26"/>
      <c r="C577" s="26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26"/>
      <c r="C578" s="26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26"/>
      <c r="C579" s="26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26"/>
      <c r="C580" s="26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26"/>
      <c r="C581" s="26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26"/>
      <c r="C582" s="26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26"/>
      <c r="C583" s="26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26"/>
      <c r="C584" s="26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26"/>
      <c r="C585" s="26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26"/>
      <c r="C586" s="26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26"/>
      <c r="C587" s="26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26"/>
      <c r="C588" s="26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26"/>
      <c r="C589" s="26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26"/>
      <c r="C590" s="26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26"/>
      <c r="C591" s="26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26"/>
      <c r="C592" s="26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26"/>
      <c r="C593" s="26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26"/>
      <c r="C594" s="26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26"/>
      <c r="C595" s="26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26"/>
      <c r="C596" s="26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26"/>
      <c r="C597" s="26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26"/>
      <c r="C598" s="26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26"/>
      <c r="C599" s="26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26"/>
      <c r="C600" s="26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26"/>
      <c r="C601" s="26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26"/>
      <c r="C602" s="26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26"/>
      <c r="C603" s="26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26"/>
      <c r="C604" s="26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26"/>
      <c r="C605" s="26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26"/>
      <c r="C606" s="26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26"/>
      <c r="C607" s="26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26"/>
      <c r="C608" s="26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26"/>
      <c r="C609" s="26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26"/>
      <c r="C610" s="26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26"/>
      <c r="C611" s="26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26"/>
      <c r="C612" s="26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26"/>
      <c r="C613" s="26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26"/>
      <c r="C614" s="26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26"/>
      <c r="C615" s="26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26"/>
      <c r="C616" s="26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26"/>
      <c r="C617" s="26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26"/>
      <c r="C618" s="26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26"/>
      <c r="C619" s="26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26"/>
      <c r="C620" s="26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26"/>
      <c r="C621" s="26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26"/>
      <c r="C622" s="26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26"/>
      <c r="C623" s="26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26"/>
      <c r="C624" s="26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26"/>
      <c r="C625" s="26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26"/>
      <c r="C626" s="26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26"/>
      <c r="C627" s="26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26"/>
      <c r="C628" s="26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26"/>
      <c r="C629" s="26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26"/>
      <c r="C630" s="26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26"/>
      <c r="C631" s="26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26"/>
      <c r="C632" s="26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26"/>
      <c r="C633" s="26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26"/>
      <c r="C634" s="26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26"/>
      <c r="C635" s="26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26"/>
      <c r="C636" s="26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26"/>
      <c r="C637" s="26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26"/>
      <c r="C638" s="26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26"/>
      <c r="C639" s="26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26"/>
      <c r="C640" s="26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26"/>
      <c r="C641" s="26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26"/>
      <c r="C642" s="26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26"/>
      <c r="C643" s="26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26"/>
      <c r="C644" s="26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26"/>
      <c r="C645" s="26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26"/>
      <c r="C646" s="26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26"/>
      <c r="C647" s="26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26"/>
      <c r="C648" s="26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26"/>
      <c r="C649" s="26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26"/>
      <c r="C650" s="26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26"/>
      <c r="C651" s="26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26"/>
      <c r="C652" s="26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26"/>
      <c r="C653" s="26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26"/>
      <c r="C654" s="26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26"/>
      <c r="C655" s="26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26"/>
      <c r="C656" s="26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26"/>
      <c r="C657" s="26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26"/>
      <c r="C658" s="26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26"/>
      <c r="C659" s="26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26"/>
      <c r="C660" s="26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26"/>
      <c r="C661" s="26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26"/>
      <c r="C662" s="26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26"/>
      <c r="C663" s="26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26"/>
      <c r="C664" s="26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26"/>
      <c r="C665" s="26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26"/>
      <c r="C666" s="26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26"/>
      <c r="C667" s="26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26"/>
      <c r="C668" s="26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26"/>
      <c r="C669" s="26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26"/>
      <c r="C670" s="26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26"/>
      <c r="C671" s="26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26"/>
      <c r="C672" s="26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26"/>
      <c r="C673" s="26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26"/>
      <c r="C674" s="26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26"/>
      <c r="C675" s="26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26"/>
      <c r="C676" s="26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26"/>
      <c r="C677" s="26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26"/>
      <c r="C678" s="26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26"/>
      <c r="C679" s="26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26"/>
      <c r="C680" s="26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26"/>
      <c r="C681" s="26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26"/>
      <c r="C682" s="26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26"/>
      <c r="C683" s="26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26"/>
      <c r="C684" s="26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26"/>
      <c r="C685" s="26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26"/>
      <c r="C686" s="26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26"/>
      <c r="C687" s="26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26"/>
      <c r="C688" s="26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26"/>
      <c r="C689" s="26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26"/>
      <c r="C690" s="26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26"/>
      <c r="C691" s="26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26"/>
      <c r="C692" s="26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26"/>
      <c r="C693" s="26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26"/>
      <c r="C694" s="26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26"/>
      <c r="C695" s="26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26"/>
      <c r="C696" s="26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26"/>
      <c r="C697" s="26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26"/>
      <c r="C698" s="26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26"/>
      <c r="C699" s="26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26"/>
      <c r="C700" s="26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26"/>
      <c r="C701" s="26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26"/>
      <c r="C702" s="26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26"/>
      <c r="C703" s="26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26"/>
      <c r="C704" s="26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26"/>
      <c r="C705" s="26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26"/>
      <c r="C706" s="26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26"/>
      <c r="C707" s="26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26"/>
      <c r="C708" s="26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26"/>
      <c r="C709" s="26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26"/>
      <c r="C710" s="26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26"/>
      <c r="C711" s="26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26"/>
      <c r="C712" s="26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26"/>
      <c r="C713" s="26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26"/>
      <c r="C714" s="26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26"/>
      <c r="C715" s="26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26"/>
      <c r="C716" s="26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26"/>
      <c r="C717" s="26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26"/>
      <c r="C718" s="26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26"/>
      <c r="C719" s="26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26"/>
      <c r="C720" s="26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26"/>
      <c r="C721" s="26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26"/>
      <c r="C722" s="26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26"/>
      <c r="C723" s="26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26"/>
      <c r="C724" s="26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26"/>
      <c r="C725" s="26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26"/>
      <c r="C726" s="26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26"/>
      <c r="C727" s="26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26"/>
      <c r="C728" s="26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26"/>
      <c r="C729" s="26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26"/>
      <c r="C730" s="26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26"/>
      <c r="C731" s="26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26"/>
      <c r="C732" s="26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26"/>
      <c r="C733" s="26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26"/>
      <c r="C734" s="26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26"/>
      <c r="C735" s="26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26"/>
      <c r="C736" s="26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26"/>
      <c r="C737" s="26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26"/>
      <c r="C738" s="26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26"/>
      <c r="C739" s="26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26"/>
      <c r="C740" s="26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26"/>
      <c r="C741" s="26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26"/>
      <c r="C742" s="26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26"/>
      <c r="C743" s="26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26"/>
      <c r="C744" s="26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26"/>
      <c r="C745" s="26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26"/>
      <c r="C746" s="26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26"/>
      <c r="C747" s="26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26"/>
      <c r="C748" s="26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26"/>
      <c r="C749" s="26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26"/>
      <c r="C750" s="26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26"/>
      <c r="C751" s="26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26"/>
      <c r="C752" s="26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26"/>
      <c r="C753" s="26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26"/>
      <c r="C754" s="26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26"/>
      <c r="C755" s="26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26"/>
      <c r="C756" s="26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26"/>
      <c r="C757" s="26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26"/>
      <c r="C758" s="26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26"/>
      <c r="C759" s="26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26"/>
      <c r="C760" s="26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26"/>
      <c r="C761" s="26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26"/>
      <c r="C762" s="26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26"/>
      <c r="C763" s="26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26"/>
      <c r="C764" s="26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26"/>
      <c r="C765" s="26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26"/>
      <c r="C766" s="26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26"/>
      <c r="C767" s="26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26"/>
      <c r="C768" s="26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26"/>
      <c r="C769" s="26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26"/>
      <c r="C770" s="26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26"/>
      <c r="C771" s="26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26"/>
      <c r="C772" s="26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26"/>
      <c r="C773" s="26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26"/>
      <c r="C774" s="26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26"/>
      <c r="C775" s="26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26"/>
      <c r="C776" s="26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26"/>
      <c r="C777" s="26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26"/>
      <c r="C778" s="26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26"/>
      <c r="C779" s="26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26"/>
      <c r="C780" s="26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26"/>
      <c r="C781" s="26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26"/>
      <c r="C782" s="26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26"/>
      <c r="C783" s="26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26"/>
      <c r="C784" s="26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26"/>
      <c r="C785" s="26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26"/>
      <c r="C786" s="26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26"/>
      <c r="C787" s="26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26"/>
      <c r="C788" s="26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26"/>
      <c r="C789" s="26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26"/>
      <c r="C790" s="26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26"/>
      <c r="C791" s="26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26"/>
      <c r="C792" s="26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26"/>
      <c r="C793" s="26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26"/>
      <c r="C794" s="26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26"/>
      <c r="C795" s="26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26"/>
      <c r="C796" s="26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26"/>
      <c r="C797" s="26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26"/>
      <c r="C798" s="26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26"/>
      <c r="C799" s="26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26"/>
      <c r="C800" s="26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26"/>
      <c r="C801" s="26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26"/>
      <c r="C802" s="26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26"/>
      <c r="C803" s="26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26"/>
      <c r="C804" s="26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26"/>
      <c r="C805" s="26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26"/>
      <c r="C806" s="26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26"/>
      <c r="C807" s="26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26"/>
      <c r="C808" s="26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26"/>
      <c r="C809" s="26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26"/>
      <c r="C810" s="26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26"/>
      <c r="C811" s="26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26"/>
      <c r="C812" s="26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26"/>
      <c r="C813" s="26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26"/>
      <c r="C814" s="26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26"/>
      <c r="C815" s="26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26"/>
      <c r="C816" s="26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26"/>
      <c r="C817" s="26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26"/>
      <c r="C818" s="26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26"/>
      <c r="C819" s="26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26"/>
      <c r="C820" s="26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26"/>
      <c r="C821" s="26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26"/>
      <c r="C822" s="26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26"/>
      <c r="C823" s="26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26"/>
      <c r="C824" s="26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26"/>
      <c r="C825" s="26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26"/>
      <c r="C826" s="26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26"/>
      <c r="C827" s="26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26"/>
      <c r="C828" s="26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26"/>
      <c r="C829" s="26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26"/>
      <c r="C830" s="26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26"/>
      <c r="C831" s="26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26"/>
      <c r="C832" s="26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26"/>
      <c r="C833" s="26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26"/>
      <c r="C834" s="26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26"/>
      <c r="C835" s="26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26"/>
      <c r="C836" s="26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26"/>
      <c r="C837" s="26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26"/>
      <c r="C838" s="26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26"/>
      <c r="C839" s="26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26"/>
      <c r="C840" s="26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26"/>
      <c r="C841" s="26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26"/>
      <c r="C842" s="26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26"/>
      <c r="C843" s="26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26"/>
      <c r="C844" s="26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26"/>
      <c r="C845" s="26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26"/>
      <c r="C846" s="26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26"/>
      <c r="C847" s="26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26"/>
      <c r="C848" s="26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26"/>
      <c r="C849" s="26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26"/>
      <c r="C850" s="26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26"/>
      <c r="C851" s="26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26"/>
      <c r="C852" s="26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26"/>
      <c r="C853" s="26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26"/>
      <c r="C854" s="26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26"/>
      <c r="C855" s="26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26"/>
      <c r="C856" s="26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26"/>
      <c r="C857" s="26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26"/>
      <c r="C858" s="26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26"/>
      <c r="C859" s="26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26"/>
      <c r="C860" s="26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26"/>
      <c r="C861" s="26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26"/>
      <c r="C862" s="26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26"/>
      <c r="C863" s="26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26"/>
      <c r="C864" s="26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26"/>
      <c r="C865" s="26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26"/>
      <c r="C866" s="26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26"/>
      <c r="C867" s="26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26"/>
      <c r="C868" s="26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26"/>
      <c r="C869" s="26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26"/>
      <c r="C870" s="26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26"/>
      <c r="C871" s="26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26"/>
      <c r="C872" s="26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26"/>
      <c r="C873" s="26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26"/>
      <c r="C874" s="26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26"/>
      <c r="C875" s="26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26"/>
      <c r="C876" s="26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26"/>
      <c r="C877" s="26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26"/>
      <c r="C878" s="26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26"/>
      <c r="C879" s="26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26"/>
      <c r="C880" s="26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26"/>
      <c r="C881" s="26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26"/>
      <c r="C882" s="26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26"/>
      <c r="C883" s="26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26"/>
      <c r="C884" s="26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26"/>
      <c r="C885" s="26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26"/>
      <c r="C886" s="26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26"/>
      <c r="C887" s="26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26"/>
      <c r="C888" s="26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26"/>
      <c r="C889" s="26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26"/>
      <c r="C890" s="26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26"/>
      <c r="C891" s="26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26"/>
      <c r="C892" s="26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26"/>
      <c r="C893" s="26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26"/>
      <c r="C894" s="26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26"/>
      <c r="C895" s="26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26"/>
      <c r="C896" s="26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26"/>
      <c r="C897" s="26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26"/>
      <c r="C898" s="26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26"/>
      <c r="C899" s="26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26"/>
      <c r="C900" s="26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26"/>
      <c r="C901" s="26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26"/>
      <c r="C902" s="26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26"/>
      <c r="C903" s="26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26"/>
      <c r="C904" s="26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26"/>
      <c r="C905" s="26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26"/>
      <c r="C906" s="26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26"/>
      <c r="C907" s="26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26"/>
      <c r="C908" s="26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26"/>
      <c r="C909" s="26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26"/>
      <c r="C910" s="26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26"/>
      <c r="C911" s="26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26"/>
      <c r="C912" s="26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26"/>
      <c r="C913" s="26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26"/>
      <c r="C914" s="26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26"/>
      <c r="C915" s="26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26"/>
      <c r="C916" s="26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26"/>
      <c r="C917" s="26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26"/>
      <c r="C918" s="26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26"/>
      <c r="C919" s="26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26"/>
      <c r="C920" s="26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26"/>
      <c r="C921" s="26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26"/>
      <c r="C922" s="26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26"/>
      <c r="C923" s="26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26"/>
      <c r="C924" s="26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26"/>
      <c r="C925" s="26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26"/>
      <c r="C926" s="26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26"/>
      <c r="C927" s="26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26"/>
      <c r="C928" s="26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26"/>
      <c r="C929" s="26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26"/>
      <c r="C930" s="26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26"/>
      <c r="C931" s="26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26"/>
      <c r="C932" s="26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26"/>
      <c r="C933" s="26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26"/>
      <c r="C934" s="26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26"/>
      <c r="C935" s="26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26"/>
      <c r="C936" s="26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26"/>
      <c r="C937" s="26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26"/>
      <c r="C938" s="26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26"/>
      <c r="C939" s="26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26"/>
      <c r="C940" s="26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26"/>
      <c r="C941" s="26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26"/>
      <c r="C942" s="26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26"/>
      <c r="C943" s="26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26"/>
      <c r="C944" s="26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26"/>
      <c r="C945" s="26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26"/>
      <c r="C946" s="26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26"/>
      <c r="C947" s="26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26"/>
      <c r="C948" s="26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26"/>
      <c r="C949" s="26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26"/>
      <c r="C950" s="26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26"/>
      <c r="C951" s="26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26"/>
      <c r="C952" s="26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26"/>
      <c r="C953" s="26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26"/>
      <c r="C954" s="26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26"/>
      <c r="C955" s="26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26"/>
      <c r="C956" s="26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26"/>
      <c r="C957" s="26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26"/>
      <c r="C958" s="26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26"/>
      <c r="C959" s="26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26"/>
      <c r="C960" s="26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26"/>
      <c r="C961" s="26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26"/>
      <c r="C962" s="26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26"/>
      <c r="C963" s="26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26"/>
      <c r="C964" s="26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26"/>
      <c r="C965" s="26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26"/>
      <c r="C966" s="26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26"/>
      <c r="C967" s="26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26"/>
      <c r="C968" s="26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26"/>
      <c r="C969" s="26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26"/>
      <c r="C970" s="26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26"/>
      <c r="C971" s="26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26"/>
      <c r="C972" s="26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26"/>
      <c r="C973" s="26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26"/>
      <c r="C974" s="26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26"/>
      <c r="C975" s="26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26"/>
      <c r="C976" s="26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26"/>
      <c r="C977" s="26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26"/>
      <c r="C978" s="26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26"/>
      <c r="C979" s="26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26"/>
      <c r="C980" s="26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26"/>
      <c r="C981" s="26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26"/>
      <c r="C982" s="26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26"/>
      <c r="C983" s="26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26"/>
      <c r="C984" s="26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26"/>
      <c r="C985" s="26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26"/>
      <c r="C986" s="26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26"/>
      <c r="C987" s="26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26"/>
      <c r="C988" s="26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26"/>
      <c r="C989" s="26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26"/>
      <c r="C990" s="26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26"/>
      <c r="C991" s="26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26"/>
      <c r="C992" s="26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26"/>
      <c r="C993" s="26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26"/>
      <c r="C994" s="26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26"/>
      <c r="C995" s="26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26"/>
      <c r="C996" s="26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26"/>
      <c r="C997" s="26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26"/>
      <c r="C998" s="26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26"/>
      <c r="C999" s="26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26"/>
      <c r="C1000" s="26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26"/>
      <c r="C1001" s="26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26"/>
      <c r="C1002" s="26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26"/>
      <c r="C1003" s="26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26"/>
      <c r="C1004" s="26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26"/>
      <c r="C1005" s="26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4"/>
      <c r="B1006" s="26"/>
      <c r="C1006" s="26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4"/>
      <c r="B1007" s="26"/>
      <c r="C1007" s="26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4"/>
      <c r="B1008" s="26"/>
      <c r="C1008" s="26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4"/>
      <c r="B1009" s="26"/>
      <c r="C1009" s="26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4"/>
      <c r="B1010" s="26"/>
      <c r="C1010" s="26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4"/>
      <c r="B1011" s="26"/>
      <c r="C1011" s="26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</sheetData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4" t="str">
        <f>IFERROR(__xludf.DUMMYFUNCTION("UNIQUE(participants!D:D)"),"Countries")</f>
        <v>Countries</v>
      </c>
      <c r="B1" s="32" t="s">
        <v>147</v>
      </c>
      <c r="C1" s="32" t="s">
        <v>148</v>
      </c>
      <c r="D1" s="32" t="s">
        <v>149</v>
      </c>
    </row>
    <row r="2">
      <c r="A2" s="4" t="str">
        <f>IFERROR(__xludf.DUMMYFUNCTION("""COMPUTED_VALUE"""),"Togo")</f>
        <v>Togo</v>
      </c>
      <c r="B2" s="33" t="str">
        <f t="shared" ref="B2:B20" si="1">IF(OR(A2="Ghana", A2="Togo", A2="South Africa", A2="Egypt", A2="Algeria", A2="Rwanda", A2="Cameroon", A2="Nigeria", A2="Kenya", A2="CM", A2="Madagascar", A2="Tunisia"), "Africa",
IF(OR(A2="India", A2="Nepal"), "Asia",
IF(OR(A2="Italy", A2="Spain", A2="France"), "Europe",
IF(OR(A2="Canada", A2="USA"), "North America",
"Unknown"))))
</f>
        <v>Africa</v>
      </c>
      <c r="C2" s="33" t="str">
        <f t="shared" ref="C2:C20" si="2">IF(A2="Ghana", "Accra (ACC)",
IF(A2="Togo", "Lomé (LFW)",
IF(A2="South Africa", "Johannesburg (JNB)",
IF(A2="Egypt", "Cairo (CAI)",
IF(A2="Algeria", "Algiers (ALG)",
IF(A2="Rwanda", "Kigali (KGL)",
IF(A2="Cameroon", "Douala (DLA)",
IF(A2="Nigeria", "Lagos (LOS)",
IF(A2="Kenya", "Nairobi (NBO)",
IF(A2="CM", "Yaoundé (NSI)",
IF(A2="Madagascar", "Antananarivo (TNR)",
IF(A2="Tunisia", "Tunis (TUN)",
IF(A2="India", "Delhi (DEL)",
IF(A2="Nepal", "Kathmandu (KTM)",
IF(A2="Italy", "Rome (FCO)",
IF(A2="Spain", "Madrid (MAD)",
IF(A2="France", "Paris (CDG)",
IF(A2="Canada", "Toronto (YYZ)",
IF(A2="USA", "New York (JFK)",
"Unknown"))))))))))))))))))
)</f>
        <v>Lomé (LFW)</v>
      </c>
      <c r="D2" s="33">
        <f>COUNTIF(participants!D:D, A2)
</f>
        <v>1</v>
      </c>
    </row>
    <row r="3">
      <c r="A3" s="4" t="str">
        <f>IFERROR(__xludf.DUMMYFUNCTION("""COMPUTED_VALUE"""),"South Africa")</f>
        <v>South Africa</v>
      </c>
      <c r="B3" s="33" t="str">
        <f t="shared" si="1"/>
        <v>Africa</v>
      </c>
      <c r="C3" s="33" t="str">
        <f t="shared" si="2"/>
        <v>Johannesburg (JNB)</v>
      </c>
      <c r="D3" s="33">
        <f>COUNTIF(participants!D:D, A3)
</f>
        <v>8</v>
      </c>
    </row>
    <row r="4">
      <c r="A4" s="4" t="str">
        <f>IFERROR(__xludf.DUMMYFUNCTION("""COMPUTED_VALUE"""),"Ghana")</f>
        <v>Ghana</v>
      </c>
      <c r="B4" s="33" t="str">
        <f t="shared" si="1"/>
        <v>Africa</v>
      </c>
      <c r="C4" s="33" t="str">
        <f t="shared" si="2"/>
        <v>Accra (ACC)</v>
      </c>
      <c r="D4" s="33">
        <f>COUNTIF(participants!D:D, A4)
</f>
        <v>35</v>
      </c>
    </row>
    <row r="5">
      <c r="A5" s="4" t="str">
        <f>IFERROR(__xludf.DUMMYFUNCTION("""COMPUTED_VALUE"""),"Egypt")</f>
        <v>Egypt</v>
      </c>
      <c r="B5" s="33" t="str">
        <f t="shared" si="1"/>
        <v>Africa</v>
      </c>
      <c r="C5" s="33" t="str">
        <f t="shared" si="2"/>
        <v>Cairo (CAI)</v>
      </c>
      <c r="D5" s="33">
        <f>COUNTIF(participants!D:D, A5)
</f>
        <v>1</v>
      </c>
    </row>
    <row r="6">
      <c r="A6" s="4" t="str">
        <f>IFERROR(__xludf.DUMMYFUNCTION("""COMPUTED_VALUE"""),"Nepal")</f>
        <v>Nepal</v>
      </c>
      <c r="B6" s="33" t="str">
        <f t="shared" si="1"/>
        <v>Asia</v>
      </c>
      <c r="C6" s="33" t="str">
        <f t="shared" si="2"/>
        <v>Kathmandu (KTM)</v>
      </c>
      <c r="D6" s="33">
        <f>COUNTIF(participants!D:D, A6)
</f>
        <v>1</v>
      </c>
    </row>
    <row r="7">
      <c r="A7" s="4" t="str">
        <f>IFERROR(__xludf.DUMMYFUNCTION("""COMPUTED_VALUE"""),"India")</f>
        <v>India</v>
      </c>
      <c r="B7" s="33" t="str">
        <f t="shared" si="1"/>
        <v>Asia</v>
      </c>
      <c r="C7" s="33" t="str">
        <f t="shared" si="2"/>
        <v>Delhi (DEL)</v>
      </c>
      <c r="D7" s="33">
        <f>COUNTIF(participants!D:D, A7)
</f>
        <v>1</v>
      </c>
    </row>
    <row r="8">
      <c r="A8" s="4" t="str">
        <f>IFERROR(__xludf.DUMMYFUNCTION("""COMPUTED_VALUE"""),"Algeria")</f>
        <v>Algeria</v>
      </c>
      <c r="B8" s="33" t="str">
        <f t="shared" si="1"/>
        <v>Africa</v>
      </c>
      <c r="C8" s="33" t="str">
        <f t="shared" si="2"/>
        <v>Algiers (ALG)</v>
      </c>
      <c r="D8" s="33">
        <f>COUNTIF(participants!D:D, A8)
</f>
        <v>3</v>
      </c>
    </row>
    <row r="9">
      <c r="A9" s="4" t="str">
        <f>IFERROR(__xludf.DUMMYFUNCTION("""COMPUTED_VALUE"""),"Rwanda")</f>
        <v>Rwanda</v>
      </c>
      <c r="B9" s="33" t="str">
        <f t="shared" si="1"/>
        <v>Africa</v>
      </c>
      <c r="C9" s="33" t="str">
        <f t="shared" si="2"/>
        <v>Kigali (KGL)</v>
      </c>
      <c r="D9" s="33">
        <f>COUNTIF(participants!D:D, A9)
</f>
        <v>3</v>
      </c>
    </row>
    <row r="10">
      <c r="A10" s="4" t="str">
        <f>IFERROR(__xludf.DUMMYFUNCTION("""COMPUTED_VALUE"""),"Cameroon")</f>
        <v>Cameroon</v>
      </c>
      <c r="B10" s="33" t="str">
        <f t="shared" si="1"/>
        <v>Africa</v>
      </c>
      <c r="C10" s="33" t="str">
        <f t="shared" si="2"/>
        <v>Douala (DLA)</v>
      </c>
      <c r="D10" s="33">
        <f>COUNTIF(participants!D:D, A10)
</f>
        <v>4</v>
      </c>
    </row>
    <row r="11">
      <c r="A11" s="4" t="str">
        <f>IFERROR(__xludf.DUMMYFUNCTION("""COMPUTED_VALUE"""),"Nigeria")</f>
        <v>Nigeria</v>
      </c>
      <c r="B11" s="33" t="str">
        <f t="shared" si="1"/>
        <v>Africa</v>
      </c>
      <c r="C11" s="33" t="str">
        <f t="shared" si="2"/>
        <v>Lagos (LOS)</v>
      </c>
      <c r="D11" s="33">
        <f>COUNTIF(participants!D:D, A11)
</f>
        <v>1</v>
      </c>
    </row>
    <row r="12">
      <c r="A12" s="4" t="str">
        <f>IFERROR(__xludf.DUMMYFUNCTION("""COMPUTED_VALUE"""),"Kenya")</f>
        <v>Kenya</v>
      </c>
      <c r="B12" s="33" t="str">
        <f t="shared" si="1"/>
        <v>Africa</v>
      </c>
      <c r="C12" s="33" t="str">
        <f t="shared" si="2"/>
        <v>Nairobi (NBO)</v>
      </c>
      <c r="D12" s="33">
        <f>COUNTIF(participants!D:D, A12)
</f>
        <v>1</v>
      </c>
    </row>
    <row r="13">
      <c r="A13" s="4" t="str">
        <f>IFERROR(__xludf.DUMMYFUNCTION("""COMPUTED_VALUE"""),"CM")</f>
        <v>CM</v>
      </c>
      <c r="B13" s="33" t="str">
        <f t="shared" si="1"/>
        <v>Africa</v>
      </c>
      <c r="C13" s="33" t="str">
        <f t="shared" si="2"/>
        <v>Yaoundé (NSI)</v>
      </c>
      <c r="D13" s="33">
        <f>COUNTIF(participants!D:D, A13)
</f>
        <v>1</v>
      </c>
    </row>
    <row r="14">
      <c r="A14" s="4" t="str">
        <f>IFERROR(__xludf.DUMMYFUNCTION("""COMPUTED_VALUE"""),"Italy")</f>
        <v>Italy</v>
      </c>
      <c r="B14" s="33" t="str">
        <f t="shared" si="1"/>
        <v>Europe</v>
      </c>
      <c r="C14" s="33" t="str">
        <f t="shared" si="2"/>
        <v>Rome (FCO)</v>
      </c>
      <c r="D14" s="33">
        <f>COUNTIF(participants!D:D, A14)
</f>
        <v>2</v>
      </c>
    </row>
    <row r="15">
      <c r="A15" s="4" t="str">
        <f>IFERROR(__xludf.DUMMYFUNCTION("""COMPUTED_VALUE"""),"Madagascar")</f>
        <v>Madagascar</v>
      </c>
      <c r="B15" s="33" t="str">
        <f t="shared" si="1"/>
        <v>Africa</v>
      </c>
      <c r="C15" s="33" t="str">
        <f t="shared" si="2"/>
        <v>Antananarivo (TNR)</v>
      </c>
      <c r="D15" s="33">
        <f>COUNTIF(participants!D:D, A15)
</f>
        <v>1</v>
      </c>
    </row>
    <row r="16">
      <c r="A16" s="4" t="str">
        <f>IFERROR(__xludf.DUMMYFUNCTION("""COMPUTED_VALUE"""),"Canada")</f>
        <v>Canada</v>
      </c>
      <c r="B16" s="33" t="str">
        <f t="shared" si="1"/>
        <v>North America</v>
      </c>
      <c r="C16" s="33" t="str">
        <f t="shared" si="2"/>
        <v>Toronto (YYZ)</v>
      </c>
      <c r="D16" s="33">
        <f>COUNTIF(participants!D:D, A16)
</f>
        <v>1</v>
      </c>
    </row>
    <row r="17">
      <c r="A17" s="4" t="str">
        <f>IFERROR(__xludf.DUMMYFUNCTION("""COMPUTED_VALUE"""),"Tunisia")</f>
        <v>Tunisia</v>
      </c>
      <c r="B17" s="33" t="str">
        <f t="shared" si="1"/>
        <v>Africa</v>
      </c>
      <c r="C17" s="33" t="str">
        <f t="shared" si="2"/>
        <v>Tunis (TUN)</v>
      </c>
      <c r="D17" s="33">
        <f>COUNTIF(participants!D:D, A17)
</f>
        <v>1</v>
      </c>
    </row>
    <row r="18">
      <c r="A18" s="4" t="str">
        <f>IFERROR(__xludf.DUMMYFUNCTION("""COMPUTED_VALUE"""),"Spain")</f>
        <v>Spain</v>
      </c>
      <c r="B18" s="33" t="str">
        <f t="shared" si="1"/>
        <v>Europe</v>
      </c>
      <c r="C18" s="33" t="str">
        <f t="shared" si="2"/>
        <v>Madrid (MAD)</v>
      </c>
      <c r="D18" s="33">
        <f>COUNTIF(participants!D:D, A18)
</f>
        <v>1</v>
      </c>
    </row>
    <row r="19">
      <c r="A19" s="4" t="str">
        <f>IFERROR(__xludf.DUMMYFUNCTION("""COMPUTED_VALUE"""),"France")</f>
        <v>France</v>
      </c>
      <c r="B19" s="33" t="str">
        <f t="shared" si="1"/>
        <v>Europe</v>
      </c>
      <c r="C19" s="33" t="str">
        <f t="shared" si="2"/>
        <v>Paris (CDG)</v>
      </c>
      <c r="D19" s="33">
        <f>COUNTIF(participants!D:D, A19)
</f>
        <v>1</v>
      </c>
    </row>
    <row r="20">
      <c r="A20" s="4" t="str">
        <f>IFERROR(__xludf.DUMMYFUNCTION("""COMPUTED_VALUE"""),"USA")</f>
        <v>USA</v>
      </c>
      <c r="B20" s="33" t="str">
        <f t="shared" si="1"/>
        <v>North America</v>
      </c>
      <c r="C20" s="33" t="str">
        <f t="shared" si="2"/>
        <v>New York (JFK)</v>
      </c>
      <c r="D20" s="33">
        <f>COUNTIF(participants!D:D, A20)
</f>
        <v>1</v>
      </c>
    </row>
    <row r="21">
      <c r="A2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32" t="s">
        <v>150</v>
      </c>
      <c r="B1" s="32" t="s">
        <v>151</v>
      </c>
      <c r="C1" s="32" t="s">
        <v>152</v>
      </c>
      <c r="D1" s="32" t="s">
        <v>153</v>
      </c>
      <c r="E1" s="32" t="s">
        <v>154</v>
      </c>
      <c r="F1" s="32" t="s">
        <v>155</v>
      </c>
    </row>
    <row r="2">
      <c r="A2" s="32" t="str">
        <f>countries!C2:C20</f>
        <v>Lomé (LFW)</v>
      </c>
    </row>
    <row r="3">
      <c r="A3" s="32" t="str">
        <f>countries!C3:C21</f>
        <v>Johannesburg (JNB)</v>
      </c>
    </row>
    <row r="4">
      <c r="A4" s="32" t="str">
        <f>countries!C4:C22</f>
        <v>Accra (ACC)</v>
      </c>
    </row>
    <row r="5">
      <c r="A5" s="32" t="str">
        <f>countries!C5:C23</f>
        <v>Cairo (CAI)</v>
      </c>
    </row>
    <row r="6">
      <c r="A6" s="32" t="str">
        <f>countries!C6:C24</f>
        <v>Kathmandu (KTM)</v>
      </c>
    </row>
    <row r="7">
      <c r="A7" s="32" t="str">
        <f>countries!C7:C25</f>
        <v>Delhi (DEL)</v>
      </c>
    </row>
    <row r="8">
      <c r="A8" s="32" t="str">
        <f>countries!C8:C26</f>
        <v>Algiers (ALG)</v>
      </c>
    </row>
    <row r="9">
      <c r="A9" s="32" t="str">
        <f>countries!C9:C27</f>
        <v>Kigali (KGL)</v>
      </c>
    </row>
    <row r="10">
      <c r="A10" s="32" t="str">
        <f>countries!C10:C28</f>
        <v>Douala (DLA)</v>
      </c>
    </row>
    <row r="11">
      <c r="A11" s="32" t="str">
        <f>countries!C11:C29</f>
        <v>Lagos (LOS)</v>
      </c>
    </row>
    <row r="12">
      <c r="A12" s="32" t="str">
        <f>countries!C12:C30</f>
        <v>Nairobi (NBO)</v>
      </c>
    </row>
    <row r="13">
      <c r="A13" s="32" t="str">
        <f>countries!C13:C31</f>
        <v>Yaoundé (NSI)</v>
      </c>
    </row>
    <row r="14">
      <c r="A14" s="32" t="str">
        <f>countries!C14:C32</f>
        <v>Rome (FCO)</v>
      </c>
    </row>
    <row r="15">
      <c r="A15" s="32" t="str">
        <f>countries!C15:C33</f>
        <v>Antananarivo (TNR)</v>
      </c>
    </row>
    <row r="16">
      <c r="A16" s="32" t="str">
        <f>countries!C16:C34</f>
        <v>Toronto (YYZ)</v>
      </c>
    </row>
    <row r="17">
      <c r="A17" s="32" t="str">
        <f>countries!C17:C35</f>
        <v>Tunis (TUN)</v>
      </c>
    </row>
    <row r="18">
      <c r="A18" s="32" t="str">
        <f>countries!C18:C36</f>
        <v>Madrid (MAD)</v>
      </c>
    </row>
    <row r="19">
      <c r="A19" s="32" t="str">
        <f>countries!C19:C37</f>
        <v>Paris (CDG)</v>
      </c>
    </row>
    <row r="20">
      <c r="A20" s="32" t="str">
        <f>countries!C20:C38</f>
        <v>New York (JFK)</v>
      </c>
    </row>
    <row r="21">
      <c r="A21" s="32" t="str">
        <f>countries!C21:C39</f>
        <v/>
      </c>
    </row>
    <row r="22">
      <c r="A22" s="32" t="str">
        <f>countries!C22:C40</f>
        <v/>
      </c>
    </row>
  </sheetData>
  <drawing r:id="rId1"/>
</worksheet>
</file>