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436c92d0988cb4a1/python/RESPECTevo-Code_Rawdata/2_Plotting_Statistics/2_Cas3_interference/rawdata_zip/"/>
    </mc:Choice>
  </mc:AlternateContent>
  <xr:revisionPtr revIDLastSave="305" documentId="11_119C83C562D1BE6B0602390C1DE32FB8FF7F8D43" xr6:coauthVersionLast="47" xr6:coauthVersionMax="47" xr10:uidLastSave="{3D9CBD0B-6EEC-44A7-831E-83A30463BAE2}"/>
  <bookViews>
    <workbookView xWindow="660" yWindow="3924" windowWidth="21600" windowHeight="13560" xr2:uid="{00000000-000D-0000-FFFF-FFFF00000000}"/>
  </bookViews>
  <sheets>
    <sheet name="Sheet1" sheetId="5" r:id="rId1"/>
    <sheet name="counting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4" l="1"/>
  <c r="D19" i="4"/>
  <c r="B19" i="4"/>
  <c r="E18" i="4"/>
  <c r="D18" i="4"/>
  <c r="B18" i="4" s="1"/>
  <c r="E17" i="4"/>
  <c r="D17" i="4"/>
  <c r="B17" i="4" s="1"/>
  <c r="E16" i="4"/>
  <c r="D16" i="4"/>
  <c r="B16" i="4"/>
  <c r="E15" i="4"/>
  <c r="B15" i="4" s="1"/>
  <c r="D15" i="4"/>
  <c r="E14" i="4"/>
  <c r="B14" i="4" s="1"/>
  <c r="D14" i="4"/>
  <c r="E13" i="4"/>
  <c r="D13" i="4"/>
  <c r="B13" i="4" s="1"/>
  <c r="E12" i="4"/>
  <c r="D12" i="4"/>
  <c r="B12" i="4" s="1"/>
  <c r="E11" i="4"/>
  <c r="D11" i="4"/>
  <c r="B11" i="4"/>
  <c r="E10" i="4"/>
  <c r="D10" i="4"/>
  <c r="B10" i="4" s="1"/>
  <c r="E9" i="4"/>
  <c r="D9" i="4"/>
  <c r="B9" i="4" s="1"/>
  <c r="E8" i="4"/>
  <c r="D8" i="4"/>
  <c r="B8" i="4" s="1"/>
  <c r="D7" i="4"/>
  <c r="D6" i="4"/>
  <c r="D5" i="4"/>
  <c r="D4" i="4"/>
  <c r="D3" i="4"/>
  <c r="D2" i="4"/>
  <c r="E7" i="4"/>
  <c r="E6" i="4"/>
  <c r="E5" i="4"/>
  <c r="E2" i="4"/>
  <c r="B6" i="4"/>
  <c r="B5" i="4" l="1"/>
  <c r="B7" i="4"/>
  <c r="B4" i="4"/>
  <c r="B3" i="4"/>
  <c r="B2" i="4"/>
</calcChain>
</file>

<file path=xl/sharedStrings.xml><?xml version="1.0" encoding="utf-8"?>
<sst xmlns="http://schemas.openxmlformats.org/spreadsheetml/2006/main" count="60" uniqueCount="15">
  <si>
    <t>Cas3 Type</t>
  </si>
  <si>
    <t>Interference rate</t>
  </si>
  <si>
    <t>w/o CB</t>
    <phoneticPr fontId="1" type="noConversion"/>
  </si>
  <si>
    <t>w/ CB</t>
    <phoneticPr fontId="1" type="noConversion"/>
  </si>
  <si>
    <t>Cas3</t>
    <phoneticPr fontId="1" type="noConversion"/>
  </si>
  <si>
    <t>Cas3 D75A</t>
    <phoneticPr fontId="1" type="noConversion"/>
  </si>
  <si>
    <t>Empty</t>
    <phoneticPr fontId="1" type="noConversion"/>
  </si>
  <si>
    <t>Cascade (+)</t>
    <phoneticPr fontId="1" type="noConversion"/>
  </si>
  <si>
    <t>Cascade (-)</t>
    <phoneticPr fontId="1" type="noConversion"/>
  </si>
  <si>
    <t>WT_Cascade(+)</t>
    <phoneticPr fontId="1" type="noConversion"/>
  </si>
  <si>
    <t>WT_Cascade(-)</t>
    <phoneticPr fontId="1" type="noConversion"/>
  </si>
  <si>
    <t>D75A_Cascade(+)</t>
    <phoneticPr fontId="1" type="noConversion"/>
  </si>
  <si>
    <t>D75A_Cascade(-)</t>
    <phoneticPr fontId="1" type="noConversion"/>
  </si>
  <si>
    <t>Empty_Cascade(+)</t>
    <phoneticPr fontId="1" type="noConversion"/>
  </si>
  <si>
    <t>Empty_Cascade(-)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</si>
</sst>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>
      <selection activeCell="A19" sqref="A19"/>
    </sheetView>
  </sheetViews>
  <sheetFormatPr defaultRowHeight="13.8" x14ac:dyDescent="0.4"/>
  <cols>
    <col min="1" max="1" width="18" style="1" customWidth="1"/>
    <col min="2" max="2" width="14.59765625" style="1" customWidth="1"/>
    <col min="3" max="16384" width="8.796875" style="1"/>
  </cols>
  <sheetData>
    <row r="1" spans="1:2" x14ac:dyDescent="0.4">
      <c r="A1" s="1" t="s">
        <v>0</v>
      </c>
      <c r="B1" s="1" t="s">
        <v>1</v>
      </c>
    </row>
    <row r="2" spans="1:2" x14ac:dyDescent="0.4">
      <c r="A2" s="1" t="s">
        <v>9</v>
      </c>
      <c r="B2" s="1">
        <v>600</v>
      </c>
    </row>
    <row r="3" spans="1:2" x14ac:dyDescent="0.4">
      <c r="A3" s="1" t="s">
        <v>9</v>
      </c>
      <c r="B3" s="1">
        <v>375</v>
      </c>
    </row>
    <row r="4" spans="1:2" x14ac:dyDescent="0.4">
      <c r="A4" s="1" t="s">
        <v>9</v>
      </c>
      <c r="B4" s="1">
        <v>500</v>
      </c>
    </row>
    <row r="5" spans="1:2" x14ac:dyDescent="0.4">
      <c r="A5" s="1" t="s">
        <v>10</v>
      </c>
      <c r="B5" s="1">
        <v>1.3333333333333333</v>
      </c>
    </row>
    <row r="6" spans="1:2" x14ac:dyDescent="0.4">
      <c r="A6" s="1" t="s">
        <v>10</v>
      </c>
      <c r="B6" s="1">
        <v>0.97619047619047616</v>
      </c>
    </row>
    <row r="7" spans="1:2" x14ac:dyDescent="0.4">
      <c r="A7" s="1" t="s">
        <v>10</v>
      </c>
      <c r="B7" s="1">
        <v>2.6666666666666665</v>
      </c>
    </row>
    <row r="8" spans="1:2" x14ac:dyDescent="0.4">
      <c r="A8" s="1" t="s">
        <v>11</v>
      </c>
      <c r="B8" s="1">
        <v>2.4</v>
      </c>
    </row>
    <row r="9" spans="1:2" x14ac:dyDescent="0.4">
      <c r="A9" s="1" t="s">
        <v>11</v>
      </c>
      <c r="B9" s="1">
        <v>1.1428571428571428</v>
      </c>
    </row>
    <row r="10" spans="1:2" x14ac:dyDescent="0.4">
      <c r="A10" s="1" t="s">
        <v>11</v>
      </c>
      <c r="B10" s="1">
        <v>0.81818181818181823</v>
      </c>
    </row>
    <row r="11" spans="1:2" x14ac:dyDescent="0.4">
      <c r="A11" s="1" t="s">
        <v>12</v>
      </c>
      <c r="B11" s="1">
        <v>0.7</v>
      </c>
    </row>
    <row r="12" spans="1:2" x14ac:dyDescent="0.4">
      <c r="A12" s="1" t="s">
        <v>12</v>
      </c>
      <c r="B12" s="1">
        <v>1.5</v>
      </c>
    </row>
    <row r="13" spans="1:2" x14ac:dyDescent="0.4">
      <c r="A13" s="1" t="s">
        <v>12</v>
      </c>
      <c r="B13" s="1">
        <v>0.7142857142857143</v>
      </c>
    </row>
    <row r="14" spans="1:2" x14ac:dyDescent="0.4">
      <c r="A14" s="1" t="s">
        <v>13</v>
      </c>
      <c r="B14" s="1">
        <v>1.4444444444444444</v>
      </c>
    </row>
    <row r="15" spans="1:2" x14ac:dyDescent="0.4">
      <c r="A15" s="1" t="s">
        <v>13</v>
      </c>
      <c r="B15" s="1">
        <v>0.7142857142857143</v>
      </c>
    </row>
    <row r="16" spans="1:2" x14ac:dyDescent="0.4">
      <c r="A16" s="1" t="s">
        <v>13</v>
      </c>
      <c r="B16" s="1">
        <v>1.4285714285714286</v>
      </c>
    </row>
    <row r="17" spans="1:2" x14ac:dyDescent="0.4">
      <c r="A17" s="1" t="s">
        <v>14</v>
      </c>
      <c r="B17" s="1">
        <v>1.8333333333333333</v>
      </c>
    </row>
    <row r="18" spans="1:2" x14ac:dyDescent="0.4">
      <c r="A18" s="1" t="s">
        <v>14</v>
      </c>
      <c r="B18" s="1">
        <v>1.3888888888888888</v>
      </c>
    </row>
    <row r="19" spans="1:2" x14ac:dyDescent="0.4">
      <c r="A19" s="1" t="s">
        <v>14</v>
      </c>
      <c r="B19" s="1">
        <v>2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workbookViewId="0">
      <selection activeCell="I16" sqref="I16"/>
    </sheetView>
  </sheetViews>
  <sheetFormatPr defaultRowHeight="13.8" x14ac:dyDescent="0.4"/>
  <cols>
    <col min="1" max="1" width="8.796875" style="1"/>
    <col min="2" max="2" width="8.8984375" style="1" bestFit="1" customWidth="1"/>
    <col min="3" max="3" width="8.796875" style="1"/>
    <col min="4" max="4" width="9.5" style="1" bestFit="1" customWidth="1"/>
    <col min="5" max="5" width="9.3984375" style="1" bestFit="1" customWidth="1"/>
    <col min="6" max="16384" width="8.796875" style="1"/>
  </cols>
  <sheetData>
    <row r="1" spans="1:7" x14ac:dyDescent="0.4">
      <c r="A1" s="1" t="s">
        <v>0</v>
      </c>
      <c r="B1" s="1" t="s">
        <v>1</v>
      </c>
      <c r="D1" s="1" t="s">
        <v>2</v>
      </c>
      <c r="E1" s="1" t="s">
        <v>3</v>
      </c>
    </row>
    <row r="2" spans="1:7" x14ac:dyDescent="0.4">
      <c r="A2" s="1" t="s">
        <v>4</v>
      </c>
      <c r="B2" s="1">
        <f>D2/E2</f>
        <v>600</v>
      </c>
      <c r="D2" s="1">
        <f>9*10^5</f>
        <v>900000</v>
      </c>
      <c r="E2" s="1">
        <f>1500</f>
        <v>1500</v>
      </c>
      <c r="G2" s="1" t="s">
        <v>7</v>
      </c>
    </row>
    <row r="3" spans="1:7" x14ac:dyDescent="0.4">
      <c r="A3" s="1" t="s">
        <v>4</v>
      </c>
      <c r="B3" s="1">
        <f t="shared" ref="B3:B7" si="0">D3/E3</f>
        <v>375</v>
      </c>
      <c r="D3" s="1">
        <f>9*10^5</f>
        <v>900000</v>
      </c>
      <c r="E3" s="1">
        <v>2400</v>
      </c>
      <c r="G3" s="1" t="s">
        <v>7</v>
      </c>
    </row>
    <row r="4" spans="1:7" x14ac:dyDescent="0.4">
      <c r="A4" s="1" t="s">
        <v>4</v>
      </c>
      <c r="B4" s="1">
        <f t="shared" si="0"/>
        <v>500</v>
      </c>
      <c r="D4" s="1">
        <f>12*10^5</f>
        <v>1200000</v>
      </c>
      <c r="E4" s="1">
        <v>2400</v>
      </c>
      <c r="G4" s="1" t="s">
        <v>7</v>
      </c>
    </row>
    <row r="5" spans="1:7" x14ac:dyDescent="0.4">
      <c r="A5" s="1" t="s">
        <v>4</v>
      </c>
      <c r="B5" s="1">
        <f t="shared" si="0"/>
        <v>1.3333333333333333</v>
      </c>
      <c r="D5" s="1">
        <f>36*10^5</f>
        <v>3600000</v>
      </c>
      <c r="E5" s="1">
        <f>27*10^5</f>
        <v>2700000</v>
      </c>
      <c r="G5" s="1" t="s">
        <v>8</v>
      </c>
    </row>
    <row r="6" spans="1:7" x14ac:dyDescent="0.4">
      <c r="A6" s="1" t="s">
        <v>4</v>
      </c>
      <c r="B6" s="1">
        <f t="shared" si="0"/>
        <v>0.97619047619047616</v>
      </c>
      <c r="D6" s="1">
        <f>41*10^5</f>
        <v>4100000</v>
      </c>
      <c r="E6" s="1">
        <f>42*10^5</f>
        <v>4200000</v>
      </c>
      <c r="G6" s="1" t="s">
        <v>8</v>
      </c>
    </row>
    <row r="7" spans="1:7" x14ac:dyDescent="0.4">
      <c r="A7" s="1" t="s">
        <v>4</v>
      </c>
      <c r="B7" s="1">
        <f t="shared" si="0"/>
        <v>2.6666666666666665</v>
      </c>
      <c r="D7" s="1">
        <f>8*10^6</f>
        <v>8000000</v>
      </c>
      <c r="E7" s="1">
        <f>3*10^6</f>
        <v>3000000</v>
      </c>
      <c r="G7" s="1" t="s">
        <v>8</v>
      </c>
    </row>
    <row r="8" spans="1:7" x14ac:dyDescent="0.4">
      <c r="A8" s="1" t="s">
        <v>5</v>
      </c>
      <c r="B8" s="1">
        <f>D8/E8</f>
        <v>2.4</v>
      </c>
      <c r="D8" s="1">
        <f>12*10^5</f>
        <v>1200000</v>
      </c>
      <c r="E8" s="1">
        <f>5*10^5</f>
        <v>500000</v>
      </c>
      <c r="G8" s="1" t="s">
        <v>7</v>
      </c>
    </row>
    <row r="9" spans="1:7" x14ac:dyDescent="0.4">
      <c r="A9" s="1" t="s">
        <v>5</v>
      </c>
      <c r="B9" s="1">
        <f t="shared" ref="B9:B13" si="1">D9/E9</f>
        <v>1.1428571428571428</v>
      </c>
      <c r="D9" s="1">
        <f>16*10^5</f>
        <v>1600000</v>
      </c>
      <c r="E9" s="1">
        <f>14*10^5</f>
        <v>1400000</v>
      </c>
      <c r="G9" s="1" t="s">
        <v>7</v>
      </c>
    </row>
    <row r="10" spans="1:7" x14ac:dyDescent="0.4">
      <c r="A10" s="1" t="s">
        <v>5</v>
      </c>
      <c r="B10" s="1">
        <f t="shared" si="1"/>
        <v>0.81818181818181823</v>
      </c>
      <c r="D10" s="1">
        <f>9*10^5</f>
        <v>900000</v>
      </c>
      <c r="E10" s="1">
        <f>11*10^5</f>
        <v>1100000</v>
      </c>
      <c r="G10" s="1" t="s">
        <v>7</v>
      </c>
    </row>
    <row r="11" spans="1:7" x14ac:dyDescent="0.4">
      <c r="A11" s="1" t="s">
        <v>5</v>
      </c>
      <c r="B11" s="1">
        <f t="shared" si="1"/>
        <v>0.7</v>
      </c>
      <c r="D11" s="1">
        <f>7*10^6</f>
        <v>7000000</v>
      </c>
      <c r="E11" s="1">
        <f>10*10^6</f>
        <v>10000000</v>
      </c>
      <c r="G11" s="1" t="s">
        <v>8</v>
      </c>
    </row>
    <row r="12" spans="1:7" x14ac:dyDescent="0.4">
      <c r="A12" s="1" t="s">
        <v>5</v>
      </c>
      <c r="B12" s="1">
        <f t="shared" si="1"/>
        <v>1.5</v>
      </c>
      <c r="D12" s="1">
        <f>9*10^6</f>
        <v>9000000</v>
      </c>
      <c r="E12" s="1">
        <f>6*10^6</f>
        <v>6000000</v>
      </c>
      <c r="G12" s="1" t="s">
        <v>8</v>
      </c>
    </row>
    <row r="13" spans="1:7" x14ac:dyDescent="0.4">
      <c r="A13" s="1" t="s">
        <v>5</v>
      </c>
      <c r="B13" s="1">
        <f t="shared" si="1"/>
        <v>0.7142857142857143</v>
      </c>
      <c r="D13" s="1">
        <f>5*10^6</f>
        <v>5000000</v>
      </c>
      <c r="E13" s="1">
        <f>7*10^6</f>
        <v>7000000</v>
      </c>
      <c r="G13" s="1" t="s">
        <v>8</v>
      </c>
    </row>
    <row r="14" spans="1:7" x14ac:dyDescent="0.4">
      <c r="A14" s="1" t="s">
        <v>6</v>
      </c>
      <c r="B14" s="1">
        <f>D14/E14</f>
        <v>1.4444444444444444</v>
      </c>
      <c r="D14" s="1">
        <f>13*10^5</f>
        <v>1300000</v>
      </c>
      <c r="E14" s="1">
        <f>9*10^5</f>
        <v>900000</v>
      </c>
      <c r="G14" s="1" t="s">
        <v>7</v>
      </c>
    </row>
    <row r="15" spans="1:7" x14ac:dyDescent="0.4">
      <c r="A15" s="1" t="s">
        <v>6</v>
      </c>
      <c r="B15" s="1">
        <f t="shared" ref="B15:B19" si="2">D15/E15</f>
        <v>0.7142857142857143</v>
      </c>
      <c r="D15" s="1">
        <f>5*10^5</f>
        <v>500000</v>
      </c>
      <c r="E15" s="1">
        <f>7*10^5</f>
        <v>700000</v>
      </c>
      <c r="G15" s="1" t="s">
        <v>7</v>
      </c>
    </row>
    <row r="16" spans="1:7" x14ac:dyDescent="0.4">
      <c r="A16" s="1" t="s">
        <v>6</v>
      </c>
      <c r="B16" s="1">
        <f t="shared" si="2"/>
        <v>1.4285714285714286</v>
      </c>
      <c r="D16" s="1">
        <f>10*10^5</f>
        <v>1000000</v>
      </c>
      <c r="E16" s="1">
        <f>7*10^5</f>
        <v>700000</v>
      </c>
      <c r="G16" s="1" t="s">
        <v>7</v>
      </c>
    </row>
    <row r="17" spans="1:7" x14ac:dyDescent="0.4">
      <c r="A17" s="1" t="s">
        <v>6</v>
      </c>
      <c r="B17" s="1">
        <f t="shared" si="2"/>
        <v>1.8333333333333333</v>
      </c>
      <c r="D17" s="1">
        <f>33*10^5</f>
        <v>3300000</v>
      </c>
      <c r="E17" s="1">
        <f>18*10^5</f>
        <v>1800000</v>
      </c>
      <c r="G17" s="1" t="s">
        <v>8</v>
      </c>
    </row>
    <row r="18" spans="1:7" x14ac:dyDescent="0.4">
      <c r="A18" s="1" t="s">
        <v>6</v>
      </c>
      <c r="B18" s="1">
        <f t="shared" si="2"/>
        <v>1.3888888888888888</v>
      </c>
      <c r="D18" s="1">
        <f>5*10^6</f>
        <v>5000000</v>
      </c>
      <c r="E18" s="1">
        <f>36*10^5</f>
        <v>3600000</v>
      </c>
      <c r="G18" s="1" t="s">
        <v>8</v>
      </c>
    </row>
    <row r="19" spans="1:7" x14ac:dyDescent="0.4">
      <c r="A19" s="1" t="s">
        <v>6</v>
      </c>
      <c r="B19" s="1">
        <f t="shared" si="2"/>
        <v>2</v>
      </c>
      <c r="D19" s="1">
        <f>4*10^6</f>
        <v>4000000</v>
      </c>
      <c r="E19" s="1">
        <f>20*10^5</f>
        <v>2000000</v>
      </c>
      <c r="G19" s="1" t="s">
        <v>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chanwoo lee</dc:creator>
  <cp:lastModifiedBy>Chanwoo Lee</cp:lastModifiedBy>
  <dcterms:created xsi:type="dcterms:W3CDTF">2021-06-02T04:13:35Z</dcterms:created>
  <dcterms:modified xsi:type="dcterms:W3CDTF">2024-12-12T08:57:23Z</dcterms:modified>
</cp:coreProperties>
</file>