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6c92d0988cb4a1/python/RESPECTevo-Code_Rawdata/2_Plotting_Statistics/3_Suppressor_frequency/rawdata_zip/"/>
    </mc:Choice>
  </mc:AlternateContent>
  <xr:revisionPtr revIDLastSave="1982" documentId="8_{549ECEC6-160E-4653-A2A8-011F54EC70A7}" xr6:coauthVersionLast="47" xr6:coauthVersionMax="47" xr10:uidLastSave="{0C9C772D-CEAB-446C-9A6A-ABA67DC8F3FD}"/>
  <bookViews>
    <workbookView xWindow="1008" yWindow="4272" windowWidth="21600" windowHeight="13560" xr2:uid="{C745A869-6D68-4B8E-8E2E-0DF65F7D14EC}"/>
  </bookViews>
  <sheets>
    <sheet name="suppression summary" sheetId="4" r:id="rId1"/>
    <sheet name="counting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3" l="1"/>
  <c r="D41" i="13" s="1"/>
  <c r="B41" i="13"/>
  <c r="C40" i="13"/>
  <c r="D40" i="13" s="1"/>
  <c r="B40" i="13"/>
  <c r="D39" i="13"/>
  <c r="C39" i="13"/>
  <c r="B39" i="13"/>
  <c r="C38" i="13"/>
  <c r="B38" i="13"/>
  <c r="D38" i="13" s="1"/>
  <c r="C37" i="13"/>
  <c r="D37" i="13" s="1"/>
  <c r="B37" i="13"/>
  <c r="D36" i="13"/>
  <c r="C36" i="13"/>
  <c r="B36" i="13"/>
  <c r="C35" i="13"/>
  <c r="D35" i="13" s="1"/>
  <c r="B35" i="13"/>
  <c r="C34" i="13"/>
  <c r="D34" i="13" s="1"/>
  <c r="B34" i="13"/>
  <c r="C33" i="13"/>
  <c r="D33" i="13" s="1"/>
  <c r="B33" i="13"/>
  <c r="C32" i="13"/>
  <c r="D32" i="13" s="1"/>
  <c r="B32" i="13"/>
  <c r="C31" i="13"/>
  <c r="D31" i="13" s="1"/>
  <c r="B31" i="13"/>
  <c r="C30" i="13"/>
  <c r="B30" i="13"/>
  <c r="D30" i="13" s="1"/>
  <c r="C29" i="13"/>
  <c r="D29" i="13" s="1"/>
  <c r="B29" i="13"/>
  <c r="C28" i="13"/>
  <c r="D28" i="13" s="1"/>
  <c r="B28" i="13"/>
  <c r="C27" i="13"/>
  <c r="D27" i="13" s="1"/>
  <c r="B27" i="13"/>
  <c r="D26" i="13"/>
  <c r="C26" i="13"/>
  <c r="B26" i="13"/>
  <c r="C25" i="13"/>
  <c r="D25" i="13" s="1"/>
  <c r="B25" i="13"/>
  <c r="D24" i="13"/>
  <c r="C24" i="13"/>
  <c r="B24" i="13"/>
  <c r="D23" i="13"/>
  <c r="C23" i="13"/>
  <c r="B23" i="13"/>
  <c r="C22" i="13"/>
  <c r="D22" i="13" s="1"/>
  <c r="B22" i="13"/>
  <c r="C21" i="13"/>
  <c r="D21" i="13" s="1"/>
  <c r="B21" i="13"/>
  <c r="C20" i="13"/>
  <c r="D20" i="13" s="1"/>
  <c r="B20" i="13"/>
  <c r="C19" i="13"/>
  <c r="D19" i="13" s="1"/>
  <c r="B19" i="13"/>
  <c r="D18" i="13"/>
  <c r="C18" i="13"/>
  <c r="B18" i="13"/>
  <c r="B17" i="13"/>
  <c r="D17" i="13" s="1"/>
  <c r="B16" i="13"/>
  <c r="D16" i="13" s="1"/>
  <c r="B15" i="13"/>
  <c r="D15" i="13" s="1"/>
  <c r="D14" i="13"/>
  <c r="B14" i="13"/>
  <c r="B13" i="13"/>
  <c r="D13" i="13" s="1"/>
  <c r="B12" i="13"/>
  <c r="D12" i="13" s="1"/>
  <c r="B11" i="13"/>
  <c r="D11" i="13" s="1"/>
  <c r="D10" i="13"/>
  <c r="B10" i="13"/>
  <c r="C9" i="13"/>
  <c r="D9" i="13" s="1"/>
  <c r="B9" i="13"/>
  <c r="D8" i="13"/>
  <c r="C8" i="13"/>
  <c r="B8" i="13"/>
  <c r="D7" i="13"/>
  <c r="C7" i="13"/>
  <c r="B7" i="13"/>
  <c r="C6" i="13"/>
  <c r="D6" i="13" s="1"/>
  <c r="B6" i="13"/>
  <c r="D5" i="13"/>
  <c r="D4" i="13"/>
  <c r="D3" i="13"/>
  <c r="D2" i="13"/>
  <c r="B5" i="13"/>
  <c r="B4" i="13"/>
  <c r="B3" i="13"/>
  <c r="B2" i="13"/>
</calcChain>
</file>

<file path=xl/sharedStrings.xml><?xml version="1.0" encoding="utf-8"?>
<sst xmlns="http://schemas.openxmlformats.org/spreadsheetml/2006/main" count="169" uniqueCount="20">
  <si>
    <t>PCP</t>
    <phoneticPr fontId="1" type="noConversion"/>
  </si>
  <si>
    <t>YEG</t>
    <phoneticPr fontId="1" type="noConversion"/>
  </si>
  <si>
    <t>Suppression</t>
    <phoneticPr fontId="1" type="noConversion"/>
  </si>
  <si>
    <t>Suppression rate</t>
    <phoneticPr fontId="1" type="noConversion"/>
  </si>
  <si>
    <t>Spacer</t>
    <phoneticPr fontId="1" type="noConversion"/>
  </si>
  <si>
    <t>Cycle</t>
    <phoneticPr fontId="1" type="noConversion"/>
  </si>
  <si>
    <t>Cycle1</t>
    <phoneticPr fontId="1" type="noConversion"/>
  </si>
  <si>
    <t>Cycle2</t>
    <phoneticPr fontId="1" type="noConversion"/>
  </si>
  <si>
    <t>Cycle4</t>
    <phoneticPr fontId="1" type="noConversion"/>
  </si>
  <si>
    <t>Cycle1</t>
  </si>
  <si>
    <t>Cycle2</t>
  </si>
  <si>
    <t>Cycle4</t>
  </si>
  <si>
    <t>Cycle0</t>
    <phoneticPr fontId="1" type="noConversion"/>
  </si>
  <si>
    <t>N.D.</t>
    <phoneticPr fontId="1" type="noConversion"/>
  </si>
  <si>
    <t>TadDE_L16_casB 105nt</t>
    <phoneticPr fontId="1" type="noConversion"/>
  </si>
  <si>
    <t>TadDE_L16_casB (-)crRNA</t>
    <phoneticPr fontId="1" type="noConversion"/>
  </si>
  <si>
    <t>TadDE_UGI 105nt</t>
  </si>
  <si>
    <t>TadDE_UGI (-)crRNA</t>
  </si>
  <si>
    <t>Cycle0</t>
    <phoneticPr fontId="1" type="noConversion"/>
  </si>
  <si>
    <t>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</si>
</sst>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41E7-CBBC-4F23-A933-E26A12F80D87}">
  <dimension ref="A1:C41"/>
  <sheetViews>
    <sheetView tabSelected="1" topLeftCell="A4" workbookViewId="0">
      <selection activeCell="H15" sqref="H15"/>
    </sheetView>
  </sheetViews>
  <sheetFormatPr defaultRowHeight="17.399999999999999" x14ac:dyDescent="0.4"/>
  <cols>
    <col min="1" max="1" width="22.19921875" bestFit="1" customWidth="1"/>
    <col min="2" max="2" width="15.3984375" bestFit="1" customWidth="1"/>
  </cols>
  <sheetData>
    <row r="1" spans="1:3" x14ac:dyDescent="0.4">
      <c r="A1" t="s">
        <v>19</v>
      </c>
      <c r="B1" t="s">
        <v>3</v>
      </c>
      <c r="C1" t="s">
        <v>5</v>
      </c>
    </row>
    <row r="2" spans="1:3" x14ac:dyDescent="0.4">
      <c r="A2" t="s">
        <v>14</v>
      </c>
      <c r="B2">
        <v>1.1666666666666666E-5</v>
      </c>
      <c r="C2" t="s">
        <v>12</v>
      </c>
    </row>
    <row r="3" spans="1:3" x14ac:dyDescent="0.4">
      <c r="A3" t="s">
        <v>15</v>
      </c>
      <c r="B3">
        <v>2.0000000000000002E-5</v>
      </c>
      <c r="C3" t="s">
        <v>12</v>
      </c>
    </row>
    <row r="4" spans="1:3" x14ac:dyDescent="0.4">
      <c r="A4" t="s">
        <v>16</v>
      </c>
      <c r="B4">
        <v>1.4285714285714285E-7</v>
      </c>
      <c r="C4" t="s">
        <v>12</v>
      </c>
    </row>
    <row r="5" spans="1:3" x14ac:dyDescent="0.4">
      <c r="A5" t="s">
        <v>17</v>
      </c>
      <c r="B5">
        <v>1.9999999999999999E-7</v>
      </c>
      <c r="C5" t="s">
        <v>12</v>
      </c>
    </row>
    <row r="6" spans="1:3" x14ac:dyDescent="0.4">
      <c r="A6" t="s">
        <v>14</v>
      </c>
      <c r="B6">
        <v>1E-3</v>
      </c>
      <c r="C6" t="s">
        <v>9</v>
      </c>
    </row>
    <row r="7" spans="1:3" x14ac:dyDescent="0.4">
      <c r="A7" t="s">
        <v>14</v>
      </c>
      <c r="B7">
        <v>7.5000000000000002E-4</v>
      </c>
      <c r="C7" t="s">
        <v>9</v>
      </c>
    </row>
    <row r="8" spans="1:3" x14ac:dyDescent="0.4">
      <c r="A8" t="s">
        <v>14</v>
      </c>
      <c r="B8">
        <v>5.0000000000000001E-4</v>
      </c>
      <c r="C8" t="s">
        <v>9</v>
      </c>
    </row>
    <row r="9" spans="1:3" x14ac:dyDescent="0.4">
      <c r="A9" t="s">
        <v>15</v>
      </c>
      <c r="B9">
        <v>2.5000000000000001E-5</v>
      </c>
      <c r="C9" t="s">
        <v>9</v>
      </c>
    </row>
    <row r="10" spans="1:3" x14ac:dyDescent="0.4">
      <c r="A10" t="s">
        <v>15</v>
      </c>
      <c r="B10">
        <v>6.6666666666666666E-6</v>
      </c>
      <c r="C10" t="s">
        <v>9</v>
      </c>
    </row>
    <row r="11" spans="1:3" x14ac:dyDescent="0.4">
      <c r="A11" t="s">
        <v>15</v>
      </c>
      <c r="B11">
        <v>5.0000000000000004E-6</v>
      </c>
      <c r="C11" t="s">
        <v>9</v>
      </c>
    </row>
    <row r="12" spans="1:3" x14ac:dyDescent="0.4">
      <c r="A12" t="s">
        <v>16</v>
      </c>
      <c r="B12">
        <v>3.3333333333333335E-5</v>
      </c>
      <c r="C12" t="s">
        <v>9</v>
      </c>
    </row>
    <row r="13" spans="1:3" x14ac:dyDescent="0.4">
      <c r="A13" t="s">
        <v>16</v>
      </c>
      <c r="B13">
        <v>1.4999999999999999E-4</v>
      </c>
      <c r="C13" t="s">
        <v>9</v>
      </c>
    </row>
    <row r="14" spans="1:3" x14ac:dyDescent="0.4">
      <c r="A14" t="s">
        <v>16</v>
      </c>
      <c r="B14">
        <v>7.4999999999999993E-5</v>
      </c>
      <c r="C14" t="s">
        <v>9</v>
      </c>
    </row>
    <row r="15" spans="1:3" x14ac:dyDescent="0.4">
      <c r="A15" t="s">
        <v>17</v>
      </c>
      <c r="B15">
        <v>1.3636363636363637E-5</v>
      </c>
      <c r="C15" t="s">
        <v>9</v>
      </c>
    </row>
    <row r="16" spans="1:3" x14ac:dyDescent="0.4">
      <c r="A16" t="s">
        <v>17</v>
      </c>
      <c r="B16">
        <v>1.3333333333333333E-5</v>
      </c>
      <c r="C16" t="s">
        <v>9</v>
      </c>
    </row>
    <row r="17" spans="1:3" x14ac:dyDescent="0.4">
      <c r="A17" t="s">
        <v>17</v>
      </c>
      <c r="B17">
        <v>5.0000000000000004E-6</v>
      </c>
      <c r="C17" t="s">
        <v>9</v>
      </c>
    </row>
    <row r="18" spans="1:3" x14ac:dyDescent="0.4">
      <c r="A18" t="s">
        <v>14</v>
      </c>
      <c r="B18">
        <v>5.0000000000000001E-3</v>
      </c>
      <c r="C18" t="s">
        <v>10</v>
      </c>
    </row>
    <row r="19" spans="1:3" x14ac:dyDescent="0.4">
      <c r="A19" t="s">
        <v>14</v>
      </c>
      <c r="B19">
        <v>0.02</v>
      </c>
      <c r="C19" t="s">
        <v>10</v>
      </c>
    </row>
    <row r="20" spans="1:3" x14ac:dyDescent="0.4">
      <c r="A20" t="s">
        <v>14</v>
      </c>
      <c r="B20">
        <v>3.5000000000000003E-2</v>
      </c>
      <c r="C20" t="s">
        <v>10</v>
      </c>
    </row>
    <row r="21" spans="1:3" x14ac:dyDescent="0.4">
      <c r="A21" t="s">
        <v>15</v>
      </c>
      <c r="B21">
        <v>2.6666666666666667E-5</v>
      </c>
      <c r="C21" t="s">
        <v>10</v>
      </c>
    </row>
    <row r="22" spans="1:3" x14ac:dyDescent="0.4">
      <c r="A22" t="s">
        <v>15</v>
      </c>
      <c r="B22">
        <v>1E-4</v>
      </c>
      <c r="C22" t="s">
        <v>10</v>
      </c>
    </row>
    <row r="23" spans="1:3" x14ac:dyDescent="0.4">
      <c r="A23" t="s">
        <v>15</v>
      </c>
      <c r="B23">
        <v>1E-4</v>
      </c>
      <c r="C23" t="s">
        <v>10</v>
      </c>
    </row>
    <row r="24" spans="1:3" x14ac:dyDescent="0.4">
      <c r="A24" t="s">
        <v>16</v>
      </c>
      <c r="B24">
        <v>4.0000000000000002E-4</v>
      </c>
      <c r="C24" t="s">
        <v>10</v>
      </c>
    </row>
    <row r="25" spans="1:3" x14ac:dyDescent="0.4">
      <c r="A25" t="s">
        <v>16</v>
      </c>
      <c r="B25">
        <v>2.5000000000000001E-3</v>
      </c>
      <c r="C25" t="s">
        <v>10</v>
      </c>
    </row>
    <row r="26" spans="1:3" x14ac:dyDescent="0.4">
      <c r="A26" t="s">
        <v>16</v>
      </c>
      <c r="B26">
        <v>1.5E-3</v>
      </c>
      <c r="C26" t="s">
        <v>10</v>
      </c>
    </row>
    <row r="27" spans="1:3" x14ac:dyDescent="0.4">
      <c r="A27" t="s">
        <v>17</v>
      </c>
      <c r="B27">
        <v>2.0000000000000001E-4</v>
      </c>
      <c r="C27" t="s">
        <v>10</v>
      </c>
    </row>
    <row r="28" spans="1:3" x14ac:dyDescent="0.4">
      <c r="A28" t="s">
        <v>17</v>
      </c>
      <c r="B28">
        <v>1E-3</v>
      </c>
      <c r="C28" t="s">
        <v>10</v>
      </c>
    </row>
    <row r="29" spans="1:3" x14ac:dyDescent="0.4">
      <c r="A29" t="s">
        <v>17</v>
      </c>
      <c r="B29">
        <v>1.176470588235294E-3</v>
      </c>
      <c r="C29" t="s">
        <v>10</v>
      </c>
    </row>
    <row r="30" spans="1:3" x14ac:dyDescent="0.4">
      <c r="A30" t="s">
        <v>14</v>
      </c>
      <c r="B30">
        <v>6.25E-2</v>
      </c>
      <c r="C30" t="s">
        <v>11</v>
      </c>
    </row>
    <row r="31" spans="1:3" x14ac:dyDescent="0.4">
      <c r="A31" t="s">
        <v>14</v>
      </c>
      <c r="B31">
        <v>0.1</v>
      </c>
      <c r="C31" t="s">
        <v>11</v>
      </c>
    </row>
    <row r="32" spans="1:3" x14ac:dyDescent="0.4">
      <c r="A32" t="s">
        <v>14</v>
      </c>
      <c r="B32">
        <v>4.1176470588235294E-2</v>
      </c>
      <c r="C32" t="s">
        <v>11</v>
      </c>
    </row>
    <row r="33" spans="1:3" x14ac:dyDescent="0.4">
      <c r="A33" t="s">
        <v>15</v>
      </c>
      <c r="B33">
        <v>2.9999999999999997E-4</v>
      </c>
      <c r="C33" t="s">
        <v>11</v>
      </c>
    </row>
    <row r="34" spans="1:3" x14ac:dyDescent="0.4">
      <c r="A34" t="s">
        <v>15</v>
      </c>
      <c r="B34">
        <v>1E-4</v>
      </c>
      <c r="C34" t="s">
        <v>11</v>
      </c>
    </row>
    <row r="35" spans="1:3" x14ac:dyDescent="0.4">
      <c r="A35" t="s">
        <v>15</v>
      </c>
      <c r="B35">
        <v>1E-4</v>
      </c>
      <c r="C35" t="s">
        <v>11</v>
      </c>
    </row>
    <row r="36" spans="1:3" x14ac:dyDescent="0.4">
      <c r="A36" t="s">
        <v>16</v>
      </c>
      <c r="B36">
        <v>4.0000000000000002E-4</v>
      </c>
      <c r="C36" t="s">
        <v>11</v>
      </c>
    </row>
    <row r="37" spans="1:3" x14ac:dyDescent="0.4">
      <c r="A37" t="s">
        <v>16</v>
      </c>
      <c r="B37">
        <v>1E-3</v>
      </c>
      <c r="C37" t="s">
        <v>11</v>
      </c>
    </row>
    <row r="38" spans="1:3" x14ac:dyDescent="0.4">
      <c r="A38" t="s">
        <v>16</v>
      </c>
      <c r="B38">
        <v>8.0000000000000004E-4</v>
      </c>
      <c r="C38" t="s">
        <v>11</v>
      </c>
    </row>
    <row r="39" spans="1:3" x14ac:dyDescent="0.4">
      <c r="A39" t="s">
        <v>17</v>
      </c>
      <c r="B39">
        <v>1.1428571428571428E-4</v>
      </c>
      <c r="C39" t="s">
        <v>11</v>
      </c>
    </row>
    <row r="40" spans="1:3" x14ac:dyDescent="0.4">
      <c r="A40" t="s">
        <v>17</v>
      </c>
      <c r="B40">
        <v>4.0000000000000003E-5</v>
      </c>
      <c r="C40" t="s">
        <v>11</v>
      </c>
    </row>
    <row r="41" spans="1:3" x14ac:dyDescent="0.4">
      <c r="A41" t="s">
        <v>17</v>
      </c>
      <c r="B41">
        <v>2.9999999999999997E-4</v>
      </c>
      <c r="C41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64F39-E640-42A7-9821-A5A2D5CFFF40}">
  <dimension ref="A1:F41"/>
  <sheetViews>
    <sheetView workbookViewId="0">
      <selection activeCell="G9" sqref="G9"/>
    </sheetView>
  </sheetViews>
  <sheetFormatPr defaultRowHeight="17.399999999999999" x14ac:dyDescent="0.4"/>
  <cols>
    <col min="1" max="1" width="23.8984375" customWidth="1"/>
    <col min="2" max="2" width="9.3984375" bestFit="1" customWidth="1"/>
    <col min="4" max="4" width="12.796875" bestFit="1" customWidth="1"/>
  </cols>
  <sheetData>
    <row r="1" spans="1:6" x14ac:dyDescent="0.4">
      <c r="A1" t="s">
        <v>4</v>
      </c>
      <c r="B1" t="s">
        <v>1</v>
      </c>
      <c r="C1" t="s">
        <v>0</v>
      </c>
      <c r="D1" t="s">
        <v>2</v>
      </c>
    </row>
    <row r="2" spans="1:6" x14ac:dyDescent="0.4">
      <c r="A2" t="s">
        <v>14</v>
      </c>
      <c r="B2">
        <f>6*10^6</f>
        <v>6000000</v>
      </c>
      <c r="C2">
        <v>70</v>
      </c>
      <c r="D2">
        <f>C2/B2</f>
        <v>1.1666666666666666E-5</v>
      </c>
      <c r="E2" t="s">
        <v>18</v>
      </c>
    </row>
    <row r="3" spans="1:6" x14ac:dyDescent="0.4">
      <c r="A3" t="s">
        <v>15</v>
      </c>
      <c r="B3">
        <f>5*10^6</f>
        <v>5000000</v>
      </c>
      <c r="C3">
        <v>100</v>
      </c>
      <c r="D3">
        <f t="shared" ref="D3:D5" si="0">C3/B3</f>
        <v>2.0000000000000002E-5</v>
      </c>
      <c r="E3" t="s">
        <v>18</v>
      </c>
    </row>
    <row r="4" spans="1:6" x14ac:dyDescent="0.4">
      <c r="A4" t="s">
        <v>16</v>
      </c>
      <c r="B4">
        <f>7*10^6</f>
        <v>7000000</v>
      </c>
      <c r="C4">
        <v>1</v>
      </c>
      <c r="D4">
        <f t="shared" si="0"/>
        <v>1.4285714285714285E-7</v>
      </c>
      <c r="E4" t="s">
        <v>18</v>
      </c>
      <c r="F4" t="s">
        <v>13</v>
      </c>
    </row>
    <row r="5" spans="1:6" x14ac:dyDescent="0.4">
      <c r="A5" t="s">
        <v>17</v>
      </c>
      <c r="B5">
        <f>5*10^6</f>
        <v>5000000</v>
      </c>
      <c r="C5">
        <v>1</v>
      </c>
      <c r="D5">
        <f t="shared" si="0"/>
        <v>1.9999999999999999E-7</v>
      </c>
      <c r="E5" t="s">
        <v>18</v>
      </c>
      <c r="F5" t="s">
        <v>13</v>
      </c>
    </row>
    <row r="6" spans="1:6" x14ac:dyDescent="0.4">
      <c r="A6" t="s">
        <v>14</v>
      </c>
      <c r="B6">
        <f>4*10^6</f>
        <v>4000000</v>
      </c>
      <c r="C6">
        <f>4*10^3</f>
        <v>4000</v>
      </c>
      <c r="D6">
        <f>C6/B6</f>
        <v>1E-3</v>
      </c>
      <c r="E6" t="s">
        <v>6</v>
      </c>
    </row>
    <row r="7" spans="1:6" x14ac:dyDescent="0.4">
      <c r="A7" t="s">
        <v>14</v>
      </c>
      <c r="B7">
        <f>4*10^6</f>
        <v>4000000</v>
      </c>
      <c r="C7">
        <f>3*10^3</f>
        <v>3000</v>
      </c>
      <c r="D7">
        <f t="shared" ref="D7:D17" si="1">C7/B7</f>
        <v>7.5000000000000002E-4</v>
      </c>
      <c r="E7" t="s">
        <v>6</v>
      </c>
    </row>
    <row r="8" spans="1:6" x14ac:dyDescent="0.4">
      <c r="A8" t="s">
        <v>14</v>
      </c>
      <c r="B8">
        <f>2*10^6</f>
        <v>2000000</v>
      </c>
      <c r="C8">
        <f>10^3</f>
        <v>1000</v>
      </c>
      <c r="D8">
        <f t="shared" si="1"/>
        <v>5.0000000000000001E-4</v>
      </c>
      <c r="E8" t="s">
        <v>6</v>
      </c>
    </row>
    <row r="9" spans="1:6" x14ac:dyDescent="0.4">
      <c r="A9" t="s">
        <v>15</v>
      </c>
      <c r="B9">
        <f>2*10^6</f>
        <v>2000000</v>
      </c>
      <c r="C9">
        <f>50</f>
        <v>50</v>
      </c>
      <c r="D9">
        <f t="shared" si="1"/>
        <v>2.5000000000000001E-5</v>
      </c>
      <c r="E9" t="s">
        <v>6</v>
      </c>
    </row>
    <row r="10" spans="1:6" x14ac:dyDescent="0.4">
      <c r="A10" t="s">
        <v>15</v>
      </c>
      <c r="B10">
        <f>6*10^6</f>
        <v>6000000</v>
      </c>
      <c r="C10">
        <v>40</v>
      </c>
      <c r="D10">
        <f t="shared" si="1"/>
        <v>6.6666666666666666E-6</v>
      </c>
      <c r="E10" t="s">
        <v>6</v>
      </c>
    </row>
    <row r="11" spans="1:6" x14ac:dyDescent="0.4">
      <c r="A11" t="s">
        <v>15</v>
      </c>
      <c r="B11">
        <f>4*10^6</f>
        <v>4000000</v>
      </c>
      <c r="C11">
        <v>20</v>
      </c>
      <c r="D11">
        <f t="shared" si="1"/>
        <v>5.0000000000000004E-6</v>
      </c>
      <c r="E11" t="s">
        <v>6</v>
      </c>
    </row>
    <row r="12" spans="1:6" x14ac:dyDescent="0.4">
      <c r="A12" t="s">
        <v>16</v>
      </c>
      <c r="B12">
        <f>3*10^6</f>
        <v>3000000</v>
      </c>
      <c r="C12">
        <v>100</v>
      </c>
      <c r="D12">
        <f t="shared" si="1"/>
        <v>3.3333333333333335E-5</v>
      </c>
      <c r="E12" t="s">
        <v>6</v>
      </c>
    </row>
    <row r="13" spans="1:6" x14ac:dyDescent="0.4">
      <c r="A13" t="s">
        <v>16</v>
      </c>
      <c r="B13">
        <f>4*10^6</f>
        <v>4000000</v>
      </c>
      <c r="C13">
        <v>600</v>
      </c>
      <c r="D13">
        <f t="shared" si="1"/>
        <v>1.4999999999999999E-4</v>
      </c>
      <c r="E13" t="s">
        <v>6</v>
      </c>
    </row>
    <row r="14" spans="1:6" x14ac:dyDescent="0.4">
      <c r="A14" t="s">
        <v>16</v>
      </c>
      <c r="B14">
        <f>4*10^6</f>
        <v>4000000</v>
      </c>
      <c r="C14">
        <v>300</v>
      </c>
      <c r="D14">
        <f t="shared" si="1"/>
        <v>7.4999999999999993E-5</v>
      </c>
      <c r="E14" t="s">
        <v>6</v>
      </c>
    </row>
    <row r="15" spans="1:6" x14ac:dyDescent="0.4">
      <c r="A15" t="s">
        <v>17</v>
      </c>
      <c r="B15">
        <f>22*10^5</f>
        <v>2200000</v>
      </c>
      <c r="C15">
        <v>30</v>
      </c>
      <c r="D15">
        <f t="shared" si="1"/>
        <v>1.3636363636363637E-5</v>
      </c>
      <c r="E15" t="s">
        <v>6</v>
      </c>
    </row>
    <row r="16" spans="1:6" x14ac:dyDescent="0.4">
      <c r="A16" t="s">
        <v>17</v>
      </c>
      <c r="B16">
        <f>3*10^6</f>
        <v>3000000</v>
      </c>
      <c r="C16">
        <v>40</v>
      </c>
      <c r="D16">
        <f t="shared" si="1"/>
        <v>1.3333333333333333E-5</v>
      </c>
      <c r="E16" t="s">
        <v>6</v>
      </c>
    </row>
    <row r="17" spans="1:5" x14ac:dyDescent="0.4">
      <c r="A17" t="s">
        <v>17</v>
      </c>
      <c r="B17">
        <f>6*10^6</f>
        <v>6000000</v>
      </c>
      <c r="C17">
        <v>30</v>
      </c>
      <c r="D17">
        <f t="shared" si="1"/>
        <v>5.0000000000000004E-6</v>
      </c>
      <c r="E17" t="s">
        <v>6</v>
      </c>
    </row>
    <row r="18" spans="1:5" x14ac:dyDescent="0.4">
      <c r="A18" t="s">
        <v>14</v>
      </c>
      <c r="B18">
        <f>4*10^6</f>
        <v>4000000</v>
      </c>
      <c r="C18">
        <f>2*10^4</f>
        <v>20000</v>
      </c>
      <c r="D18">
        <f>C18/B18</f>
        <v>5.0000000000000001E-3</v>
      </c>
      <c r="E18" t="s">
        <v>7</v>
      </c>
    </row>
    <row r="19" spans="1:5" x14ac:dyDescent="0.4">
      <c r="A19" t="s">
        <v>14</v>
      </c>
      <c r="B19">
        <f>3*10^6</f>
        <v>3000000</v>
      </c>
      <c r="C19">
        <f>6*10^4</f>
        <v>60000</v>
      </c>
      <c r="D19">
        <f t="shared" ref="D19:D29" si="2">C19/B19</f>
        <v>0.02</v>
      </c>
      <c r="E19" t="s">
        <v>7</v>
      </c>
    </row>
    <row r="20" spans="1:5" x14ac:dyDescent="0.4">
      <c r="A20" t="s">
        <v>14</v>
      </c>
      <c r="B20">
        <f>2*10^6</f>
        <v>2000000</v>
      </c>
      <c r="C20">
        <f>7*10^4</f>
        <v>70000</v>
      </c>
      <c r="D20">
        <f t="shared" si="2"/>
        <v>3.5000000000000003E-2</v>
      </c>
      <c r="E20" t="s">
        <v>7</v>
      </c>
    </row>
    <row r="21" spans="1:5" x14ac:dyDescent="0.4">
      <c r="A21" t="s">
        <v>15</v>
      </c>
      <c r="B21">
        <f>3*10^7</f>
        <v>30000000</v>
      </c>
      <c r="C21">
        <f>8*10^2</f>
        <v>800</v>
      </c>
      <c r="D21">
        <f t="shared" si="2"/>
        <v>2.6666666666666667E-5</v>
      </c>
      <c r="E21" t="s">
        <v>7</v>
      </c>
    </row>
    <row r="22" spans="1:5" x14ac:dyDescent="0.4">
      <c r="A22" t="s">
        <v>15</v>
      </c>
      <c r="B22">
        <f>2*10^7</f>
        <v>20000000</v>
      </c>
      <c r="C22">
        <f>2*10^3</f>
        <v>2000</v>
      </c>
      <c r="D22">
        <f t="shared" si="2"/>
        <v>1E-4</v>
      </c>
      <c r="E22" t="s">
        <v>7</v>
      </c>
    </row>
    <row r="23" spans="1:5" x14ac:dyDescent="0.4">
      <c r="A23" t="s">
        <v>15</v>
      </c>
      <c r="B23">
        <f>10^7</f>
        <v>10000000</v>
      </c>
      <c r="C23">
        <f>10^3</f>
        <v>1000</v>
      </c>
      <c r="D23">
        <f t="shared" si="2"/>
        <v>1E-4</v>
      </c>
      <c r="E23" t="s">
        <v>7</v>
      </c>
    </row>
    <row r="24" spans="1:5" x14ac:dyDescent="0.4">
      <c r="A24" t="s">
        <v>16</v>
      </c>
      <c r="B24">
        <f>10^7</f>
        <v>10000000</v>
      </c>
      <c r="C24">
        <f>4*10^3</f>
        <v>4000</v>
      </c>
      <c r="D24">
        <f t="shared" si="2"/>
        <v>4.0000000000000002E-4</v>
      </c>
      <c r="E24" t="s">
        <v>7</v>
      </c>
    </row>
    <row r="25" spans="1:5" x14ac:dyDescent="0.4">
      <c r="A25" t="s">
        <v>16</v>
      </c>
      <c r="B25">
        <f>2*10^6</f>
        <v>2000000</v>
      </c>
      <c r="C25">
        <f>5*10^3</f>
        <v>5000</v>
      </c>
      <c r="D25">
        <f t="shared" si="2"/>
        <v>2.5000000000000001E-3</v>
      </c>
      <c r="E25" t="s">
        <v>7</v>
      </c>
    </row>
    <row r="26" spans="1:5" x14ac:dyDescent="0.4">
      <c r="A26" t="s">
        <v>16</v>
      </c>
      <c r="B26">
        <f>40*10^5</f>
        <v>4000000</v>
      </c>
      <c r="C26">
        <f>6*10^3</f>
        <v>6000</v>
      </c>
      <c r="D26">
        <f t="shared" si="2"/>
        <v>1.5E-3</v>
      </c>
      <c r="E26" t="s">
        <v>7</v>
      </c>
    </row>
    <row r="27" spans="1:5" x14ac:dyDescent="0.4">
      <c r="A27" t="s">
        <v>17</v>
      </c>
      <c r="B27">
        <f>10^7</f>
        <v>10000000</v>
      </c>
      <c r="C27">
        <f>2*10^3</f>
        <v>2000</v>
      </c>
      <c r="D27">
        <f t="shared" si="2"/>
        <v>2.0000000000000001E-4</v>
      </c>
      <c r="E27" t="s">
        <v>7</v>
      </c>
    </row>
    <row r="28" spans="1:5" x14ac:dyDescent="0.4">
      <c r="A28" t="s">
        <v>17</v>
      </c>
      <c r="B28">
        <f>10^6</f>
        <v>1000000</v>
      </c>
      <c r="C28">
        <f>10^3</f>
        <v>1000</v>
      </c>
      <c r="D28">
        <f t="shared" si="2"/>
        <v>1E-3</v>
      </c>
      <c r="E28" t="s">
        <v>7</v>
      </c>
    </row>
    <row r="29" spans="1:5" x14ac:dyDescent="0.4">
      <c r="A29" t="s">
        <v>17</v>
      </c>
      <c r="B29">
        <f>34*10^5</f>
        <v>3400000</v>
      </c>
      <c r="C29">
        <f>4*10^3</f>
        <v>4000</v>
      </c>
      <c r="D29">
        <f t="shared" si="2"/>
        <v>1.176470588235294E-3</v>
      </c>
      <c r="E29" t="s">
        <v>7</v>
      </c>
    </row>
    <row r="30" spans="1:5" x14ac:dyDescent="0.4">
      <c r="A30" t="s">
        <v>14</v>
      </c>
      <c r="B30">
        <f>8*10^6</f>
        <v>8000000</v>
      </c>
      <c r="C30">
        <f>5*10^5</f>
        <v>500000</v>
      </c>
      <c r="D30">
        <f>C30/B30</f>
        <v>6.25E-2</v>
      </c>
      <c r="E30" t="s">
        <v>8</v>
      </c>
    </row>
    <row r="31" spans="1:5" x14ac:dyDescent="0.4">
      <c r="A31" t="s">
        <v>14</v>
      </c>
      <c r="B31">
        <f>3*10^6</f>
        <v>3000000</v>
      </c>
      <c r="C31">
        <f>3*10^5</f>
        <v>300000</v>
      </c>
      <c r="D31">
        <f t="shared" ref="D31:D41" si="3">C31/B31</f>
        <v>0.1</v>
      </c>
      <c r="E31" t="s">
        <v>8</v>
      </c>
    </row>
    <row r="32" spans="1:5" x14ac:dyDescent="0.4">
      <c r="A32" t="s">
        <v>14</v>
      </c>
      <c r="B32">
        <f>17*10^6</f>
        <v>17000000</v>
      </c>
      <c r="C32">
        <f>7*10^5</f>
        <v>700000</v>
      </c>
      <c r="D32">
        <f t="shared" si="3"/>
        <v>4.1176470588235294E-2</v>
      </c>
      <c r="E32" t="s">
        <v>8</v>
      </c>
    </row>
    <row r="33" spans="1:5" x14ac:dyDescent="0.4">
      <c r="A33" t="s">
        <v>15</v>
      </c>
      <c r="B33">
        <f>2*10^7</f>
        <v>20000000</v>
      </c>
      <c r="C33">
        <f>6*10^3</f>
        <v>6000</v>
      </c>
      <c r="D33">
        <f t="shared" si="3"/>
        <v>2.9999999999999997E-4</v>
      </c>
      <c r="E33" t="s">
        <v>8</v>
      </c>
    </row>
    <row r="34" spans="1:5" x14ac:dyDescent="0.4">
      <c r="A34" t="s">
        <v>15</v>
      </c>
      <c r="B34">
        <f>2*10^7</f>
        <v>20000000</v>
      </c>
      <c r="C34">
        <f>2*10^3</f>
        <v>2000</v>
      </c>
      <c r="D34">
        <f t="shared" si="3"/>
        <v>1E-4</v>
      </c>
      <c r="E34" t="s">
        <v>8</v>
      </c>
    </row>
    <row r="35" spans="1:5" x14ac:dyDescent="0.4">
      <c r="A35" t="s">
        <v>15</v>
      </c>
      <c r="B35">
        <f>10^7</f>
        <v>10000000</v>
      </c>
      <c r="C35">
        <f>10^3</f>
        <v>1000</v>
      </c>
      <c r="D35">
        <f t="shared" si="3"/>
        <v>1E-4</v>
      </c>
      <c r="E35" t="s">
        <v>8</v>
      </c>
    </row>
    <row r="36" spans="1:5" x14ac:dyDescent="0.4">
      <c r="A36" t="s">
        <v>16</v>
      </c>
      <c r="B36">
        <f>5*10^6</f>
        <v>5000000</v>
      </c>
      <c r="C36">
        <f>2*10^3</f>
        <v>2000</v>
      </c>
      <c r="D36">
        <f t="shared" si="3"/>
        <v>4.0000000000000002E-4</v>
      </c>
      <c r="E36" t="s">
        <v>8</v>
      </c>
    </row>
    <row r="37" spans="1:5" x14ac:dyDescent="0.4">
      <c r="A37" t="s">
        <v>16</v>
      </c>
      <c r="B37">
        <f>5*10^6</f>
        <v>5000000</v>
      </c>
      <c r="C37">
        <f>5*10^3</f>
        <v>5000</v>
      </c>
      <c r="D37">
        <f t="shared" si="3"/>
        <v>1E-3</v>
      </c>
      <c r="E37" t="s">
        <v>8</v>
      </c>
    </row>
    <row r="38" spans="1:5" x14ac:dyDescent="0.4">
      <c r="A38" t="s">
        <v>16</v>
      </c>
      <c r="B38">
        <f>10*10^6</f>
        <v>10000000</v>
      </c>
      <c r="C38">
        <f>8*10^3</f>
        <v>8000</v>
      </c>
      <c r="D38">
        <f t="shared" si="3"/>
        <v>8.0000000000000004E-4</v>
      </c>
      <c r="E38" t="s">
        <v>8</v>
      </c>
    </row>
    <row r="39" spans="1:5" x14ac:dyDescent="0.4">
      <c r="A39" t="s">
        <v>17</v>
      </c>
      <c r="B39">
        <f>7*10^6</f>
        <v>7000000</v>
      </c>
      <c r="C39">
        <f>8*10^2</f>
        <v>800</v>
      </c>
      <c r="D39">
        <f t="shared" si="3"/>
        <v>1.1428571428571428E-4</v>
      </c>
      <c r="E39" t="s">
        <v>8</v>
      </c>
    </row>
    <row r="40" spans="1:5" x14ac:dyDescent="0.4">
      <c r="A40" t="s">
        <v>17</v>
      </c>
      <c r="B40">
        <f>5*10^6</f>
        <v>5000000</v>
      </c>
      <c r="C40">
        <f>2*10^2</f>
        <v>200</v>
      </c>
      <c r="D40">
        <f t="shared" si="3"/>
        <v>4.0000000000000003E-5</v>
      </c>
      <c r="E40" t="s">
        <v>8</v>
      </c>
    </row>
    <row r="41" spans="1:5" x14ac:dyDescent="0.4">
      <c r="A41" t="s">
        <v>17</v>
      </c>
      <c r="B41">
        <f>5*10^6</f>
        <v>5000000</v>
      </c>
      <c r="C41">
        <f>15*10^2</f>
        <v>1500</v>
      </c>
      <c r="D41">
        <f t="shared" si="3"/>
        <v>2.9999999999999997E-4</v>
      </c>
      <c r="E41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suppression summary</vt:lpstr>
      <vt:lpstr>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chanwoo lee</dc:creator>
  <cp:lastModifiedBy>Chanwoo Lee</cp:lastModifiedBy>
  <dcterms:created xsi:type="dcterms:W3CDTF">2022-10-26T04:23:47Z</dcterms:created>
  <dcterms:modified xsi:type="dcterms:W3CDTF">2024-12-13T05:17:40Z</dcterms:modified>
</cp:coreProperties>
</file>