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ne Parts " sheetId="1" r:id="rId4"/>
  </sheets>
  <definedNames/>
  <calcPr/>
</workbook>
</file>

<file path=xl/sharedStrings.xml><?xml version="1.0" encoding="utf-8"?>
<sst xmlns="http://schemas.openxmlformats.org/spreadsheetml/2006/main" count="54" uniqueCount="46">
  <si>
    <t>Parts required for drone manufacturing</t>
  </si>
  <si>
    <t>Item Name</t>
  </si>
  <si>
    <t xml:space="preserve">Quantity </t>
  </si>
  <si>
    <t>Cost per part</t>
  </si>
  <si>
    <t>Total</t>
  </si>
  <si>
    <t>Total Weight</t>
  </si>
  <si>
    <t>Link</t>
  </si>
  <si>
    <t>Brushless motors</t>
  </si>
  <si>
    <t>https://www.amazon.com/Brushless-Outrunner-Multirotor-Quadcopter-D3548-790kv/dp/B086JTVJCY/ref=sr_1_9_sspa?dchild=1&amp;keywords=D3548+790Kv&amp;qid=1600055141&amp;sr=8-9-spons&amp;psc=1&amp;spLa=ZW5jcnlwdGVkUXVhbGlmaWVyPUEzUEpLTDE1NlVKUjRMJmVuY3J5cHRlZElkPUEwMTA1NDQwMk85ODYyUDJVRzJBMiZlbmNyeXB0ZWRBZElkPUEwMDA1MzcwSkRFSjI1UFJTQzI1JndpZGdldE5hbWU9c3BfbXRmJmFjdGlvbj1jbGlja1JlZGlyZWN0JmRvTm90TG9nQ2xpY2s9dHJ1ZQ==</t>
  </si>
  <si>
    <t>Speed Controller</t>
  </si>
  <si>
    <t>https://hobbyking.com/en_us/blheli-s-30a.html?queryID=e13078b18e9751b35b38802997da1e58&amp;objectID=59322&amp;indexName=hbk_live_magento_en_us_products</t>
  </si>
  <si>
    <t>Propellers</t>
  </si>
  <si>
    <t>2(4 pack)</t>
  </si>
  <si>
    <t>https://hobbyking.com/en_us/hobbykingtm-3-blade-propeller-9x4-5-black-cw-ccw-2pcs.html?queryID=1d315708c0b3290e20f5c882bcf43a2f&amp;objectID=111&amp;indexName=hbk_live_magento_en_us_products</t>
  </si>
  <si>
    <t>Battery</t>
  </si>
  <si>
    <t>https://www.amazon.com/dp/B08DKJYM45/ref=sspa_dk_detail_1?psc=1&amp;pd_rd_i=B08DKJYM45&amp;pd_rd_w=koKgv&amp;pf_rd_p=48d372c1-f7e1-4b8b-9d02-4bd86f5158c5&amp;pd_rd_wg=t5TG8&amp;pf_rd_r=XXHXGARZBF2JMT8SWY8M&amp;pd_rd_r=2df83b59-e5ea-42b6-aa9a-f81f629ce1ea&amp;spLa=ZW5jcnlwdGVkUXVhbGlmaWVyPUExMlBXUlVCNFhYRVVYJmVuY3J5cHRlZElkPUEwMDk2NTQ5MzBUTDFIM09NVEJOTiZlbmNyeXB0ZWRBZElkPUEwMjc4MDYzMTVRVElHMkIxMjlSTiZ3aWRnZXROYW1lPXNwX2RldGFpbCZhY3Rpb249Y2xpY2tSZWRpcmVjdCZkb05vdExvZ0NsaWNrPXRydWU=</t>
  </si>
  <si>
    <t>Lidar</t>
  </si>
  <si>
    <t>https://www.sparkfun.com/products/14032</t>
  </si>
  <si>
    <t>3D printer Plastic</t>
  </si>
  <si>
    <t>https://www.amazon.com/Filament-Transparent-Consumable-Dimensional-Accuracy/dp/B07YWJV1HH/ref=sr_1_12_sspa?dchild=1&amp;keywords=Petg+Filament&amp;qid=1599880912&amp;sr=8-12-spons&amp;psc=1&amp;spLa=ZW5jcnlwdGVkUXVhbGlmaWVyPUEyU0ZMNUJETzU0VTZDJmVuY3J5cHRlZElkPUEwNjYzNjI4MVhET0I0RThGVkNQVSZlbmNyeXB0ZWRBZElkPUEwMzM0MTI0Nzk1Sk02NDJBRDkxJndpZGdldE5hbWU9c3BfbXRmJmFjdGlvbj1jbGlja1JlZGlyZWN0JmRvTm90TG9nQ2xpY2s9dHJ1ZQ==</t>
  </si>
  <si>
    <t>Connector pins for ESC</t>
  </si>
  <si>
    <t>1(10 pack)</t>
  </si>
  <si>
    <t>https://hobbyking.com/en_us/polymax-3-5mm-gold-connectors-10-pairs-20pc.html?queryID=750b5d7180c69aa7ea624ff7739f1422&amp;objectID=43814&amp;indexName=hbk_live_magento_en_us_products</t>
  </si>
  <si>
    <t>Required parts for drone flight</t>
  </si>
  <si>
    <t>Raspberry Pi 4</t>
  </si>
  <si>
    <t>https://www.adafruit.com/product/4296</t>
  </si>
  <si>
    <t>Raspberry Pi 4 case</t>
  </si>
  <si>
    <t>https://www.amazon.com/Argon-Raspberry-Heatsink-Supports-Accessible/dp/B07WMG27T7</t>
  </si>
  <si>
    <t>Pixhawk 4 Mini Flight Controller</t>
  </si>
  <si>
    <t>https://www.sparkfun.com/products/15138</t>
  </si>
  <si>
    <t>Raspberry Pi Camera</t>
  </si>
  <si>
    <t>https://www.adafruit.com/product/4561</t>
  </si>
  <si>
    <t>Wide Angle Lens for Raspberry Pi Camera</t>
  </si>
  <si>
    <t>https://www.adafruit.com/product/4563</t>
  </si>
  <si>
    <t>Miniature WiFi Module</t>
  </si>
  <si>
    <t>https://www.adafruit.com/product/2638</t>
  </si>
  <si>
    <t>Raspberry Pi 4 Battery Pack</t>
  </si>
  <si>
    <t>https://www.amazon.com/MakerFocus-Raspberry-Standard-Expansion-Cellphone/dp/B01LAEX7J0</t>
  </si>
  <si>
    <t>Raspberry Pi 4 Power Supply</t>
  </si>
  <si>
    <t>https://www.adafruit.com/product/4298</t>
  </si>
  <si>
    <t>Flex Cable for Raspberry Pi Camera</t>
  </si>
  <si>
    <t>https://www.adafruit.com/product/1648</t>
  </si>
  <si>
    <t>FrSky Taranis Q X7 ACCESS 2.4GHz 24CH Radio Transmitter</t>
  </si>
  <si>
    <t>https://www.getfpv.com/frsky-taranis-q-x7-access-2-4ghz-24ch-radio-transmitter.html</t>
  </si>
  <si>
    <t xml:space="preserve">Project Total </t>
  </si>
  <si>
    <t>Weight(in grams)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</si>
</sst>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rgb="FF000000"/>
      <name val="Roboto"/>
    </font>
    <font>
      <u/>
      <color rgb="FF0000FF"/>
    </font>
    <font>
      <u/>
      <color rgb="FF0000FF"/>
    </font>
    <font>
      <color rgb="FF333333"/>
      <name val="Arial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2" fillId="4" fontId="2" numFmtId="0" xfId="0" applyAlignment="1" applyBorder="1" applyFont="1">
      <alignment horizontal="right" readingOrder="0"/>
    </xf>
    <xf borderId="2" fillId="4" fontId="2" numFmtId="164" xfId="0" applyAlignment="1" applyBorder="1" applyFont="1" applyNumberFormat="1">
      <alignment horizontal="right" readingOrder="0"/>
    </xf>
    <xf borderId="2" fillId="4" fontId="2" numFmtId="0" xfId="0" applyBorder="1" applyFont="1"/>
    <xf borderId="2" fillId="4" fontId="3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0" fontId="2" numFmtId="164" xfId="0" applyAlignment="1" applyBorder="1" applyFont="1" applyNumberFormat="1">
      <alignment horizontal="right" readingOrder="0"/>
    </xf>
    <xf borderId="0" fillId="5" fontId="4" numFmtId="0" xfId="0" applyAlignment="1" applyFill="1" applyFont="1">
      <alignment readingOrder="0"/>
    </xf>
    <xf borderId="1" fillId="0" fontId="5" numFmtId="0" xfId="0" applyAlignment="1" applyBorder="1" applyFont="1">
      <alignment readingOrder="0"/>
    </xf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right" readingOrder="0"/>
    </xf>
    <xf borderId="1" fillId="4" fontId="2" numFmtId="164" xfId="0" applyAlignment="1" applyBorder="1" applyFont="1" applyNumberFormat="1">
      <alignment horizontal="right" readingOrder="0"/>
    </xf>
    <xf borderId="1" fillId="4" fontId="2" numFmtId="0" xfId="0" applyBorder="1" applyFont="1"/>
    <xf borderId="1" fillId="4" fontId="6" numFmtId="0" xfId="0" applyAlignment="1" applyBorder="1" applyFont="1">
      <alignment readingOrder="0"/>
    </xf>
    <xf borderId="0" fillId="6" fontId="7" numFmtId="0" xfId="0" applyAlignment="1" applyFill="1" applyFont="1">
      <alignment readingOrder="0"/>
    </xf>
    <xf borderId="1" fillId="4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3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right" readingOrder="0"/>
    </xf>
    <xf borderId="4" fillId="4" fontId="2" numFmtId="164" xfId="0" applyAlignment="1" applyBorder="1" applyFont="1" applyNumberFormat="1">
      <alignment horizontal="right" readingOrder="0"/>
    </xf>
    <xf borderId="4" fillId="4" fontId="2" numFmtId="0" xfId="0" applyBorder="1" applyFont="1"/>
    <xf borderId="5" fillId="4" fontId="8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6" fillId="2" fontId="1" numFmtId="164" xfId="0" applyAlignment="1" applyBorder="1" applyFont="1" applyNumberFormat="1">
      <alignment readingOrder="0"/>
    </xf>
    <xf borderId="4" fillId="3" fontId="1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right" readingOrder="0"/>
    </xf>
    <xf borderId="6" fillId="0" fontId="2" numFmtId="164" xfId="0" applyAlignment="1" applyBorder="1" applyFont="1" applyNumberFormat="1">
      <alignment horizontal="right" readingOrder="0"/>
    </xf>
    <xf borderId="6" fillId="0" fontId="2" numFmtId="0" xfId="0" applyBorder="1" applyFont="1"/>
    <xf borderId="0" fillId="0" fontId="9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6" fillId="4" fontId="2" numFmtId="0" xfId="0" applyAlignment="1" applyBorder="1" applyFont="1">
      <alignment horizontal="right" readingOrder="0"/>
    </xf>
    <xf borderId="6" fillId="4" fontId="2" numFmtId="164" xfId="0" applyAlignment="1" applyBorder="1" applyFont="1" applyNumberFormat="1">
      <alignment horizontal="right" readingOrder="0"/>
    </xf>
    <xf borderId="6" fillId="4" fontId="2" numFmtId="0" xfId="0" applyBorder="1" applyFont="1"/>
    <xf borderId="0" fillId="4" fontId="10" numFmtId="0" xfId="0" applyAlignment="1" applyFont="1">
      <alignment readingOrder="0"/>
    </xf>
    <xf borderId="0" fillId="4" fontId="11" numFmtId="0" xfId="0" applyAlignment="1" applyFont="1">
      <alignment readingOrder="0"/>
    </xf>
    <xf borderId="6" fillId="0" fontId="12" numFmtId="0" xfId="0" applyAlignment="1" applyBorder="1" applyFont="1">
      <alignment readingOrder="0"/>
    </xf>
    <xf borderId="6" fillId="2" fontId="1" numFmtId="164" xfId="0" applyBorder="1" applyFont="1" applyNumberFormat="1"/>
    <xf borderId="6" fillId="7" fontId="1" numFmtId="0" xfId="0" applyAlignment="1" applyBorder="1" applyFill="1" applyFont="1">
      <alignment readingOrder="0"/>
    </xf>
    <xf borderId="6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4561" TargetMode="External"/><Relationship Id="rId10" Type="http://schemas.openxmlformats.org/officeDocument/2006/relationships/hyperlink" Target="https://www.sparkfun.com/products/15138" TargetMode="External"/><Relationship Id="rId13" Type="http://schemas.openxmlformats.org/officeDocument/2006/relationships/hyperlink" Target="https://www.adafruit.com/product/2638" TargetMode="External"/><Relationship Id="rId12" Type="http://schemas.openxmlformats.org/officeDocument/2006/relationships/hyperlink" Target="https://www.adafruit.com/product/4563" TargetMode="External"/><Relationship Id="rId1" Type="http://schemas.openxmlformats.org/officeDocument/2006/relationships/hyperlink" Target="https://www.amazon.com/Brushless-Outrunner-Multirotor-Quadcopter-D3548-790kv/dp/B086JTVJCY/ref=sr_1_9_sspa?dchild=1&amp;keywords=D3548+790Kv&amp;qid=1600055141&amp;sr=8-9-spons&amp;psc=1&amp;spLa=ZW5jcnlwdGVkUXVhbGlmaWVyPUEzUEpLTDE1NlVKUjRMJmVuY3J5cHRlZElkPUEwMTA1NDQwMk85ODYyUDJVRzJBMiZlbmNyeXB0ZWRBZElkPUEwMDA1MzcwSkRFSjI1UFJTQzI1JndpZGdldE5hbWU9c3BfbXRmJmFjdGlvbj1jbGlja1JlZGlyZWN0JmRvTm90TG9nQ2xpY2s9dHJ1ZQ==" TargetMode="External"/><Relationship Id="rId2" Type="http://schemas.openxmlformats.org/officeDocument/2006/relationships/hyperlink" Target="https://hobbyking.com/en_us/blheli-s-30a.html?queryID=e13078b18e9751b35b38802997da1e58&amp;objectID=59322&amp;indexName=hbk_live_magento_en_us_products" TargetMode="External"/><Relationship Id="rId3" Type="http://schemas.openxmlformats.org/officeDocument/2006/relationships/hyperlink" Target="https://hobbyking.com/en_us/hobbykingtm-3-blade-propeller-9x4-5-black-cw-ccw-2pcs.html?queryID=1d315708c0b3290e20f5c882bcf43a2f&amp;objectID=111&amp;indexName=hbk_live_magento_en_us_products" TargetMode="External"/><Relationship Id="rId4" Type="http://schemas.openxmlformats.org/officeDocument/2006/relationships/hyperlink" Target="https://www.amazon.com/dp/B08DKJYM45/ref=sspa_dk_detail_1?psc=1&amp;pd_rd_i=B08DKJYM45&amp;pd_rd_w=koKgv&amp;pf_rd_p=48d372c1-f7e1-4b8b-9d02-4bd86f5158c5&amp;pd_rd_wg=t5TG8&amp;pf_rd_r=XXHXGARZBF2JMT8SWY8M&amp;pd_rd_r=2df83b59-e5ea-42b6-aa9a-f81f629ce1ea&amp;spLa=ZW5jcnlwdGVkUXVhbGlmaWVyPUExMlBXUlVCNFhYRVVYJmVuY3J5cHRlZElkPUEwMDk2NTQ5MzBUTDFIM09NVEJOTiZlbmNyeXB0ZWRBZElkPUEwMjc4MDYzMTVRVElHMkIxMjlSTiZ3aWRnZXROYW1lPXNwX2RldGFpbCZhY3Rpb249Y2xpY2tSZWRpcmVjdCZkb05vdExvZ0NsaWNrPXRydWU=" TargetMode="External"/><Relationship Id="rId9" Type="http://schemas.openxmlformats.org/officeDocument/2006/relationships/hyperlink" Target="https://www.amazon.com/Argon-Raspberry-Heatsink-Supports-Accessible/dp/B07WMG27T7" TargetMode="External"/><Relationship Id="rId15" Type="http://schemas.openxmlformats.org/officeDocument/2006/relationships/hyperlink" Target="https://www.adafruit.com/product/4298" TargetMode="External"/><Relationship Id="rId14" Type="http://schemas.openxmlformats.org/officeDocument/2006/relationships/hyperlink" Target="https://www.amazon.com/MakerFocus-Raspberry-Standard-Expansion-Cellphone/dp/B01LAEX7J0" TargetMode="External"/><Relationship Id="rId17" Type="http://schemas.openxmlformats.org/officeDocument/2006/relationships/hyperlink" Target="https://www.getfpv.com/frsky-taranis-q-x7-access-2-4ghz-24ch-radio-transmitter.html" TargetMode="External"/><Relationship Id="rId16" Type="http://schemas.openxmlformats.org/officeDocument/2006/relationships/hyperlink" Target="https://www.adafruit.com/product/1648" TargetMode="External"/><Relationship Id="rId5" Type="http://schemas.openxmlformats.org/officeDocument/2006/relationships/hyperlink" Target="https://www.sparkfun.com/products/14032" TargetMode="External"/><Relationship Id="rId6" Type="http://schemas.openxmlformats.org/officeDocument/2006/relationships/hyperlink" Target="https://www.amazon.com/Filament-Transparent-Consumable-Dimensional-Accuracy/dp/B07YWJV1HH/ref=sr_1_12_sspa?dchild=1&amp;keywords=Petg+Filament&amp;qid=1599880912&amp;sr=8-12-spons&amp;psc=1&amp;spLa=ZW5jcnlwdGVkUXVhbGlmaWVyPUEyU0ZMNUJETzU0VTZDJmVuY3J5cHRlZElkPUEwNjYzNjI4MVhET0I0RThGVkNQVSZlbmNyeXB0ZWRBZElkPUEwMzM0MTI0Nzk1Sk02NDJBRDkxJndpZGdldE5hbWU9c3BfbXRmJmFjdGlvbj1jbGlja1JlZGlyZWN0JmRvTm90TG9nQ2xpY2s9dHJ1ZQ==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hobbyking.com/en_us/polymax-3-5mm-gold-connectors-10-pairs-20pc.html?queryID=750b5d7180c69aa7ea624ff7739f1422&amp;objectID=43814&amp;indexName=hbk_live_magento_en_us_products" TargetMode="External"/><Relationship Id="rId8" Type="http://schemas.openxmlformats.org/officeDocument/2006/relationships/hyperlink" Target="https://www.adafruit.com/product/4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14.14"/>
    <col customWidth="1" min="4" max="4" width="16.71"/>
    <col customWidth="1" min="6" max="6" width="196.29"/>
    <col customWidth="1" min="7" max="7" width="23.57"/>
  </cols>
  <sheetData>
    <row r="1">
      <c r="A1" s="1" t="s">
        <v>0</v>
      </c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>
      <c r="A3" s="6" t="s">
        <v>7</v>
      </c>
      <c r="B3" s="7">
        <v>4.0</v>
      </c>
      <c r="C3" s="8">
        <v>22.0</v>
      </c>
      <c r="D3" s="8">
        <f>C3*B3</f>
        <v>88</v>
      </c>
      <c r="E3" s="9">
        <f>159*4</f>
        <v>636</v>
      </c>
      <c r="F3" s="10" t="s">
        <v>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 t="s">
        <v>9</v>
      </c>
      <c r="B4" s="13">
        <v>4.0</v>
      </c>
      <c r="C4" s="14">
        <v>15.0</v>
      </c>
      <c r="D4" s="14">
        <v>60.0</v>
      </c>
      <c r="E4" s="15">
        <f>9.1*4</f>
        <v>36.4</v>
      </c>
      <c r="F4" s="16" t="s">
        <v>10</v>
      </c>
    </row>
    <row r="5">
      <c r="A5" s="17" t="s">
        <v>11</v>
      </c>
      <c r="B5" s="18" t="s">
        <v>12</v>
      </c>
      <c r="C5" s="19">
        <v>2.53</v>
      </c>
      <c r="D5" s="19">
        <f>C5*2</f>
        <v>5.06</v>
      </c>
      <c r="E5" s="20">
        <f>13.5*4</f>
        <v>54</v>
      </c>
      <c r="F5" s="21" t="s">
        <v>13</v>
      </c>
    </row>
    <row r="6">
      <c r="A6" s="12" t="s">
        <v>14</v>
      </c>
      <c r="B6" s="13">
        <v>2.0</v>
      </c>
      <c r="C6" s="14">
        <v>38.0</v>
      </c>
      <c r="D6" s="14">
        <f>C6*B6</f>
        <v>76</v>
      </c>
      <c r="E6" s="22">
        <v>459.0</v>
      </c>
      <c r="F6" s="16" t="s">
        <v>15</v>
      </c>
    </row>
    <row r="7">
      <c r="A7" s="17" t="s">
        <v>16</v>
      </c>
      <c r="B7" s="18">
        <v>1.0</v>
      </c>
      <c r="C7" s="19">
        <v>129.0</v>
      </c>
      <c r="D7" s="19">
        <v>129.0</v>
      </c>
      <c r="E7" s="23">
        <v>22.0</v>
      </c>
      <c r="F7" s="21" t="s">
        <v>17</v>
      </c>
    </row>
    <row r="8">
      <c r="A8" s="12" t="s">
        <v>18</v>
      </c>
      <c r="B8" s="24">
        <v>3.0</v>
      </c>
      <c r="C8" s="25">
        <v>20.0</v>
      </c>
      <c r="D8" s="25">
        <v>60.0</v>
      </c>
      <c r="E8" s="24">
        <v>15.0</v>
      </c>
      <c r="F8" s="16" t="s">
        <v>19</v>
      </c>
    </row>
    <row r="9">
      <c r="A9" s="26" t="s">
        <v>20</v>
      </c>
      <c r="B9" s="27" t="s">
        <v>21</v>
      </c>
      <c r="C9" s="28">
        <v>2.18</v>
      </c>
      <c r="D9" s="28">
        <v>2.18</v>
      </c>
      <c r="E9" s="29"/>
      <c r="F9" s="30" t="s">
        <v>22</v>
      </c>
    </row>
    <row r="11">
      <c r="C11" s="31" t="s">
        <v>4</v>
      </c>
      <c r="D11" s="32">
        <f>sum(D3:D8)</f>
        <v>418.06</v>
      </c>
    </row>
    <row r="13">
      <c r="A13" s="1" t="s">
        <v>23</v>
      </c>
    </row>
    <row r="14">
      <c r="A14" s="33" t="s">
        <v>1</v>
      </c>
      <c r="B14" s="33" t="s">
        <v>2</v>
      </c>
      <c r="C14" s="33" t="s">
        <v>3</v>
      </c>
      <c r="D14" s="33" t="s">
        <v>4</v>
      </c>
      <c r="E14" s="34" t="s">
        <v>5</v>
      </c>
      <c r="F14" s="35" t="s">
        <v>6</v>
      </c>
    </row>
    <row r="15">
      <c r="A15" s="36" t="s">
        <v>24</v>
      </c>
      <c r="B15" s="18">
        <v>2.0</v>
      </c>
      <c r="C15" s="19">
        <v>55.0</v>
      </c>
      <c r="D15" s="19">
        <v>110.0</v>
      </c>
      <c r="E15" s="23">
        <v>42.5</v>
      </c>
      <c r="F15" s="21" t="s">
        <v>25</v>
      </c>
    </row>
    <row r="16">
      <c r="A16" s="37" t="s">
        <v>26</v>
      </c>
      <c r="B16" s="38">
        <v>2.0</v>
      </c>
      <c r="C16" s="39">
        <v>15.0</v>
      </c>
      <c r="D16" s="39">
        <v>30.0</v>
      </c>
      <c r="E16" s="40"/>
      <c r="F16" s="41" t="s">
        <v>27</v>
      </c>
    </row>
    <row r="17">
      <c r="A17" s="42" t="s">
        <v>28</v>
      </c>
      <c r="B17" s="43">
        <v>1.0</v>
      </c>
      <c r="C17" s="44">
        <v>208.0</v>
      </c>
      <c r="D17" s="44">
        <v>208.0</v>
      </c>
      <c r="E17" s="45">
        <f>sum(45+15.8+7)</f>
        <v>67.8</v>
      </c>
      <c r="F17" s="46" t="s">
        <v>29</v>
      </c>
    </row>
    <row r="18">
      <c r="A18" s="37" t="s">
        <v>30</v>
      </c>
      <c r="B18" s="38">
        <v>2.0</v>
      </c>
      <c r="C18" s="39">
        <v>50.0</v>
      </c>
      <c r="D18" s="39">
        <v>100.0</v>
      </c>
      <c r="E18" s="37">
        <v>20.0</v>
      </c>
      <c r="F18" s="41" t="s">
        <v>31</v>
      </c>
    </row>
    <row r="19">
      <c r="A19" s="42" t="s">
        <v>32</v>
      </c>
      <c r="B19" s="43">
        <v>2.0</v>
      </c>
      <c r="C19" s="44">
        <v>25.0</v>
      </c>
      <c r="D19" s="44">
        <v>50.0</v>
      </c>
      <c r="E19" s="42">
        <v>53.0</v>
      </c>
      <c r="F19" s="46" t="s">
        <v>33</v>
      </c>
    </row>
    <row r="20">
      <c r="A20" s="37" t="s">
        <v>34</v>
      </c>
      <c r="B20" s="38">
        <v>2.0</v>
      </c>
      <c r="C20" s="39">
        <v>13.0</v>
      </c>
      <c r="D20" s="39">
        <v>26.0</v>
      </c>
      <c r="E20" s="40"/>
      <c r="F20" s="41" t="s">
        <v>35</v>
      </c>
    </row>
    <row r="21">
      <c r="A21" s="42" t="s">
        <v>36</v>
      </c>
      <c r="B21" s="43">
        <v>2.0</v>
      </c>
      <c r="C21" s="44">
        <v>25.0</v>
      </c>
      <c r="D21" s="44">
        <v>50.0</v>
      </c>
      <c r="E21" s="42">
        <v>76.0</v>
      </c>
      <c r="F21" s="47" t="s">
        <v>37</v>
      </c>
    </row>
    <row r="22">
      <c r="A22" s="37" t="s">
        <v>38</v>
      </c>
      <c r="B22" s="38">
        <v>2.0</v>
      </c>
      <c r="C22" s="39">
        <v>8.0</v>
      </c>
      <c r="D22" s="39">
        <v>16.0</v>
      </c>
      <c r="E22" s="40"/>
      <c r="F22" s="41" t="s">
        <v>39</v>
      </c>
    </row>
    <row r="23">
      <c r="A23" s="42" t="s">
        <v>40</v>
      </c>
      <c r="B23" s="43">
        <v>2.0</v>
      </c>
      <c r="C23" s="44">
        <v>2.0</v>
      </c>
      <c r="D23" s="44">
        <v>4.0</v>
      </c>
      <c r="E23" s="42">
        <v>2.0</v>
      </c>
      <c r="F23" s="46" t="s">
        <v>41</v>
      </c>
    </row>
    <row r="24">
      <c r="A24" s="37" t="s">
        <v>42</v>
      </c>
      <c r="B24" s="38">
        <v>1.0</v>
      </c>
      <c r="C24" s="39">
        <v>131.0</v>
      </c>
      <c r="D24" s="39">
        <v>131.0</v>
      </c>
      <c r="E24" s="40"/>
      <c r="F24" s="48" t="s">
        <v>43</v>
      </c>
    </row>
    <row r="25">
      <c r="B25" s="2"/>
    </row>
    <row r="27">
      <c r="B27" s="11"/>
      <c r="C27" s="31" t="s">
        <v>4</v>
      </c>
      <c r="D27" s="49">
        <f>sum(D15:D24)</f>
        <v>725</v>
      </c>
    </row>
    <row r="28">
      <c r="B28" s="11"/>
    </row>
    <row r="29">
      <c r="B29" s="11"/>
    </row>
    <row r="30">
      <c r="B30" s="31" t="s">
        <v>44</v>
      </c>
      <c r="C30" s="49">
        <f>sum(D11,D27)</f>
        <v>1143.06</v>
      </c>
    </row>
    <row r="31">
      <c r="B31" s="11"/>
    </row>
    <row r="32">
      <c r="B32" s="11"/>
      <c r="D32" s="50" t="s">
        <v>45</v>
      </c>
      <c r="E32" s="51">
        <f>sum(E3:E8,E15:E24)</f>
        <v>1483.7</v>
      </c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</sheetData>
  <mergeCells count="2">
    <mergeCell ref="A1:E1"/>
    <mergeCell ref="A13:E13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5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3"/>
    <hyperlink r:id="rId17" ref="F24"/>
  </hyperlinks>
  <drawing r:id="rId18"/>
</worksheet>
</file>