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_doc\01_Code\Bootstrap4\chaoprayaVet\"/>
    </mc:Choice>
  </mc:AlternateContent>
  <xr:revisionPtr revIDLastSave="0" documentId="13_ncr:1_{51044984-FF75-4F2C-8471-F1C8C38EE12D}" xr6:coauthVersionLast="47" xr6:coauthVersionMax="47" xr10:uidLastSave="{00000000-0000-0000-0000-000000000000}"/>
  <bookViews>
    <workbookView xWindow="-120" yWindow="-120" windowWidth="29040" windowHeight="15720" xr2:uid="{7CAF5FA2-747E-4F49-9AE0-7D4FC2EB6C93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02" i="1" l="1"/>
  <c r="G102" i="1"/>
  <c r="L102" i="1" s="1"/>
  <c r="C102" i="1"/>
  <c r="B102" i="1"/>
  <c r="J101" i="1"/>
  <c r="I101" i="1"/>
  <c r="G101" i="1"/>
  <c r="L101" i="1" s="1"/>
  <c r="F101" i="1"/>
  <c r="E101" i="1"/>
  <c r="C101" i="1"/>
  <c r="B101" i="1"/>
  <c r="I100" i="1"/>
  <c r="H100" i="1"/>
  <c r="G100" i="1"/>
  <c r="J100" i="1" s="1"/>
  <c r="E100" i="1"/>
  <c r="C100" i="1"/>
  <c r="B100" i="1"/>
  <c r="L99" i="1"/>
  <c r="K99" i="1"/>
  <c r="J99" i="1"/>
  <c r="I99" i="1"/>
  <c r="H99" i="1"/>
  <c r="G99" i="1"/>
  <c r="E99" i="1" s="1"/>
  <c r="D99" i="1"/>
  <c r="C99" i="1"/>
  <c r="B99" i="1"/>
  <c r="K98" i="1"/>
  <c r="I98" i="1"/>
  <c r="G98" i="1"/>
  <c r="H98" i="1" s="1"/>
  <c r="C98" i="1"/>
  <c r="B98" i="1"/>
  <c r="J97" i="1"/>
  <c r="I97" i="1"/>
  <c r="H97" i="1"/>
  <c r="G97" i="1"/>
  <c r="K97" i="1" s="1"/>
  <c r="F97" i="1"/>
  <c r="C97" i="1"/>
  <c r="B97" i="1"/>
  <c r="L96" i="1"/>
  <c r="K96" i="1"/>
  <c r="J96" i="1"/>
  <c r="I96" i="1"/>
  <c r="H96" i="1"/>
  <c r="G96" i="1"/>
  <c r="F96" i="1" s="1"/>
  <c r="E96" i="1"/>
  <c r="D96" i="1"/>
  <c r="C96" i="1"/>
  <c r="B96" i="1"/>
  <c r="L95" i="1"/>
  <c r="I95" i="1"/>
  <c r="G95" i="1"/>
  <c r="H95" i="1" s="1"/>
  <c r="D95" i="1"/>
  <c r="C95" i="1"/>
  <c r="B95" i="1"/>
  <c r="I94" i="1"/>
  <c r="G94" i="1"/>
  <c r="C94" i="1"/>
  <c r="B94" i="1"/>
  <c r="L93" i="1"/>
  <c r="K93" i="1"/>
  <c r="J93" i="1"/>
  <c r="I93" i="1"/>
  <c r="G93" i="1"/>
  <c r="H93" i="1" s="1"/>
  <c r="F93" i="1"/>
  <c r="E93" i="1"/>
  <c r="D93" i="1"/>
  <c r="C93" i="1"/>
  <c r="B93" i="1"/>
  <c r="I92" i="1"/>
  <c r="H92" i="1"/>
  <c r="G92" i="1"/>
  <c r="J92" i="1" s="1"/>
  <c r="E92" i="1"/>
  <c r="C92" i="1"/>
  <c r="B92" i="1"/>
  <c r="L91" i="1"/>
  <c r="K91" i="1"/>
  <c r="J91" i="1"/>
  <c r="I91" i="1"/>
  <c r="H91" i="1"/>
  <c r="G91" i="1"/>
  <c r="E91" i="1" s="1"/>
  <c r="D91" i="1"/>
  <c r="C91" i="1"/>
  <c r="B91" i="1"/>
  <c r="K90" i="1"/>
  <c r="I90" i="1"/>
  <c r="G90" i="1"/>
  <c r="H90" i="1" s="1"/>
  <c r="F90" i="1"/>
  <c r="C90" i="1"/>
  <c r="B90" i="1"/>
  <c r="J89" i="1"/>
  <c r="I89" i="1"/>
  <c r="H89" i="1"/>
  <c r="G89" i="1"/>
  <c r="K89" i="1" s="1"/>
  <c r="F89" i="1"/>
  <c r="C89" i="1"/>
  <c r="B89" i="1"/>
  <c r="L88" i="1"/>
  <c r="K88" i="1"/>
  <c r="J88" i="1"/>
  <c r="I88" i="1"/>
  <c r="H88" i="1"/>
  <c r="G88" i="1"/>
  <c r="F88" i="1" s="1"/>
  <c r="E88" i="1"/>
  <c r="D88" i="1"/>
  <c r="C88" i="1"/>
  <c r="B88" i="1"/>
  <c r="L87" i="1"/>
  <c r="I87" i="1"/>
  <c r="G87" i="1"/>
  <c r="H87" i="1" s="1"/>
  <c r="D87" i="1"/>
  <c r="C87" i="1"/>
  <c r="B87" i="1"/>
  <c r="I86" i="1"/>
  <c r="G86" i="1"/>
  <c r="C86" i="1"/>
  <c r="B86" i="1"/>
  <c r="L85" i="1"/>
  <c r="K85" i="1"/>
  <c r="J85" i="1"/>
  <c r="I85" i="1"/>
  <c r="G85" i="1"/>
  <c r="H85" i="1" s="1"/>
  <c r="F85" i="1"/>
  <c r="E85" i="1"/>
  <c r="D85" i="1"/>
  <c r="C85" i="1"/>
  <c r="B85" i="1"/>
  <c r="I84" i="1"/>
  <c r="H84" i="1"/>
  <c r="G84" i="1"/>
  <c r="J84" i="1" s="1"/>
  <c r="E84" i="1"/>
  <c r="C84" i="1"/>
  <c r="B84" i="1"/>
  <c r="L83" i="1"/>
  <c r="K83" i="1"/>
  <c r="J83" i="1"/>
  <c r="I83" i="1"/>
  <c r="H83" i="1"/>
  <c r="G83" i="1"/>
  <c r="E83" i="1" s="1"/>
  <c r="D83" i="1"/>
  <c r="C83" i="1"/>
  <c r="B83" i="1"/>
  <c r="K82" i="1"/>
  <c r="I82" i="1"/>
  <c r="G82" i="1"/>
  <c r="H82" i="1" s="1"/>
  <c r="F82" i="1"/>
  <c r="E82" i="1"/>
  <c r="C82" i="1"/>
  <c r="B82" i="1"/>
  <c r="J81" i="1"/>
  <c r="I81" i="1"/>
  <c r="H81" i="1"/>
  <c r="G81" i="1"/>
  <c r="K81" i="1" s="1"/>
  <c r="F81" i="1"/>
  <c r="C81" i="1"/>
  <c r="B81" i="1"/>
  <c r="L80" i="1"/>
  <c r="K80" i="1"/>
  <c r="J80" i="1"/>
  <c r="I80" i="1"/>
  <c r="H80" i="1"/>
  <c r="G80" i="1"/>
  <c r="F80" i="1" s="1"/>
  <c r="E80" i="1"/>
  <c r="D80" i="1"/>
  <c r="C80" i="1"/>
  <c r="B80" i="1"/>
  <c r="L79" i="1"/>
  <c r="I79" i="1"/>
  <c r="G79" i="1"/>
  <c r="H79" i="1" s="1"/>
  <c r="D79" i="1"/>
  <c r="C79" i="1"/>
  <c r="B79" i="1"/>
  <c r="I78" i="1"/>
  <c r="G78" i="1"/>
  <c r="C78" i="1"/>
  <c r="B78" i="1"/>
  <c r="L77" i="1"/>
  <c r="K77" i="1"/>
  <c r="J77" i="1"/>
  <c r="I77" i="1"/>
  <c r="G77" i="1"/>
  <c r="H77" i="1" s="1"/>
  <c r="F77" i="1"/>
  <c r="E77" i="1"/>
  <c r="D77" i="1"/>
  <c r="C77" i="1"/>
  <c r="B77" i="1"/>
  <c r="I76" i="1"/>
  <c r="H76" i="1"/>
  <c r="G76" i="1"/>
  <c r="J76" i="1" s="1"/>
  <c r="E76" i="1"/>
  <c r="C76" i="1"/>
  <c r="B76" i="1"/>
  <c r="L75" i="1"/>
  <c r="K75" i="1"/>
  <c r="J75" i="1"/>
  <c r="I75" i="1"/>
  <c r="H75" i="1"/>
  <c r="G75" i="1"/>
  <c r="E75" i="1" s="1"/>
  <c r="D75" i="1"/>
  <c r="C75" i="1"/>
  <c r="B75" i="1"/>
  <c r="K74" i="1"/>
  <c r="I74" i="1"/>
  <c r="G74" i="1"/>
  <c r="H74" i="1" s="1"/>
  <c r="F74" i="1"/>
  <c r="E74" i="1"/>
  <c r="C74" i="1"/>
  <c r="B74" i="1"/>
  <c r="J73" i="1"/>
  <c r="I73" i="1"/>
  <c r="H73" i="1"/>
  <c r="G73" i="1"/>
  <c r="K73" i="1" s="1"/>
  <c r="F73" i="1"/>
  <c r="E73" i="1"/>
  <c r="C73" i="1"/>
  <c r="B73" i="1"/>
  <c r="L72" i="1"/>
  <c r="K72" i="1"/>
  <c r="J72" i="1"/>
  <c r="I72" i="1"/>
  <c r="H72" i="1"/>
  <c r="G72" i="1"/>
  <c r="F72" i="1" s="1"/>
  <c r="E72" i="1"/>
  <c r="D72" i="1"/>
  <c r="C72" i="1"/>
  <c r="B72" i="1"/>
  <c r="L71" i="1"/>
  <c r="I71" i="1"/>
  <c r="H71" i="1"/>
  <c r="G71" i="1"/>
  <c r="D71" i="1" s="1"/>
  <c r="F71" i="1"/>
  <c r="C71" i="1"/>
  <c r="B71" i="1"/>
  <c r="K70" i="1"/>
  <c r="J70" i="1"/>
  <c r="I70" i="1"/>
  <c r="G70" i="1"/>
  <c r="C70" i="1"/>
  <c r="B70" i="1"/>
  <c r="L69" i="1"/>
  <c r="K69" i="1"/>
  <c r="J69" i="1"/>
  <c r="I69" i="1"/>
  <c r="G69" i="1"/>
  <c r="H69" i="1" s="1"/>
  <c r="F69" i="1"/>
  <c r="E69" i="1"/>
  <c r="D69" i="1"/>
  <c r="C69" i="1"/>
  <c r="B69" i="1"/>
  <c r="I68" i="1"/>
  <c r="H68" i="1"/>
  <c r="G68" i="1"/>
  <c r="E68" i="1" s="1"/>
  <c r="C68" i="1"/>
  <c r="B68" i="1"/>
  <c r="L67" i="1"/>
  <c r="K67" i="1"/>
  <c r="J67" i="1"/>
  <c r="I67" i="1"/>
  <c r="H67" i="1"/>
  <c r="G67" i="1"/>
  <c r="E67" i="1" s="1"/>
  <c r="D67" i="1"/>
  <c r="C67" i="1"/>
  <c r="B67" i="1"/>
  <c r="I66" i="1"/>
  <c r="G66" i="1"/>
  <c r="F66" i="1" s="1"/>
  <c r="C66" i="1"/>
  <c r="B66" i="1"/>
  <c r="J65" i="1"/>
  <c r="I65" i="1"/>
  <c r="H65" i="1"/>
  <c r="G65" i="1"/>
  <c r="K65" i="1" s="1"/>
  <c r="F65" i="1"/>
  <c r="E65" i="1"/>
  <c r="C65" i="1"/>
  <c r="B65" i="1"/>
  <c r="L64" i="1"/>
  <c r="K64" i="1"/>
  <c r="J64" i="1"/>
  <c r="I64" i="1"/>
  <c r="H64" i="1"/>
  <c r="G64" i="1"/>
  <c r="F64" i="1" s="1"/>
  <c r="E64" i="1"/>
  <c r="D64" i="1"/>
  <c r="C64" i="1"/>
  <c r="B64" i="1"/>
  <c r="L63" i="1"/>
  <c r="I63" i="1"/>
  <c r="H63" i="1"/>
  <c r="G63" i="1"/>
  <c r="D63" i="1" s="1"/>
  <c r="F63" i="1"/>
  <c r="C63" i="1"/>
  <c r="B63" i="1"/>
  <c r="K62" i="1"/>
  <c r="J62" i="1"/>
  <c r="I62" i="1"/>
  <c r="G62" i="1"/>
  <c r="C62" i="1"/>
  <c r="B62" i="1"/>
  <c r="L61" i="1"/>
  <c r="K61" i="1"/>
  <c r="J61" i="1"/>
  <c r="I61" i="1"/>
  <c r="G61" i="1"/>
  <c r="H61" i="1" s="1"/>
  <c r="F61" i="1"/>
  <c r="E61" i="1"/>
  <c r="D61" i="1"/>
  <c r="C61" i="1"/>
  <c r="B61" i="1"/>
  <c r="I60" i="1"/>
  <c r="H60" i="1"/>
  <c r="G60" i="1"/>
  <c r="E60" i="1" s="1"/>
  <c r="C60" i="1"/>
  <c r="B60" i="1"/>
  <c r="L59" i="1"/>
  <c r="K59" i="1"/>
  <c r="J59" i="1"/>
  <c r="I59" i="1"/>
  <c r="H59" i="1"/>
  <c r="G59" i="1"/>
  <c r="E59" i="1" s="1"/>
  <c r="D59" i="1"/>
  <c r="C59" i="1"/>
  <c r="B59" i="1"/>
  <c r="I58" i="1"/>
  <c r="G58" i="1"/>
  <c r="F58" i="1" s="1"/>
  <c r="C58" i="1"/>
  <c r="B58" i="1"/>
  <c r="J57" i="1"/>
  <c r="I57" i="1"/>
  <c r="H57" i="1"/>
  <c r="G57" i="1"/>
  <c r="K57" i="1" s="1"/>
  <c r="F57" i="1"/>
  <c r="E57" i="1"/>
  <c r="C57" i="1"/>
  <c r="B57" i="1"/>
  <c r="L56" i="1"/>
  <c r="K56" i="1"/>
  <c r="J56" i="1"/>
  <c r="I56" i="1"/>
  <c r="H56" i="1"/>
  <c r="G56" i="1"/>
  <c r="F56" i="1" s="1"/>
  <c r="E56" i="1"/>
  <c r="D56" i="1"/>
  <c r="C56" i="1"/>
  <c r="B56" i="1"/>
  <c r="L55" i="1"/>
  <c r="I55" i="1"/>
  <c r="H55" i="1"/>
  <c r="G55" i="1"/>
  <c r="D55" i="1" s="1"/>
  <c r="F55" i="1"/>
  <c r="C55" i="1"/>
  <c r="B55" i="1"/>
  <c r="K54" i="1"/>
  <c r="J54" i="1"/>
  <c r="I54" i="1"/>
  <c r="G54" i="1"/>
  <c r="F54" i="1"/>
  <c r="C54" i="1"/>
  <c r="B54" i="1"/>
  <c r="L53" i="1"/>
  <c r="K53" i="1"/>
  <c r="J53" i="1"/>
  <c r="I53" i="1"/>
  <c r="G53" i="1"/>
  <c r="H53" i="1" s="1"/>
  <c r="F53" i="1"/>
  <c r="E53" i="1"/>
  <c r="D53" i="1"/>
  <c r="C53" i="1"/>
  <c r="B53" i="1"/>
  <c r="I52" i="1"/>
  <c r="G52" i="1"/>
  <c r="F52" i="1" s="1"/>
  <c r="E52" i="1"/>
  <c r="C52" i="1"/>
  <c r="B52" i="1"/>
  <c r="L51" i="1"/>
  <c r="J51" i="1"/>
  <c r="I51" i="1"/>
  <c r="H51" i="1"/>
  <c r="G51" i="1"/>
  <c r="K51" i="1" s="1"/>
  <c r="D51" i="1"/>
  <c r="C51" i="1"/>
  <c r="B51" i="1"/>
  <c r="K50" i="1"/>
  <c r="I50" i="1"/>
  <c r="G50" i="1"/>
  <c r="H50" i="1" s="1"/>
  <c r="F50" i="1"/>
  <c r="E50" i="1"/>
  <c r="D50" i="1"/>
  <c r="C50" i="1"/>
  <c r="B50" i="1"/>
  <c r="I49" i="1"/>
  <c r="G49" i="1"/>
  <c r="J49" i="1" s="1"/>
  <c r="F49" i="1"/>
  <c r="E49" i="1"/>
  <c r="C49" i="1"/>
  <c r="B49" i="1"/>
  <c r="L48" i="1"/>
  <c r="K48" i="1"/>
  <c r="J48" i="1"/>
  <c r="I48" i="1"/>
  <c r="H48" i="1"/>
  <c r="G48" i="1"/>
  <c r="F48" i="1" s="1"/>
  <c r="E48" i="1"/>
  <c r="D48" i="1"/>
  <c r="C48" i="1"/>
  <c r="B48" i="1"/>
  <c r="L47" i="1"/>
  <c r="K47" i="1"/>
  <c r="I47" i="1"/>
  <c r="H47" i="1"/>
  <c r="G47" i="1"/>
  <c r="J47" i="1" s="1"/>
  <c r="F47" i="1"/>
  <c r="D47" i="1"/>
  <c r="C47" i="1"/>
  <c r="B47" i="1"/>
  <c r="K46" i="1"/>
  <c r="J46" i="1"/>
  <c r="I46" i="1"/>
  <c r="H46" i="1"/>
  <c r="G46" i="1"/>
  <c r="F46" i="1"/>
  <c r="C46" i="1"/>
  <c r="B46" i="1"/>
  <c r="L45" i="1"/>
  <c r="K45" i="1"/>
  <c r="J45" i="1"/>
  <c r="I45" i="1"/>
  <c r="G45" i="1"/>
  <c r="H45" i="1" s="1"/>
  <c r="F45" i="1"/>
  <c r="E45" i="1"/>
  <c r="D45" i="1"/>
  <c r="C45" i="1"/>
  <c r="B45" i="1"/>
  <c r="I44" i="1"/>
  <c r="G44" i="1"/>
  <c r="E44" i="1" s="1"/>
  <c r="C44" i="1"/>
  <c r="B44" i="1"/>
  <c r="L43" i="1"/>
  <c r="J43" i="1"/>
  <c r="I43" i="1"/>
  <c r="G43" i="1"/>
  <c r="K43" i="1" s="1"/>
  <c r="D43" i="1"/>
  <c r="C43" i="1"/>
  <c r="B43" i="1"/>
  <c r="K42" i="1"/>
  <c r="I42" i="1"/>
  <c r="G42" i="1"/>
  <c r="H42" i="1" s="1"/>
  <c r="F42" i="1"/>
  <c r="D42" i="1"/>
  <c r="C42" i="1"/>
  <c r="B42" i="1"/>
  <c r="I41" i="1"/>
  <c r="G41" i="1"/>
  <c r="F41" i="1" s="1"/>
  <c r="E41" i="1"/>
  <c r="C41" i="1"/>
  <c r="B41" i="1"/>
  <c r="L40" i="1"/>
  <c r="K40" i="1"/>
  <c r="J40" i="1"/>
  <c r="I40" i="1"/>
  <c r="H40" i="1"/>
  <c r="G40" i="1"/>
  <c r="F40" i="1" s="1"/>
  <c r="E40" i="1"/>
  <c r="D40" i="1"/>
  <c r="C40" i="1"/>
  <c r="B40" i="1"/>
  <c r="L39" i="1"/>
  <c r="K39" i="1"/>
  <c r="I39" i="1"/>
  <c r="H39" i="1"/>
  <c r="G39" i="1"/>
  <c r="J39" i="1" s="1"/>
  <c r="F39" i="1"/>
  <c r="E39" i="1"/>
  <c r="D39" i="1"/>
  <c r="C39" i="1"/>
  <c r="B39" i="1"/>
  <c r="J38" i="1"/>
  <c r="I38" i="1"/>
  <c r="H38" i="1"/>
  <c r="G38" i="1"/>
  <c r="K38" i="1" s="1"/>
  <c r="F38" i="1"/>
  <c r="C38" i="1"/>
  <c r="B38" i="1"/>
  <c r="L37" i="1"/>
  <c r="K37" i="1"/>
  <c r="J37" i="1"/>
  <c r="I37" i="1"/>
  <c r="G37" i="1"/>
  <c r="H37" i="1" s="1"/>
  <c r="F37" i="1"/>
  <c r="E37" i="1"/>
  <c r="D37" i="1"/>
  <c r="C37" i="1"/>
  <c r="B37" i="1"/>
  <c r="I36" i="1"/>
  <c r="G36" i="1"/>
  <c r="D36" i="1" s="1"/>
  <c r="F36" i="1"/>
  <c r="E36" i="1"/>
  <c r="C36" i="1"/>
  <c r="B36" i="1"/>
  <c r="L35" i="1"/>
  <c r="K35" i="1"/>
  <c r="J35" i="1"/>
  <c r="I35" i="1"/>
  <c r="H35" i="1"/>
  <c r="G35" i="1"/>
  <c r="D35" i="1"/>
  <c r="C35" i="1"/>
  <c r="B35" i="1"/>
  <c r="L34" i="1"/>
  <c r="K34" i="1"/>
  <c r="J34" i="1"/>
  <c r="I34" i="1"/>
  <c r="G34" i="1"/>
  <c r="H34" i="1" s="1"/>
  <c r="F34" i="1"/>
  <c r="D34" i="1"/>
  <c r="C34" i="1"/>
  <c r="B34" i="1"/>
  <c r="I33" i="1"/>
  <c r="G33" i="1"/>
  <c r="F33" i="1" s="1"/>
  <c r="E33" i="1"/>
  <c r="C33" i="1"/>
  <c r="B33" i="1"/>
  <c r="L32" i="1"/>
  <c r="K32" i="1"/>
  <c r="J32" i="1"/>
  <c r="I32" i="1"/>
  <c r="H32" i="1"/>
  <c r="G32" i="1"/>
  <c r="F32" i="1" s="1"/>
  <c r="E32" i="1"/>
  <c r="D32" i="1"/>
  <c r="C32" i="1"/>
  <c r="B32" i="1"/>
  <c r="K31" i="1"/>
  <c r="I31" i="1"/>
  <c r="H31" i="1"/>
  <c r="G31" i="1"/>
  <c r="J31" i="1" s="1"/>
  <c r="F31" i="1"/>
  <c r="E31" i="1"/>
  <c r="D31" i="1"/>
  <c r="C31" i="1"/>
  <c r="B31" i="1"/>
  <c r="J30" i="1"/>
  <c r="I30" i="1"/>
  <c r="G30" i="1"/>
  <c r="F30" i="1" s="1"/>
  <c r="C30" i="1"/>
  <c r="B30" i="1"/>
  <c r="L29" i="1"/>
  <c r="K29" i="1"/>
  <c r="J29" i="1"/>
  <c r="I29" i="1"/>
  <c r="G29" i="1"/>
  <c r="H29" i="1" s="1"/>
  <c r="F29" i="1"/>
  <c r="E29" i="1"/>
  <c r="D29" i="1"/>
  <c r="C29" i="1"/>
  <c r="B29" i="1"/>
  <c r="I28" i="1"/>
  <c r="G28" i="1"/>
  <c r="F28" i="1" s="1"/>
  <c r="C28" i="1"/>
  <c r="B28" i="1"/>
  <c r="L27" i="1"/>
  <c r="K27" i="1"/>
  <c r="J27" i="1"/>
  <c r="I27" i="1"/>
  <c r="H27" i="1"/>
  <c r="G27" i="1"/>
  <c r="D27" i="1"/>
  <c r="C27" i="1"/>
  <c r="B27" i="1"/>
  <c r="L26" i="1"/>
  <c r="K26" i="1"/>
  <c r="J26" i="1"/>
  <c r="I26" i="1"/>
  <c r="G26" i="1"/>
  <c r="H26" i="1" s="1"/>
  <c r="F26" i="1"/>
  <c r="E26" i="1"/>
  <c r="D26" i="1"/>
  <c r="C26" i="1"/>
  <c r="B26" i="1"/>
  <c r="I25" i="1"/>
  <c r="G25" i="1"/>
  <c r="J25" i="1" s="1"/>
  <c r="C25" i="1"/>
  <c r="B25" i="1"/>
  <c r="L24" i="1"/>
  <c r="K24" i="1"/>
  <c r="J24" i="1"/>
  <c r="I24" i="1"/>
  <c r="H24" i="1"/>
  <c r="G24" i="1"/>
  <c r="F24" i="1"/>
  <c r="E24" i="1"/>
  <c r="D24" i="1"/>
  <c r="C24" i="1"/>
  <c r="B24" i="1"/>
  <c r="L23" i="1"/>
  <c r="I23" i="1"/>
  <c r="G23" i="1"/>
  <c r="J23" i="1" s="1"/>
  <c r="C23" i="1"/>
  <c r="B23" i="1"/>
  <c r="J22" i="1"/>
  <c r="I22" i="1"/>
  <c r="G22" i="1"/>
  <c r="F22" i="1" s="1"/>
  <c r="C22" i="1"/>
  <c r="B22" i="1"/>
  <c r="L21" i="1"/>
  <c r="K21" i="1"/>
  <c r="J21" i="1"/>
  <c r="I21" i="1"/>
  <c r="G21" i="1"/>
  <c r="H21" i="1" s="1"/>
  <c r="F21" i="1"/>
  <c r="E21" i="1"/>
  <c r="D21" i="1"/>
  <c r="C21" i="1"/>
  <c r="B21" i="1"/>
  <c r="L20" i="1"/>
  <c r="I20" i="1"/>
  <c r="H20" i="1"/>
  <c r="G20" i="1"/>
  <c r="F20" i="1"/>
  <c r="E20" i="1"/>
  <c r="D20" i="1"/>
  <c r="C20" i="1"/>
  <c r="B20" i="1"/>
  <c r="K19" i="1"/>
  <c r="I19" i="1"/>
  <c r="G19" i="1"/>
  <c r="L19" i="1" s="1"/>
  <c r="D19" i="1"/>
  <c r="C19" i="1"/>
  <c r="B19" i="1"/>
  <c r="J18" i="1"/>
  <c r="I18" i="1"/>
  <c r="G18" i="1"/>
  <c r="H18" i="1" s="1"/>
  <c r="F18" i="1"/>
  <c r="E18" i="1"/>
  <c r="C18" i="1"/>
  <c r="B18" i="1"/>
  <c r="J17" i="1"/>
  <c r="I17" i="1"/>
  <c r="G17" i="1"/>
  <c r="E17" i="1" s="1"/>
  <c r="F17" i="1"/>
  <c r="C17" i="1"/>
  <c r="B17" i="1"/>
  <c r="L16" i="1"/>
  <c r="K16" i="1"/>
  <c r="J16" i="1"/>
  <c r="I16" i="1"/>
  <c r="H16" i="1"/>
  <c r="G16" i="1"/>
  <c r="F16" i="1"/>
  <c r="E16" i="1"/>
  <c r="D16" i="1"/>
  <c r="C16" i="1"/>
  <c r="B16" i="1"/>
  <c r="L15" i="1"/>
  <c r="K15" i="1"/>
  <c r="I15" i="1"/>
  <c r="H15" i="1"/>
  <c r="G15" i="1"/>
  <c r="J15" i="1" s="1"/>
  <c r="F15" i="1"/>
  <c r="E15" i="1"/>
  <c r="D15" i="1"/>
  <c r="C15" i="1"/>
  <c r="B15" i="1"/>
  <c r="J14" i="1"/>
  <c r="I14" i="1"/>
  <c r="H14" i="1"/>
  <c r="G14" i="1"/>
  <c r="K14" i="1" s="1"/>
  <c r="F14" i="1"/>
  <c r="C14" i="1"/>
  <c r="B14" i="1"/>
  <c r="L13" i="1"/>
  <c r="K13" i="1"/>
  <c r="J13" i="1"/>
  <c r="I13" i="1"/>
  <c r="G13" i="1"/>
  <c r="H13" i="1" s="1"/>
  <c r="F13" i="1"/>
  <c r="E13" i="1"/>
  <c r="D13" i="1"/>
  <c r="C13" i="1"/>
  <c r="B13" i="1"/>
  <c r="J12" i="1"/>
  <c r="I12" i="1"/>
  <c r="G12" i="1"/>
  <c r="K12" i="1" s="1"/>
  <c r="F12" i="1"/>
  <c r="C12" i="1"/>
  <c r="B12" i="1"/>
  <c r="K11" i="1"/>
  <c r="J11" i="1"/>
  <c r="I11" i="1"/>
  <c r="G11" i="1"/>
  <c r="F11" i="1" s="1"/>
  <c r="D11" i="1"/>
  <c r="C11" i="1"/>
  <c r="B11" i="1"/>
  <c r="I10" i="1"/>
  <c r="G10" i="1"/>
  <c r="F10" i="1" s="1"/>
  <c r="C10" i="1"/>
  <c r="B10" i="1"/>
  <c r="I9" i="1"/>
  <c r="G9" i="1"/>
  <c r="K9" i="1" s="1"/>
  <c r="F9" i="1"/>
  <c r="E9" i="1"/>
  <c r="C9" i="1"/>
  <c r="B9" i="1"/>
  <c r="L8" i="1"/>
  <c r="K8" i="1"/>
  <c r="J8" i="1"/>
  <c r="I8" i="1"/>
  <c r="H8" i="1"/>
  <c r="G8" i="1"/>
  <c r="F8" i="1"/>
  <c r="E8" i="1"/>
  <c r="D8" i="1"/>
  <c r="C8" i="1"/>
  <c r="B8" i="1"/>
  <c r="L7" i="1"/>
  <c r="K7" i="1"/>
  <c r="I7" i="1"/>
  <c r="G7" i="1"/>
  <c r="J7" i="1" s="1"/>
  <c r="E7" i="1"/>
  <c r="C7" i="1"/>
  <c r="B7" i="1"/>
  <c r="L6" i="1"/>
  <c r="J6" i="1"/>
  <c r="I6" i="1"/>
  <c r="H6" i="1"/>
  <c r="G6" i="1"/>
  <c r="E6" i="1" s="1"/>
  <c r="F6" i="1"/>
  <c r="D6" i="1"/>
  <c r="C6" i="1"/>
  <c r="B6" i="1"/>
  <c r="J5" i="1"/>
  <c r="I5" i="1"/>
  <c r="G5" i="1"/>
  <c r="H5" i="1" s="1"/>
  <c r="F5" i="1"/>
  <c r="C5" i="1"/>
  <c r="B5" i="1"/>
  <c r="K4" i="1"/>
  <c r="J4" i="1"/>
  <c r="I4" i="1"/>
  <c r="G4" i="1"/>
  <c r="L4" i="1" s="1"/>
  <c r="E4" i="1"/>
  <c r="C4" i="1"/>
  <c r="B4" i="1"/>
  <c r="L3" i="1"/>
  <c r="J3" i="1"/>
  <c r="I3" i="1"/>
  <c r="H3" i="1"/>
  <c r="G3" i="1"/>
  <c r="K3" i="1" s="1"/>
  <c r="F3" i="1"/>
  <c r="E3" i="1"/>
  <c r="D3" i="1"/>
  <c r="C3" i="1"/>
  <c r="B3" i="1"/>
  <c r="K2" i="1"/>
  <c r="I2" i="1"/>
  <c r="G2" i="1"/>
  <c r="J2" i="1" s="1"/>
  <c r="C2" i="1"/>
  <c r="B2" i="1"/>
  <c r="L94" i="1" l="1"/>
  <c r="D94" i="1"/>
  <c r="K94" i="1"/>
  <c r="J94" i="1"/>
  <c r="H94" i="1"/>
  <c r="F94" i="1"/>
  <c r="E94" i="1"/>
  <c r="D2" i="1"/>
  <c r="L2" i="1"/>
  <c r="F4" i="1"/>
  <c r="K5" i="1"/>
  <c r="F7" i="1"/>
  <c r="J9" i="1"/>
  <c r="H10" i="1"/>
  <c r="E11" i="1"/>
  <c r="L12" i="1"/>
  <c r="K18" i="1"/>
  <c r="J19" i="1"/>
  <c r="J20" i="1"/>
  <c r="K20" i="1"/>
  <c r="D23" i="1"/>
  <c r="H25" i="1"/>
  <c r="E27" i="1"/>
  <c r="F27" i="1"/>
  <c r="D28" i="1"/>
  <c r="K30" i="1"/>
  <c r="E34" i="1"/>
  <c r="L36" i="1"/>
  <c r="L42" i="1"/>
  <c r="H44" i="1"/>
  <c r="L46" i="1"/>
  <c r="D46" i="1"/>
  <c r="E46" i="1"/>
  <c r="E47" i="1"/>
  <c r="J50" i="1"/>
  <c r="D5" i="1"/>
  <c r="L5" i="1"/>
  <c r="L18" i="1"/>
  <c r="L22" i="1"/>
  <c r="D22" i="1"/>
  <c r="E22" i="1"/>
  <c r="E23" i="1"/>
  <c r="E28" i="1"/>
  <c r="J52" i="1"/>
  <c r="K52" i="1"/>
  <c r="E2" i="1"/>
  <c r="D12" i="1"/>
  <c r="K33" i="1"/>
  <c r="L33" i="1"/>
  <c r="D33" i="1"/>
  <c r="F2" i="1"/>
  <c r="H4" i="1"/>
  <c r="E5" i="1"/>
  <c r="K6" i="1"/>
  <c r="H7" i="1"/>
  <c r="J10" i="1"/>
  <c r="H11" i="1"/>
  <c r="E12" i="1"/>
  <c r="D18" i="1"/>
  <c r="H22" i="1"/>
  <c r="F23" i="1"/>
  <c r="L31" i="1"/>
  <c r="H33" i="1"/>
  <c r="E35" i="1"/>
  <c r="F35" i="1"/>
  <c r="E42" i="1"/>
  <c r="L44" i="1"/>
  <c r="L50" i="1"/>
  <c r="H52" i="1"/>
  <c r="L54" i="1"/>
  <c r="D54" i="1"/>
  <c r="H54" i="1"/>
  <c r="E54" i="1"/>
  <c r="E55" i="1"/>
  <c r="K55" i="1"/>
  <c r="J55" i="1"/>
  <c r="E58" i="1"/>
  <c r="L62" i="1"/>
  <c r="D62" i="1"/>
  <c r="H62" i="1"/>
  <c r="F62" i="1"/>
  <c r="E62" i="1"/>
  <c r="E63" i="1"/>
  <c r="K63" i="1"/>
  <c r="J63" i="1"/>
  <c r="E66" i="1"/>
  <c r="L70" i="1"/>
  <c r="D70" i="1"/>
  <c r="H70" i="1"/>
  <c r="F70" i="1"/>
  <c r="E70" i="1"/>
  <c r="E71" i="1"/>
  <c r="K71" i="1"/>
  <c r="J71" i="1"/>
  <c r="L78" i="1"/>
  <c r="D78" i="1"/>
  <c r="K78" i="1"/>
  <c r="J78" i="1"/>
  <c r="H78" i="1"/>
  <c r="F78" i="1"/>
  <c r="E78" i="1"/>
  <c r="K10" i="1"/>
  <c r="J28" i="1"/>
  <c r="K28" i="1"/>
  <c r="K41" i="1"/>
  <c r="L41" i="1"/>
  <c r="D41" i="1"/>
  <c r="J60" i="1"/>
  <c r="F60" i="1"/>
  <c r="L60" i="1"/>
  <c r="D60" i="1"/>
  <c r="K60" i="1"/>
  <c r="J68" i="1"/>
  <c r="F68" i="1"/>
  <c r="L68" i="1"/>
  <c r="D68" i="1"/>
  <c r="K68" i="1"/>
  <c r="K25" i="1"/>
  <c r="L25" i="1"/>
  <c r="D25" i="1"/>
  <c r="K17" i="1"/>
  <c r="L17" i="1"/>
  <c r="D17" i="1"/>
  <c r="H23" i="1"/>
  <c r="H28" i="1"/>
  <c r="L30" i="1"/>
  <c r="D30" i="1"/>
  <c r="E30" i="1"/>
  <c r="J33" i="1"/>
  <c r="H41" i="1"/>
  <c r="E43" i="1"/>
  <c r="F43" i="1"/>
  <c r="D44" i="1"/>
  <c r="L52" i="1"/>
  <c r="H58" i="1"/>
  <c r="L58" i="1"/>
  <c r="D58" i="1"/>
  <c r="J58" i="1"/>
  <c r="H66" i="1"/>
  <c r="L66" i="1"/>
  <c r="D66" i="1"/>
  <c r="J66" i="1"/>
  <c r="H2" i="1"/>
  <c r="L10" i="1"/>
  <c r="L9" i="1"/>
  <c r="D9" i="1"/>
  <c r="E10" i="1"/>
  <c r="H12" i="1"/>
  <c r="H17" i="1"/>
  <c r="E19" i="1"/>
  <c r="F19" i="1"/>
  <c r="K22" i="1"/>
  <c r="E25" i="1"/>
  <c r="H30" i="1"/>
  <c r="J36" i="1"/>
  <c r="K36" i="1"/>
  <c r="H43" i="1"/>
  <c r="K49" i="1"/>
  <c r="L49" i="1"/>
  <c r="D49" i="1"/>
  <c r="L86" i="1"/>
  <c r="D86" i="1"/>
  <c r="K86" i="1"/>
  <c r="J86" i="1"/>
  <c r="H86" i="1"/>
  <c r="F86" i="1"/>
  <c r="E86" i="1"/>
  <c r="J44" i="1"/>
  <c r="K44" i="1"/>
  <c r="D10" i="1"/>
  <c r="D4" i="1"/>
  <c r="D7" i="1"/>
  <c r="H9" i="1"/>
  <c r="L11" i="1"/>
  <c r="L14" i="1"/>
  <c r="D14" i="1"/>
  <c r="E14" i="1"/>
  <c r="H19" i="1"/>
  <c r="K23" i="1"/>
  <c r="F25" i="1"/>
  <c r="L28" i="1"/>
  <c r="H36" i="1"/>
  <c r="L38" i="1"/>
  <c r="D38" i="1"/>
  <c r="E38" i="1"/>
  <c r="J41" i="1"/>
  <c r="J42" i="1"/>
  <c r="F44" i="1"/>
  <c r="H49" i="1"/>
  <c r="E51" i="1"/>
  <c r="F51" i="1"/>
  <c r="D52" i="1"/>
  <c r="K58" i="1"/>
  <c r="K66" i="1"/>
  <c r="D57" i="1"/>
  <c r="L57" i="1"/>
  <c r="F59" i="1"/>
  <c r="D65" i="1"/>
  <c r="L65" i="1"/>
  <c r="F67" i="1"/>
  <c r="D73" i="1"/>
  <c r="L73" i="1"/>
  <c r="F75" i="1"/>
  <c r="K76" i="1"/>
  <c r="J79" i="1"/>
  <c r="D81" i="1"/>
  <c r="L81" i="1"/>
  <c r="F83" i="1"/>
  <c r="K84" i="1"/>
  <c r="J87" i="1"/>
  <c r="D89" i="1"/>
  <c r="L89" i="1"/>
  <c r="F91" i="1"/>
  <c r="K92" i="1"/>
  <c r="J95" i="1"/>
  <c r="D97" i="1"/>
  <c r="L97" i="1"/>
  <c r="F99" i="1"/>
  <c r="K100" i="1"/>
  <c r="H101" i="1"/>
  <c r="E102" i="1"/>
  <c r="J74" i="1"/>
  <c r="D76" i="1"/>
  <c r="L76" i="1"/>
  <c r="K79" i="1"/>
  <c r="E81" i="1"/>
  <c r="J82" i="1"/>
  <c r="D84" i="1"/>
  <c r="L84" i="1"/>
  <c r="K87" i="1"/>
  <c r="E89" i="1"/>
  <c r="J90" i="1"/>
  <c r="D92" i="1"/>
  <c r="L92" i="1"/>
  <c r="K95" i="1"/>
  <c r="E97" i="1"/>
  <c r="J98" i="1"/>
  <c r="D100" i="1"/>
  <c r="L100" i="1"/>
  <c r="F102" i="1"/>
  <c r="D74" i="1"/>
  <c r="L74" i="1"/>
  <c r="F76" i="1"/>
  <c r="E79" i="1"/>
  <c r="D82" i="1"/>
  <c r="L82" i="1"/>
  <c r="F84" i="1"/>
  <c r="E87" i="1"/>
  <c r="D90" i="1"/>
  <c r="L90" i="1"/>
  <c r="F92" i="1"/>
  <c r="E95" i="1"/>
  <c r="D98" i="1"/>
  <c r="L98" i="1"/>
  <c r="F100" i="1"/>
  <c r="K101" i="1"/>
  <c r="H102" i="1"/>
  <c r="F79" i="1"/>
  <c r="F87" i="1"/>
  <c r="E90" i="1"/>
  <c r="F95" i="1"/>
  <c r="E98" i="1"/>
  <c r="D101" i="1"/>
  <c r="F98" i="1"/>
  <c r="J102" i="1"/>
  <c r="K102" i="1"/>
  <c r="D102" i="1"/>
</calcChain>
</file>

<file path=xl/sharedStrings.xml><?xml version="1.0" encoding="utf-8"?>
<sst xmlns="http://schemas.openxmlformats.org/spreadsheetml/2006/main" count="113" uniqueCount="109">
  <si>
    <t>3140400276716</t>
  </si>
  <si>
    <t>1100700672874</t>
  </si>
  <si>
    <t>1140600186510</t>
  </si>
  <si>
    <t>1104200043049</t>
  </si>
  <si>
    <t>1330300100995</t>
  </si>
  <si>
    <t>3409700195474</t>
  </si>
  <si>
    <t>1103702515442</t>
  </si>
  <si>
    <t>3489900183879</t>
  </si>
  <si>
    <t>3149900440394</t>
  </si>
  <si>
    <t>3140100411758</t>
  </si>
  <si>
    <t>3650300162170</t>
  </si>
  <si>
    <t>1279800006482</t>
  </si>
  <si>
    <t>3140600337018</t>
  </si>
  <si>
    <t>4149900002077</t>
  </si>
  <si>
    <t>3140700131187</t>
  </si>
  <si>
    <t>3140100332106</t>
  </si>
  <si>
    <t>3461100025929</t>
  </si>
  <si>
    <t>3140700178442</t>
  </si>
  <si>
    <t>3149900212511</t>
  </si>
  <si>
    <t>1429900408246</t>
  </si>
  <si>
    <t>1170600100739</t>
  </si>
  <si>
    <t>1340500294530</t>
  </si>
  <si>
    <t>2250500001574</t>
  </si>
  <si>
    <t>1149900532748</t>
  </si>
  <si>
    <t>0105562042451</t>
  </si>
  <si>
    <t>3140100320817</t>
  </si>
  <si>
    <t>3102201717455</t>
  </si>
  <si>
    <t>1149900737161</t>
  </si>
  <si>
    <t>1104200233450</t>
  </si>
  <si>
    <t>1101500783321</t>
  </si>
  <si>
    <t>5140200003909</t>
  </si>
  <si>
    <t>3140500070435</t>
  </si>
  <si>
    <t>1149900546269</t>
  </si>
  <si>
    <t>1451000093284</t>
  </si>
  <si>
    <t>1100200230341</t>
  </si>
  <si>
    <t>1100401009634</t>
  </si>
  <si>
    <t>3140800182727</t>
  </si>
  <si>
    <t>3100903875555</t>
  </si>
  <si>
    <t>1600100089294</t>
  </si>
  <si>
    <t>1101000006911</t>
  </si>
  <si>
    <t>3720900314204</t>
  </si>
  <si>
    <t>3140100201338</t>
  </si>
  <si>
    <t>3750300131281</t>
  </si>
  <si>
    <t>1101401883955</t>
  </si>
  <si>
    <t>3149900206804</t>
  </si>
  <si>
    <t>1149900236839</t>
  </si>
  <si>
    <t>3140100486863</t>
  </si>
  <si>
    <t>3100701109134</t>
  </si>
  <si>
    <t>3140100393580</t>
  </si>
  <si>
    <t>3141200012660</t>
  </si>
  <si>
    <t>1140300053603</t>
  </si>
  <si>
    <t>3141400154352</t>
  </si>
  <si>
    <t>1320900121306</t>
  </si>
  <si>
    <t>3141200176271</t>
  </si>
  <si>
    <t>3800101097929</t>
  </si>
  <si>
    <t>3140100539941</t>
  </si>
  <si>
    <t>161990103265</t>
  </si>
  <si>
    <t>1149900467423</t>
  </si>
  <si>
    <t>1209601293279</t>
  </si>
  <si>
    <t>1149900025251</t>
  </si>
  <si>
    <t>1104300205491</t>
  </si>
  <si>
    <t>1149900266720</t>
  </si>
  <si>
    <t>1149900397662</t>
  </si>
  <si>
    <t>1469900453543</t>
  </si>
  <si>
    <t>1149600031263</t>
  </si>
  <si>
    <t>1100500308826</t>
  </si>
  <si>
    <t>1141500004101</t>
  </si>
  <si>
    <t>110200140808</t>
  </si>
  <si>
    <t>1149900655220</t>
  </si>
  <si>
    <t>1459900665915</t>
  </si>
  <si>
    <t>3140700334916</t>
  </si>
  <si>
    <t>3149900106354</t>
  </si>
  <si>
    <t>1149900500579</t>
  </si>
  <si>
    <t>1659900223201</t>
  </si>
  <si>
    <t>1140600013135</t>
  </si>
  <si>
    <t>1149900382720</t>
  </si>
  <si>
    <t>1149900505996</t>
  </si>
  <si>
    <t>3601200399667</t>
  </si>
  <si>
    <t>3149900297052</t>
  </si>
  <si>
    <t>3800101821112</t>
  </si>
  <si>
    <t>1140600089166</t>
  </si>
  <si>
    <t>3140700275944</t>
  </si>
  <si>
    <t>3140100148429</t>
  </si>
  <si>
    <t>1103702715981</t>
  </si>
  <si>
    <t>1149900644881</t>
  </si>
  <si>
    <t>3710501164781</t>
  </si>
  <si>
    <t>1560300233411</t>
  </si>
  <si>
    <t>3141100104732</t>
  </si>
  <si>
    <t>2342000019319</t>
  </si>
  <si>
    <t>1159900104380</t>
  </si>
  <si>
    <t>1150600133882</t>
  </si>
  <si>
    <t>5101200131819</t>
  </si>
  <si>
    <t>1140600192722</t>
  </si>
  <si>
    <t>3149900236916</t>
  </si>
  <si>
    <t>1160400243439</t>
  </si>
  <si>
    <t>3101700444461</t>
  </si>
  <si>
    <t>1103702578886</t>
  </si>
  <si>
    <t>id</t>
  </si>
  <si>
    <t>initial</t>
  </si>
  <si>
    <t>name</t>
  </si>
  <si>
    <t>brand</t>
  </si>
  <si>
    <t>color</t>
  </si>
  <si>
    <t>model</t>
  </si>
  <si>
    <t>registrationNumber</t>
  </si>
  <si>
    <t>chassisNumber</t>
  </si>
  <si>
    <t>engineNumber</t>
  </si>
  <si>
    <t>buyingDate</t>
  </si>
  <si>
    <t>taxDueDate</t>
  </si>
  <si>
    <t>monthDueDate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</si>
</sst>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870000]d/mm/yyyy;@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164" fontId="0" fillId="2" borderId="0" xfId="0" applyNumberFormat="1" applyFill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y_doc\01_Code\Bootstrap4\chaoprayaVet\DB%20Line_te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ARhis"/>
      <sheetName val="ARcar"/>
      <sheetName val="แผนผัง"/>
      <sheetName val="DB Line_test"/>
    </sheetNames>
    <sheetDataSet>
      <sheetData sheetId="0"/>
      <sheetData sheetId="1">
        <row r="1">
          <cell r="A1" t="str">
            <v>Days</v>
          </cell>
          <cell r="B1" t="str">
            <v>IDCard</v>
          </cell>
          <cell r="C1" t="str">
            <v>Artitle</v>
          </cell>
          <cell r="D1" t="str">
            <v>Arname</v>
          </cell>
          <cell r="E1" t="str">
            <v>Refproduct</v>
          </cell>
        </row>
        <row r="2">
          <cell r="A2">
            <v>44713</v>
          </cell>
          <cell r="B2" t="str">
            <v>3140400276716</v>
          </cell>
          <cell r="C2" t="str">
            <v>นางสาว</v>
          </cell>
          <cell r="D2" t="str">
            <v>รุ่งทิพย์ จิตรสุภ</v>
          </cell>
          <cell r="E2" t="str">
            <v>E32EE-336484</v>
          </cell>
        </row>
        <row r="3">
          <cell r="A3">
            <v>44714</v>
          </cell>
          <cell r="B3" t="str">
            <v>1100700672874</v>
          </cell>
          <cell r="C3" t="str">
            <v>นางสาว</v>
          </cell>
          <cell r="D3" t="str">
            <v>ณภัสนันท์ มั่นจินดา</v>
          </cell>
          <cell r="E3" t="str">
            <v>E31PE-359217</v>
          </cell>
        </row>
        <row r="4">
          <cell r="A4">
            <v>44715</v>
          </cell>
          <cell r="B4" t="str">
            <v>1140600186510</v>
          </cell>
          <cell r="C4" t="str">
            <v>นางสาว</v>
          </cell>
          <cell r="D4" t="str">
            <v>ศุภรัตน์ สุขเกษม</v>
          </cell>
          <cell r="E4" t="str">
            <v>E31PE-220297</v>
          </cell>
        </row>
        <row r="5">
          <cell r="A5">
            <v>44715</v>
          </cell>
          <cell r="B5" t="str">
            <v>1104200043049</v>
          </cell>
          <cell r="C5" t="str">
            <v>นางสาว</v>
          </cell>
          <cell r="D5" t="str">
            <v>สิริวรรณ รู้รอบ</v>
          </cell>
          <cell r="E5" t="str">
            <v>E32EE-338970</v>
          </cell>
        </row>
        <row r="6">
          <cell r="A6">
            <v>44716</v>
          </cell>
          <cell r="B6" t="str">
            <v>1330300100995</v>
          </cell>
          <cell r="C6" t="str">
            <v>นางสาว</v>
          </cell>
          <cell r="D6" t="str">
            <v>วันราชินี ห่วงเพชร</v>
          </cell>
          <cell r="E6" t="str">
            <v>E33JE-032849</v>
          </cell>
        </row>
        <row r="7">
          <cell r="A7">
            <v>44717</v>
          </cell>
          <cell r="B7" t="str">
            <v>3409700195474</v>
          </cell>
          <cell r="C7" t="str">
            <v>นางสาว</v>
          </cell>
          <cell r="D7" t="str">
            <v>พวงทอง ไกรยะราช</v>
          </cell>
          <cell r="E7" t="str">
            <v>E31PE-352380</v>
          </cell>
        </row>
        <row r="8">
          <cell r="A8">
            <v>44719</v>
          </cell>
          <cell r="B8" t="str">
            <v>1103702515442</v>
          </cell>
          <cell r="C8" t="str">
            <v>นาย</v>
          </cell>
          <cell r="D8" t="str">
            <v>เสกสรรค์ บำรัมย์</v>
          </cell>
          <cell r="E8" t="str">
            <v>G3P6E-010600</v>
          </cell>
        </row>
        <row r="9">
          <cell r="A9">
            <v>44720</v>
          </cell>
          <cell r="B9" t="str">
            <v>3489900183879</v>
          </cell>
          <cell r="C9" t="str">
            <v>นาง</v>
          </cell>
          <cell r="D9" t="str">
            <v>เยาวรี มีสุข</v>
          </cell>
          <cell r="E9" t="str">
            <v>E33JE-034150</v>
          </cell>
        </row>
        <row r="10">
          <cell r="A10">
            <v>44722</v>
          </cell>
          <cell r="B10" t="str">
            <v>3149900440394</v>
          </cell>
          <cell r="C10" t="str">
            <v>นางสาว</v>
          </cell>
          <cell r="D10" t="str">
            <v>อรุณรัตน์ ล้วนกลาง</v>
          </cell>
          <cell r="E10" t="str">
            <v>E31PE-363918</v>
          </cell>
        </row>
        <row r="11">
          <cell r="A11">
            <v>44722</v>
          </cell>
          <cell r="B11" t="str">
            <v>3140100411758</v>
          </cell>
          <cell r="C11" t="str">
            <v>นางสาว</v>
          </cell>
          <cell r="D11" t="str">
            <v>ใบด๊ะห์ พลีขันธ์</v>
          </cell>
          <cell r="E11" t="str">
            <v>E32EE-338748</v>
          </cell>
        </row>
        <row r="12">
          <cell r="A12">
            <v>44725</v>
          </cell>
          <cell r="B12" t="str">
            <v>3650300162170</v>
          </cell>
          <cell r="C12" t="str">
            <v>นาย</v>
          </cell>
          <cell r="D12" t="str">
            <v>อุทัย คุ้มวันดี</v>
          </cell>
          <cell r="E12" t="str">
            <v>E33JE-035005</v>
          </cell>
        </row>
        <row r="13">
          <cell r="A13">
            <v>44725</v>
          </cell>
          <cell r="B13" t="str">
            <v>1279800006482</v>
          </cell>
          <cell r="C13" t="str">
            <v>นางสาว</v>
          </cell>
          <cell r="D13" t="str">
            <v>นงนภัส แปลงกาย</v>
          </cell>
          <cell r="E13" t="str">
            <v>E31PE-363884</v>
          </cell>
        </row>
        <row r="14">
          <cell r="A14">
            <v>44725</v>
          </cell>
          <cell r="B14" t="str">
            <v>3140600337018</v>
          </cell>
          <cell r="C14" t="str">
            <v>นาย</v>
          </cell>
          <cell r="D14" t="str">
            <v>สายชล โพธิรัตน์</v>
          </cell>
          <cell r="E14" t="str">
            <v>E32EE-115877</v>
          </cell>
        </row>
        <row r="15">
          <cell r="A15">
            <v>44726</v>
          </cell>
          <cell r="B15" t="str">
            <v>4149900002077</v>
          </cell>
          <cell r="C15" t="str">
            <v>นาย</v>
          </cell>
          <cell r="D15" t="str">
            <v>คฑาวุธ ทับบรรทม</v>
          </cell>
          <cell r="E15" t="str">
            <v>G3P6E-106893</v>
          </cell>
        </row>
        <row r="16">
          <cell r="A16">
            <v>44727</v>
          </cell>
          <cell r="B16" t="str">
            <v>3140700131187</v>
          </cell>
          <cell r="C16" t="str">
            <v>นาย</v>
          </cell>
          <cell r="D16" t="str">
            <v>มนัส วิโรทัย</v>
          </cell>
          <cell r="E16" t="str">
            <v>E31PE-356211</v>
          </cell>
        </row>
        <row r="17">
          <cell r="A17">
            <v>44728</v>
          </cell>
          <cell r="B17" t="str">
            <v>3140100332106</v>
          </cell>
          <cell r="C17" t="str">
            <v>นาง</v>
          </cell>
          <cell r="D17" t="str">
            <v>บุบผา สุภาพร</v>
          </cell>
          <cell r="E17" t="str">
            <v>E31PE-363849</v>
          </cell>
        </row>
        <row r="18">
          <cell r="A18">
            <v>44729</v>
          </cell>
          <cell r="B18" t="str">
            <v>3461100025929</v>
          </cell>
          <cell r="C18" t="str">
            <v>นางสาว</v>
          </cell>
          <cell r="D18" t="str">
            <v>สุพรรณี นามคำ</v>
          </cell>
          <cell r="E18" t="str">
            <v>E33JE-035002</v>
          </cell>
        </row>
        <row r="19">
          <cell r="A19">
            <v>44729</v>
          </cell>
          <cell r="B19" t="str">
            <v>3140700178442</v>
          </cell>
          <cell r="C19" t="str">
            <v>นาง</v>
          </cell>
          <cell r="D19" t="str">
            <v>พเยาว์ ทิพย์เลิศ</v>
          </cell>
          <cell r="E19" t="str">
            <v>E32EE-225203</v>
          </cell>
        </row>
        <row r="20">
          <cell r="A20">
            <v>44729</v>
          </cell>
          <cell r="B20" t="str">
            <v>3149900212511</v>
          </cell>
          <cell r="C20" t="str">
            <v>นางสาว</v>
          </cell>
          <cell r="D20" t="str">
            <v>หฤทัย สัณฐิติพงศ์</v>
          </cell>
          <cell r="E20" t="str">
            <v>E32ME-004215</v>
          </cell>
        </row>
        <row r="21">
          <cell r="A21">
            <v>44730</v>
          </cell>
          <cell r="B21" t="str">
            <v>1429900408246</v>
          </cell>
          <cell r="C21" t="str">
            <v>นาย</v>
          </cell>
          <cell r="D21" t="str">
            <v>ธนาชัย เดชราช</v>
          </cell>
          <cell r="E21" t="str">
            <v>E31PE-363892</v>
          </cell>
        </row>
        <row r="22">
          <cell r="A22">
            <v>44730</v>
          </cell>
          <cell r="B22" t="str">
            <v>1170600100739</v>
          </cell>
          <cell r="C22" t="str">
            <v>นาย</v>
          </cell>
          <cell r="D22" t="str">
            <v>ศรันย์ รอดโฉม</v>
          </cell>
          <cell r="E22" t="str">
            <v>E31PE-363879</v>
          </cell>
        </row>
        <row r="23">
          <cell r="A23">
            <v>44731</v>
          </cell>
          <cell r="B23" t="str">
            <v>1340500294530</v>
          </cell>
          <cell r="C23" t="str">
            <v>นางสาว</v>
          </cell>
          <cell r="D23" t="str">
            <v>กุลสตรี เห็มแดง</v>
          </cell>
          <cell r="E23" t="str">
            <v>E31PE-363887</v>
          </cell>
        </row>
        <row r="24">
          <cell r="A24">
            <v>44732</v>
          </cell>
          <cell r="B24" t="str">
            <v>2250500001574</v>
          </cell>
          <cell r="C24" t="str">
            <v>นางสาว</v>
          </cell>
          <cell r="D24" t="str">
            <v>มนฤดี พยอมแย้ม</v>
          </cell>
          <cell r="E24" t="str">
            <v>E31PE-364079</v>
          </cell>
        </row>
        <row r="25">
          <cell r="A25">
            <v>44732</v>
          </cell>
          <cell r="B25" t="str">
            <v>1149900532748</v>
          </cell>
          <cell r="C25" t="str">
            <v>นาย</v>
          </cell>
          <cell r="D25" t="str">
            <v>จิรานุวัฒน์ บุญครอบ</v>
          </cell>
          <cell r="E25" t="str">
            <v>E31PE-358559</v>
          </cell>
        </row>
        <row r="26">
          <cell r="A26">
            <v>44733</v>
          </cell>
          <cell r="B26" t="str">
            <v>0105562042451</v>
          </cell>
          <cell r="C26" t="str">
            <v>บริษัท</v>
          </cell>
          <cell r="D26" t="str">
            <v>เมืองไทย ลิสซิ่ง จำกัด (สำนักงานใหญ่)</v>
          </cell>
          <cell r="E26" t="str">
            <v>E31PE-364352</v>
          </cell>
        </row>
        <row r="27">
          <cell r="A27">
            <v>44734</v>
          </cell>
          <cell r="B27" t="str">
            <v>3140100320817</v>
          </cell>
          <cell r="C27" t="str">
            <v>นางสาว</v>
          </cell>
          <cell r="D27" t="str">
            <v>แสงดาว รัมมะรัตน์</v>
          </cell>
          <cell r="E27" t="str">
            <v>E31PE-364081</v>
          </cell>
        </row>
        <row r="28">
          <cell r="A28">
            <v>44735</v>
          </cell>
          <cell r="B28" t="str">
            <v>3102201717455</v>
          </cell>
          <cell r="C28" t="str">
            <v>นางสาว</v>
          </cell>
          <cell r="D28" t="str">
            <v>สุรีพรย์ ทัศนกิจ</v>
          </cell>
          <cell r="E28" t="str">
            <v>E32EE-115880</v>
          </cell>
        </row>
        <row r="29">
          <cell r="A29">
            <v>44736</v>
          </cell>
          <cell r="B29" t="str">
            <v>1149900737161</v>
          </cell>
          <cell r="C29" t="str">
            <v>นาย</v>
          </cell>
          <cell r="D29" t="str">
            <v>ธนากร ประกอบกิจ</v>
          </cell>
          <cell r="E29" t="str">
            <v>E32EE-116238</v>
          </cell>
        </row>
        <row r="30">
          <cell r="A30">
            <v>44737</v>
          </cell>
          <cell r="B30" t="str">
            <v>1104200233450</v>
          </cell>
          <cell r="C30" t="str">
            <v>นางสาว</v>
          </cell>
          <cell r="D30" t="str">
            <v>ขวัญข้าว คิดรอบ</v>
          </cell>
          <cell r="E30" t="str">
            <v>E33JE-035294</v>
          </cell>
        </row>
        <row r="31">
          <cell r="A31">
            <v>44737</v>
          </cell>
          <cell r="B31" t="str">
            <v>1104200233450</v>
          </cell>
          <cell r="C31" t="str">
            <v>นางสาว</v>
          </cell>
          <cell r="D31" t="str">
            <v>ขวัญข้าว คิดรอบ</v>
          </cell>
          <cell r="E31" t="str">
            <v>E33JE-035294</v>
          </cell>
        </row>
        <row r="32">
          <cell r="A32">
            <v>44737</v>
          </cell>
          <cell r="B32" t="str">
            <v>1104200233450</v>
          </cell>
          <cell r="C32" t="str">
            <v>นางสาว</v>
          </cell>
          <cell r="D32" t="str">
            <v>ขวัญข้าว คิดรอบ</v>
          </cell>
          <cell r="E32" t="str">
            <v>E33JE-035294</v>
          </cell>
        </row>
        <row r="33">
          <cell r="A33">
            <v>44737</v>
          </cell>
          <cell r="B33" t="str">
            <v>1101500783321</v>
          </cell>
          <cell r="C33" t="str">
            <v>นางสาว</v>
          </cell>
          <cell r="D33" t="str">
            <v>สุมณฑา หาเรือนขวัญ</v>
          </cell>
          <cell r="E33" t="str">
            <v>E32EE-340086</v>
          </cell>
        </row>
        <row r="34">
          <cell r="A34">
            <v>44737</v>
          </cell>
          <cell r="B34" t="str">
            <v>5140200003909</v>
          </cell>
          <cell r="C34" t="str">
            <v>นาย</v>
          </cell>
          <cell r="D34" t="str">
            <v>อมรเทพ สืบเสาะ</v>
          </cell>
          <cell r="E34" t="str">
            <v>E31PE-354936</v>
          </cell>
        </row>
        <row r="35">
          <cell r="A35">
            <v>44737</v>
          </cell>
          <cell r="B35" t="str">
            <v>3140500070435</v>
          </cell>
          <cell r="C35" t="str">
            <v>นาย</v>
          </cell>
          <cell r="D35" t="str">
            <v>คเณศ เข็มปัญญา</v>
          </cell>
          <cell r="E35" t="str">
            <v>E32EE-341705</v>
          </cell>
        </row>
        <row r="36">
          <cell r="A36">
            <v>44737</v>
          </cell>
          <cell r="B36" t="str">
            <v>1149900546269</v>
          </cell>
          <cell r="C36" t="str">
            <v>นางสาว</v>
          </cell>
          <cell r="D36" t="str">
            <v>ชลินันทร์ ใจปลื้ม</v>
          </cell>
          <cell r="E36" t="str">
            <v>E31PE-222540</v>
          </cell>
        </row>
        <row r="37">
          <cell r="A37">
            <v>44738</v>
          </cell>
          <cell r="B37" t="str">
            <v>1451000093284</v>
          </cell>
          <cell r="C37" t="str">
            <v>นาย</v>
          </cell>
          <cell r="D37" t="str">
            <v>นิรันดร์ โพธิศรี</v>
          </cell>
          <cell r="E37" t="str">
            <v>H345E-0039516</v>
          </cell>
        </row>
        <row r="38">
          <cell r="A38">
            <v>44738</v>
          </cell>
          <cell r="B38" t="str">
            <v>1100200230341</v>
          </cell>
          <cell r="C38" t="str">
            <v>นาย</v>
          </cell>
          <cell r="D38" t="str">
            <v>เกรียงไกร พันธ์เพิ่มพูลกูล</v>
          </cell>
          <cell r="E38" t="str">
            <v>E31PE-222352</v>
          </cell>
        </row>
        <row r="39">
          <cell r="A39">
            <v>44738</v>
          </cell>
          <cell r="B39" t="str">
            <v>1100401009634</v>
          </cell>
          <cell r="C39" t="str">
            <v>นางสาว</v>
          </cell>
          <cell r="D39" t="str">
            <v>วรรณกานต์ พิกุลโสม</v>
          </cell>
          <cell r="E39" t="str">
            <v>E31PE-221922</v>
          </cell>
        </row>
        <row r="40">
          <cell r="A40">
            <v>44738</v>
          </cell>
          <cell r="B40" t="str">
            <v>3140800182727</v>
          </cell>
          <cell r="C40" t="str">
            <v>นางสาว</v>
          </cell>
          <cell r="D40" t="str">
            <v>อารมณ์ ยิ้มประยูร</v>
          </cell>
          <cell r="E40" t="str">
            <v>E33JE-035810</v>
          </cell>
        </row>
        <row r="41">
          <cell r="A41">
            <v>44739</v>
          </cell>
          <cell r="B41" t="str">
            <v>3100903875555</v>
          </cell>
          <cell r="C41" t="str">
            <v>นางสาว</v>
          </cell>
          <cell r="D41" t="str">
            <v>เพ็ญพิชญา สารกรุณา</v>
          </cell>
          <cell r="E41" t="str">
            <v>G3L9E-0105431</v>
          </cell>
        </row>
        <row r="42">
          <cell r="A42">
            <v>44739</v>
          </cell>
          <cell r="B42" t="str">
            <v>1600100089294</v>
          </cell>
          <cell r="C42" t="str">
            <v>นางสาว</v>
          </cell>
          <cell r="D42" t="str">
            <v>อัญชลี ศรีบดี</v>
          </cell>
          <cell r="E42" t="str">
            <v>E31PE-222312</v>
          </cell>
        </row>
        <row r="43">
          <cell r="A43">
            <v>44739</v>
          </cell>
          <cell r="B43" t="str">
            <v>1101000006911</v>
          </cell>
          <cell r="C43" t="str">
            <v>นาย</v>
          </cell>
          <cell r="D43" t="str">
            <v>มานพ จิตรัก</v>
          </cell>
          <cell r="E43" t="str">
            <v>E31PE-221355</v>
          </cell>
        </row>
        <row r="44">
          <cell r="A44">
            <v>44739</v>
          </cell>
          <cell r="B44" t="str">
            <v>3720900314204</v>
          </cell>
          <cell r="C44" t="str">
            <v>นางสาว</v>
          </cell>
          <cell r="D44" t="str">
            <v>กาญจนา สัตพันธุ</v>
          </cell>
          <cell r="E44" t="str">
            <v>G3S6E-0002243</v>
          </cell>
        </row>
        <row r="45">
          <cell r="A45">
            <v>44741</v>
          </cell>
          <cell r="B45" t="str">
            <v>3140100201338</v>
          </cell>
          <cell r="C45" t="str">
            <v>นาง</v>
          </cell>
          <cell r="D45" t="str">
            <v>มณเฑียร ยีรัมย์</v>
          </cell>
          <cell r="E45" t="str">
            <v>H345E-0039569</v>
          </cell>
        </row>
        <row r="46">
          <cell r="A46">
            <v>44741</v>
          </cell>
          <cell r="B46" t="str">
            <v>3750300131281</v>
          </cell>
          <cell r="C46" t="str">
            <v>นาย</v>
          </cell>
          <cell r="D46" t="str">
            <v>มารุต เอี่ยมจันทร์พวง</v>
          </cell>
          <cell r="E46" t="str">
            <v>E32EE-332156</v>
          </cell>
        </row>
        <row r="47">
          <cell r="A47">
            <v>44741</v>
          </cell>
          <cell r="B47" t="str">
            <v>1101401883955</v>
          </cell>
          <cell r="C47" t="str">
            <v>นาย</v>
          </cell>
          <cell r="D47" t="str">
            <v>กันตพงศ์ ศิริเสรีวรรณ</v>
          </cell>
          <cell r="E47" t="str">
            <v>E31PE-222336</v>
          </cell>
        </row>
        <row r="48">
          <cell r="A48">
            <v>44743</v>
          </cell>
          <cell r="B48" t="str">
            <v>3149900206804</v>
          </cell>
          <cell r="C48" t="str">
            <v>นาย</v>
          </cell>
          <cell r="D48" t="str">
            <v>ธนินวัช สรโยธิน</v>
          </cell>
          <cell r="E48" t="str">
            <v>E32EE-339888</v>
          </cell>
        </row>
        <row r="49">
          <cell r="A49">
            <v>44743</v>
          </cell>
          <cell r="B49" t="str">
            <v>1149900236839</v>
          </cell>
          <cell r="C49" t="str">
            <v>นางสาว</v>
          </cell>
          <cell r="D49" t="str">
            <v>หทัยรัตน์ เกิดสาท</v>
          </cell>
          <cell r="E49" t="str">
            <v>E31PE-364453</v>
          </cell>
        </row>
        <row r="50">
          <cell r="A50">
            <v>44744</v>
          </cell>
          <cell r="B50" t="str">
            <v>3140100486863</v>
          </cell>
          <cell r="C50" t="str">
            <v>นาย</v>
          </cell>
          <cell r="D50" t="str">
            <v>สมบัติ ลอยเกตุ</v>
          </cell>
          <cell r="E50" t="str">
            <v>E33JE-035282</v>
          </cell>
        </row>
        <row r="51">
          <cell r="A51">
            <v>44744</v>
          </cell>
          <cell r="B51" t="str">
            <v>3100701109134</v>
          </cell>
          <cell r="C51" t="str">
            <v>นางสาว</v>
          </cell>
          <cell r="D51" t="str">
            <v>นฤมล เจดีย์</v>
          </cell>
          <cell r="E51" t="str">
            <v>E32EE-333940</v>
          </cell>
        </row>
        <row r="52">
          <cell r="A52">
            <v>44744</v>
          </cell>
          <cell r="B52" t="str">
            <v>3100701109134</v>
          </cell>
          <cell r="C52" t="str">
            <v>นางสาว</v>
          </cell>
          <cell r="D52" t="str">
            <v>นฤมล เจดีย์</v>
          </cell>
          <cell r="E52" t="str">
            <v>E32EE-333940</v>
          </cell>
        </row>
        <row r="53">
          <cell r="A53">
            <v>44744</v>
          </cell>
          <cell r="B53" t="str">
            <v>3140100393580</v>
          </cell>
          <cell r="C53" t="str">
            <v>นาย</v>
          </cell>
          <cell r="D53" t="str">
            <v>ยุทธนา ทองอ่อน</v>
          </cell>
          <cell r="E53" t="str">
            <v>E31PE-364047</v>
          </cell>
        </row>
        <row r="54">
          <cell r="A54">
            <v>44744</v>
          </cell>
          <cell r="B54" t="str">
            <v>3141200012660</v>
          </cell>
          <cell r="C54" t="str">
            <v>นาย</v>
          </cell>
          <cell r="D54" t="str">
            <v>สมถวิล อรรถาโชติ</v>
          </cell>
          <cell r="E54" t="str">
            <v>E32EE-116733</v>
          </cell>
        </row>
        <row r="55">
          <cell r="A55">
            <v>44744</v>
          </cell>
          <cell r="B55" t="str">
            <v>1140300053603</v>
          </cell>
          <cell r="C55" t="str">
            <v>นาย</v>
          </cell>
          <cell r="D55" t="str">
            <v>ปรมินทร์ ดีเสมอ</v>
          </cell>
          <cell r="E55" t="str">
            <v>G3P6E-012514</v>
          </cell>
        </row>
        <row r="56">
          <cell r="A56">
            <v>44745</v>
          </cell>
          <cell r="B56" t="str">
            <v>3141400154352</v>
          </cell>
          <cell r="C56" t="str">
            <v>นางสาว</v>
          </cell>
          <cell r="D56" t="str">
            <v>นันทวรรณ หวังเจริญ</v>
          </cell>
          <cell r="E56" t="str">
            <v>E31PE-222352</v>
          </cell>
        </row>
        <row r="57">
          <cell r="A57">
            <v>44746</v>
          </cell>
          <cell r="B57" t="str">
            <v>1320900121306</v>
          </cell>
          <cell r="C57" t="str">
            <v>นางสาว</v>
          </cell>
          <cell r="D57" t="str">
            <v>วารุณี จงกรฏ</v>
          </cell>
          <cell r="E57" t="str">
            <v>E32KE-0015767</v>
          </cell>
        </row>
        <row r="58">
          <cell r="A58">
            <v>44748</v>
          </cell>
          <cell r="B58" t="str">
            <v>3141200176271</v>
          </cell>
          <cell r="C58" t="str">
            <v>นาย</v>
          </cell>
          <cell r="D58" t="str">
            <v>วิทยา สมงาม</v>
          </cell>
          <cell r="E58" t="str">
            <v>E31PE-364360</v>
          </cell>
        </row>
        <row r="59">
          <cell r="A59">
            <v>44751</v>
          </cell>
          <cell r="B59" t="str">
            <v>3800101097929</v>
          </cell>
          <cell r="C59" t="str">
            <v>นางสาว</v>
          </cell>
          <cell r="D59" t="str">
            <v>กวินรัตน์ นิลวานิช</v>
          </cell>
          <cell r="E59" t="str">
            <v>E31PE-371378</v>
          </cell>
        </row>
        <row r="60">
          <cell r="A60">
            <v>44752</v>
          </cell>
          <cell r="B60" t="str">
            <v>3140100539941</v>
          </cell>
          <cell r="C60" t="str">
            <v>นางสาว</v>
          </cell>
          <cell r="D60" t="str">
            <v>กรรณิการ์ เอมนฤมล</v>
          </cell>
          <cell r="E60" t="str">
            <v>E33JE-036475</v>
          </cell>
        </row>
        <row r="61">
          <cell r="A61">
            <v>44751</v>
          </cell>
          <cell r="B61" t="str">
            <v>161990103265</v>
          </cell>
          <cell r="C61" t="str">
            <v>นางสาว</v>
          </cell>
          <cell r="D61" t="str">
            <v>คิตติญา เก่งเขตรกรณ์</v>
          </cell>
          <cell r="E61" t="str">
            <v>E32EE-339805</v>
          </cell>
        </row>
        <row r="62">
          <cell r="A62">
            <v>44751</v>
          </cell>
          <cell r="B62" t="str">
            <v>1149900467423</v>
          </cell>
          <cell r="C62" t="str">
            <v>นาย</v>
          </cell>
          <cell r="D62" t="str">
            <v>ภูวนาท รัมมะรัตน์</v>
          </cell>
          <cell r="E62" t="str">
            <v>G3S6E-0006460</v>
          </cell>
        </row>
        <row r="63">
          <cell r="A63">
            <v>44752</v>
          </cell>
          <cell r="B63" t="str">
            <v>1209601293279</v>
          </cell>
          <cell r="C63" t="str">
            <v>นาย</v>
          </cell>
          <cell r="D63" t="str">
            <v>ดนัย มีราศรี</v>
          </cell>
          <cell r="E63" t="str">
            <v>E31PE-371421</v>
          </cell>
        </row>
        <row r="64">
          <cell r="A64">
            <v>44756</v>
          </cell>
          <cell r="B64" t="str">
            <v>1149900025251</v>
          </cell>
          <cell r="C64" t="str">
            <v>นางสาว</v>
          </cell>
          <cell r="D64" t="str">
            <v>สิตา ขันธบุตร</v>
          </cell>
          <cell r="E64" t="str">
            <v>E33JE-036993</v>
          </cell>
        </row>
        <row r="65">
          <cell r="A65">
            <v>44756</v>
          </cell>
          <cell r="B65" t="str">
            <v>1104300205491</v>
          </cell>
          <cell r="C65" t="str">
            <v>นาย</v>
          </cell>
          <cell r="D65" t="str">
            <v>โจ ทองดี</v>
          </cell>
          <cell r="E65" t="str">
            <v>G3S6E-0003684</v>
          </cell>
        </row>
        <row r="66">
          <cell r="A66">
            <v>44756</v>
          </cell>
          <cell r="B66" t="str">
            <v>1149900266720</v>
          </cell>
          <cell r="C66" t="str">
            <v>นางสาว</v>
          </cell>
          <cell r="D66" t="str">
            <v>ขวัญลักษ์ ผูกเพไทย</v>
          </cell>
          <cell r="E66" t="str">
            <v>E31PE-223339</v>
          </cell>
        </row>
        <row r="67">
          <cell r="A67">
            <v>44759</v>
          </cell>
          <cell r="B67" t="str">
            <v>1149900397662</v>
          </cell>
          <cell r="C67" t="str">
            <v>นางสาว</v>
          </cell>
          <cell r="D67" t="str">
            <v>จันทร์เพ็ญ เวชมณีกร ณ ราชสีมา</v>
          </cell>
          <cell r="E67" t="str">
            <v>E32EE-226177</v>
          </cell>
        </row>
        <row r="68">
          <cell r="A68">
            <v>44759</v>
          </cell>
          <cell r="B68" t="str">
            <v>1469900453543</v>
          </cell>
          <cell r="C68" t="str">
            <v>นาย</v>
          </cell>
          <cell r="D68" t="str">
            <v>บัณฑิต สุทธิประภา</v>
          </cell>
          <cell r="E68" t="str">
            <v>E31PE-223338</v>
          </cell>
        </row>
        <row r="69">
          <cell r="A69">
            <v>44759</v>
          </cell>
          <cell r="B69" t="str">
            <v>1149600031263</v>
          </cell>
          <cell r="C69" t="str">
            <v>นางสาว</v>
          </cell>
          <cell r="D69" t="str">
            <v>ธัญรดา เกิดสุภาพ</v>
          </cell>
          <cell r="E69" t="str">
            <v>E31PE-371453</v>
          </cell>
        </row>
        <row r="70">
          <cell r="A70">
            <v>44759</v>
          </cell>
          <cell r="B70" t="str">
            <v>1100500308826</v>
          </cell>
          <cell r="C70" t="str">
            <v>นางสาว</v>
          </cell>
          <cell r="D70" t="str">
            <v>กฤษณา วงสา</v>
          </cell>
          <cell r="E70" t="str">
            <v>E31PE-371268</v>
          </cell>
        </row>
        <row r="71">
          <cell r="A71">
            <v>44760</v>
          </cell>
          <cell r="B71" t="str">
            <v>1141500004101</v>
          </cell>
          <cell r="C71" t="str">
            <v>นาย</v>
          </cell>
          <cell r="D71" t="str">
            <v>วิทยา เฉลยทัศน์</v>
          </cell>
          <cell r="E71" t="str">
            <v>H345E-0042373</v>
          </cell>
        </row>
        <row r="72">
          <cell r="A72">
            <v>44761</v>
          </cell>
          <cell r="B72" t="str">
            <v>110200140808</v>
          </cell>
          <cell r="C72" t="str">
            <v>นาย</v>
          </cell>
          <cell r="D72" t="str">
            <v>จารุศร บุญชื่น</v>
          </cell>
          <cell r="E72" t="str">
            <v>E31PE-222771</v>
          </cell>
        </row>
        <row r="73">
          <cell r="A73">
            <v>44763</v>
          </cell>
          <cell r="B73" t="str">
            <v>1149900655220</v>
          </cell>
          <cell r="C73" t="str">
            <v>นางสาว</v>
          </cell>
          <cell r="D73" t="str">
            <v>วิภารัตน์ ชินโชติ</v>
          </cell>
          <cell r="E73" t="str">
            <v>E31PE-361129</v>
          </cell>
        </row>
        <row r="74">
          <cell r="A74">
            <v>44763</v>
          </cell>
          <cell r="B74" t="str">
            <v>1459900665915</v>
          </cell>
          <cell r="C74" t="str">
            <v>นางสาว</v>
          </cell>
          <cell r="D74" t="str">
            <v>อาริญา ผ่องบัวเผื่อน</v>
          </cell>
          <cell r="E74" t="str">
            <v>E31PE-222845</v>
          </cell>
        </row>
        <row r="75">
          <cell r="A75">
            <v>44766</v>
          </cell>
          <cell r="B75" t="str">
            <v>3140700334916</v>
          </cell>
          <cell r="C75" t="str">
            <v>นางสาว</v>
          </cell>
          <cell r="D75" t="str">
            <v>มณฑาทิพย์ ขาวฉวี</v>
          </cell>
          <cell r="E75" t="str">
            <v>H345E-0043189</v>
          </cell>
        </row>
        <row r="76">
          <cell r="A76">
            <v>44766</v>
          </cell>
          <cell r="B76" t="str">
            <v>3149900106354</v>
          </cell>
          <cell r="C76" t="str">
            <v>นางสาว</v>
          </cell>
          <cell r="D76" t="str">
            <v>อัจฉรา พร้อมกาญจนากร</v>
          </cell>
          <cell r="E76" t="str">
            <v>E32EE-118705</v>
          </cell>
        </row>
        <row r="77">
          <cell r="A77">
            <v>44766</v>
          </cell>
          <cell r="B77" t="str">
            <v>1149900500579</v>
          </cell>
          <cell r="C77" t="str">
            <v>นางสาว</v>
          </cell>
          <cell r="D77" t="str">
            <v>ณัฐพร มีชูรส</v>
          </cell>
          <cell r="E77" t="str">
            <v>E31PE-364369</v>
          </cell>
        </row>
        <row r="78">
          <cell r="A78">
            <v>44766</v>
          </cell>
          <cell r="B78" t="str">
            <v>1659900223201</v>
          </cell>
          <cell r="C78" t="str">
            <v>นางสาว</v>
          </cell>
          <cell r="D78" t="str">
            <v>สุชาดา โพธิจิตร</v>
          </cell>
          <cell r="E78" t="str">
            <v>G3L9E-0107186</v>
          </cell>
        </row>
        <row r="79">
          <cell r="A79">
            <v>44769</v>
          </cell>
          <cell r="B79" t="str">
            <v>1140600013135</v>
          </cell>
          <cell r="C79" t="str">
            <v>นางสาว</v>
          </cell>
          <cell r="D79" t="str">
            <v>ศิริรัตน์ ไวยพจนี</v>
          </cell>
          <cell r="E79" t="str">
            <v>E31PE-375678</v>
          </cell>
        </row>
        <row r="80">
          <cell r="A80">
            <v>44769</v>
          </cell>
          <cell r="B80" t="str">
            <v>1149900382720</v>
          </cell>
          <cell r="C80" t="str">
            <v>นางสาว</v>
          </cell>
          <cell r="D80" t="str">
            <v>สุธินี โสตรศรีสุข</v>
          </cell>
          <cell r="E80" t="str">
            <v>E32EE-119392</v>
          </cell>
        </row>
        <row r="81">
          <cell r="A81">
            <v>44770</v>
          </cell>
          <cell r="B81" t="str">
            <v>1149900505996</v>
          </cell>
          <cell r="C81" t="str">
            <v>นาย</v>
          </cell>
          <cell r="D81" t="str">
            <v>พรเทพ ล้อมกัน</v>
          </cell>
          <cell r="E81" t="str">
            <v>E31PE-375692</v>
          </cell>
        </row>
        <row r="82">
          <cell r="A82">
            <v>44770</v>
          </cell>
          <cell r="B82" t="str">
            <v>3601200399667</v>
          </cell>
          <cell r="C82" t="str">
            <v>นาย</v>
          </cell>
          <cell r="D82" t="str">
            <v>เอกรินทร์ จอมนก</v>
          </cell>
          <cell r="E82" t="str">
            <v>H345E-0044073</v>
          </cell>
        </row>
        <row r="83">
          <cell r="A83">
            <v>44770</v>
          </cell>
          <cell r="B83" t="str">
            <v>3149900297052</v>
          </cell>
          <cell r="C83" t="str">
            <v>นางสาว</v>
          </cell>
          <cell r="D83" t="str">
            <v>ขวัญกมล สุธัมรส</v>
          </cell>
          <cell r="E83" t="str">
            <v>E33XE-0002985</v>
          </cell>
        </row>
        <row r="84">
          <cell r="A84">
            <v>44770</v>
          </cell>
          <cell r="B84" t="str">
            <v>3800101821112</v>
          </cell>
          <cell r="C84" t="str">
            <v>นางสาว</v>
          </cell>
          <cell r="D84" t="str">
            <v>บุญพา สีดอกไม้</v>
          </cell>
          <cell r="E84" t="str">
            <v>E31PE-375792</v>
          </cell>
        </row>
        <row r="85">
          <cell r="A85">
            <v>44772</v>
          </cell>
          <cell r="B85" t="str">
            <v>1140600089166</v>
          </cell>
          <cell r="C85" t="str">
            <v>นางสาว</v>
          </cell>
          <cell r="D85" t="str">
            <v xml:space="preserve">วิไลพร รื่นพรต </v>
          </cell>
          <cell r="E85" t="str">
            <v>E31PE-379293</v>
          </cell>
        </row>
        <row r="86">
          <cell r="A86">
            <v>44772</v>
          </cell>
          <cell r="B86" t="str">
            <v>3140700275944</v>
          </cell>
          <cell r="C86" t="str">
            <v>นางสาว</v>
          </cell>
          <cell r="D86" t="str">
            <v>นิตยา เสถียรโชค</v>
          </cell>
          <cell r="E86" t="str">
            <v>E32EE-345144</v>
          </cell>
        </row>
        <row r="87">
          <cell r="A87">
            <v>44772</v>
          </cell>
          <cell r="B87" t="str">
            <v>3140100148429</v>
          </cell>
          <cell r="C87" t="str">
            <v>นาย</v>
          </cell>
          <cell r="D87" t="str">
            <v>ทรรศนะ ขาวเนตร</v>
          </cell>
          <cell r="E87" t="str">
            <v>G3L9E-0106868</v>
          </cell>
        </row>
        <row r="88">
          <cell r="A88">
            <v>44774</v>
          </cell>
          <cell r="B88" t="str">
            <v>1103702715981</v>
          </cell>
          <cell r="C88" t="str">
            <v xml:space="preserve">นางสาว </v>
          </cell>
          <cell r="D88" t="str">
            <v>จิตตพิสุทธิ์ วงศ์สุวรรณ</v>
          </cell>
          <cell r="E88" t="str">
            <v>E31PE-224288</v>
          </cell>
        </row>
        <row r="89">
          <cell r="A89">
            <v>44774</v>
          </cell>
          <cell r="B89" t="str">
            <v>1149900644881</v>
          </cell>
          <cell r="C89" t="str">
            <v>นาย</v>
          </cell>
          <cell r="D89" t="str">
            <v>นที ฟูเด็ดฟุ้ง</v>
          </cell>
          <cell r="E89" t="str">
            <v>E31PE-379326</v>
          </cell>
        </row>
        <row r="90">
          <cell r="A90">
            <v>44778</v>
          </cell>
          <cell r="B90" t="str">
            <v>3710501164781</v>
          </cell>
          <cell r="C90" t="str">
            <v>นาย</v>
          </cell>
          <cell r="D90" t="str">
            <v>สำเริง เดชจิตต์</v>
          </cell>
          <cell r="E90" t="str">
            <v>E32EE-226534</v>
          </cell>
        </row>
        <row r="91">
          <cell r="A91">
            <v>44780</v>
          </cell>
          <cell r="B91" t="str">
            <v>3140100539941</v>
          </cell>
          <cell r="C91" t="str">
            <v>นางสาว</v>
          </cell>
          <cell r="D91" t="str">
            <v>กรรณิการ์ เอมนฤมล</v>
          </cell>
          <cell r="E91" t="str">
            <v>E32EE-344716</v>
          </cell>
        </row>
        <row r="92">
          <cell r="A92">
            <v>44781</v>
          </cell>
          <cell r="B92" t="str">
            <v>1560300233411</v>
          </cell>
          <cell r="C92" t="str">
            <v>นาย</v>
          </cell>
          <cell r="D92" t="str">
            <v>ภากรณ์ แฮะประโคน</v>
          </cell>
          <cell r="E92" t="str">
            <v>H345E-0044176</v>
          </cell>
        </row>
        <row r="93">
          <cell r="A93">
            <v>44784</v>
          </cell>
          <cell r="B93" t="str">
            <v>3141100104732</v>
          </cell>
          <cell r="C93" t="str">
            <v>นาย</v>
          </cell>
          <cell r="D93" t="str">
            <v>สามารถ จรรยนัย</v>
          </cell>
          <cell r="E93" t="str">
            <v>E31PE-377983</v>
          </cell>
        </row>
        <row r="94">
          <cell r="A94">
            <v>44784</v>
          </cell>
          <cell r="B94" t="str">
            <v>2342000019319</v>
          </cell>
          <cell r="C94" t="str">
            <v>นางสาว</v>
          </cell>
          <cell r="D94" t="str">
            <v>ฐิตาพร กุลบุตร</v>
          </cell>
          <cell r="E94" t="str">
            <v>E31PE-378634</v>
          </cell>
        </row>
        <row r="95">
          <cell r="A95">
            <v>44785</v>
          </cell>
          <cell r="B95" t="str">
            <v>1159900104380</v>
          </cell>
          <cell r="C95" t="str">
            <v>นางสาว</v>
          </cell>
          <cell r="D95" t="str">
            <v>นุชจรี ฤกษ์อุดม</v>
          </cell>
          <cell r="E95" t="str">
            <v>E33XE-0005358</v>
          </cell>
        </row>
        <row r="96">
          <cell r="A96">
            <v>44785</v>
          </cell>
          <cell r="B96" t="str">
            <v>1150600133882</v>
          </cell>
          <cell r="C96" t="str">
            <v>นาย</v>
          </cell>
          <cell r="D96" t="str">
            <v>ธนบดี มาลัยศิริรัตน์</v>
          </cell>
          <cell r="E96" t="str">
            <v>E31PE-224780</v>
          </cell>
        </row>
        <row r="97">
          <cell r="A97">
            <v>44785</v>
          </cell>
          <cell r="B97" t="str">
            <v>5101200131819</v>
          </cell>
          <cell r="C97" t="str">
            <v>นางสาว</v>
          </cell>
          <cell r="D97" t="str">
            <v xml:space="preserve">ศิริราวรรณ โพธิ์เนียม </v>
          </cell>
          <cell r="E97" t="str">
            <v>E33XE-0001587</v>
          </cell>
        </row>
        <row r="98">
          <cell r="A98">
            <v>44786</v>
          </cell>
          <cell r="B98" t="str">
            <v>1140600192722</v>
          </cell>
          <cell r="C98" t="str">
            <v>นาย</v>
          </cell>
          <cell r="D98" t="str">
            <v>ตรีโรจน์ โคบุตร</v>
          </cell>
          <cell r="E98" t="str">
            <v>E31PE-378626</v>
          </cell>
        </row>
        <row r="99">
          <cell r="A99">
            <v>44786</v>
          </cell>
          <cell r="B99" t="str">
            <v>3149900236916</v>
          </cell>
          <cell r="C99" t="str">
            <v>นาย</v>
          </cell>
          <cell r="D99" t="str">
            <v>เกรียงไกร แซ่หรือ</v>
          </cell>
          <cell r="E99" t="str">
            <v>E33XE-0003707</v>
          </cell>
        </row>
        <row r="100">
          <cell r="A100">
            <v>44786</v>
          </cell>
          <cell r="B100" t="str">
            <v>1160400243439</v>
          </cell>
          <cell r="C100" t="str">
            <v>นางสาว</v>
          </cell>
          <cell r="D100" t="str">
            <v>น้ำทิพย์ ศิริวรรณ์</v>
          </cell>
          <cell r="E100" t="str">
            <v>E31PE-378603</v>
          </cell>
        </row>
        <row r="101">
          <cell r="A101">
            <v>44787</v>
          </cell>
          <cell r="B101" t="str">
            <v>3101700444461</v>
          </cell>
          <cell r="C101" t="str">
            <v>นางสาว</v>
          </cell>
          <cell r="D101" t="str">
            <v>ศรินทร์ทิพย์ กรรณสูต</v>
          </cell>
          <cell r="E101" t="str">
            <v>E33XE-0004150</v>
          </cell>
        </row>
        <row r="102">
          <cell r="A102">
            <v>44788</v>
          </cell>
          <cell r="B102" t="str">
            <v>1103702578886</v>
          </cell>
          <cell r="C102" t="str">
            <v>นาย</v>
          </cell>
          <cell r="D102" t="str">
            <v>นิคม มีเพียร</v>
          </cell>
          <cell r="E102" t="str">
            <v>E32EE-119542</v>
          </cell>
        </row>
      </sheetData>
      <sheetData sheetId="2">
        <row r="1">
          <cell r="I1" t="str">
            <v>Car_expmonth</v>
          </cell>
          <cell r="J1" t="str">
            <v>Car_insureday</v>
          </cell>
        </row>
        <row r="2">
          <cell r="I2" t="str">
            <v>02</v>
          </cell>
          <cell r="J2" t="str">
            <v>16</v>
          </cell>
        </row>
        <row r="3">
          <cell r="I3" t="str">
            <v>02</v>
          </cell>
          <cell r="J3" t="str">
            <v>21</v>
          </cell>
        </row>
        <row r="4">
          <cell r="I4" t="str">
            <v>10</v>
          </cell>
          <cell r="J4" t="str">
            <v>17</v>
          </cell>
        </row>
        <row r="5">
          <cell r="I5" t="str">
            <v>04</v>
          </cell>
          <cell r="J5" t="str">
            <v>29</v>
          </cell>
        </row>
        <row r="6">
          <cell r="I6" t="str">
            <v>02</v>
          </cell>
          <cell r="J6" t="str">
            <v>04</v>
          </cell>
        </row>
        <row r="7">
          <cell r="I7" t="str">
            <v>01</v>
          </cell>
          <cell r="J7" t="str">
            <v>01</v>
          </cell>
        </row>
        <row r="8">
          <cell r="I8" t="str">
            <v>01</v>
          </cell>
          <cell r="J8" t="str">
            <v>01</v>
          </cell>
        </row>
        <row r="9">
          <cell r="I9" t="str">
            <v>01</v>
          </cell>
          <cell r="J9" t="str">
            <v>01</v>
          </cell>
        </row>
        <row r="10">
          <cell r="I10" t="str">
            <v>01</v>
          </cell>
          <cell r="J10" t="str">
            <v>01</v>
          </cell>
        </row>
        <row r="11">
          <cell r="I11" t="str">
            <v>01</v>
          </cell>
          <cell r="J11" t="str">
            <v>01</v>
          </cell>
        </row>
        <row r="12">
          <cell r="I12" t="str">
            <v>01</v>
          </cell>
          <cell r="J12" t="str">
            <v>01</v>
          </cell>
        </row>
        <row r="13">
          <cell r="I13" t="str">
            <v>01</v>
          </cell>
          <cell r="J13" t="str">
            <v>01</v>
          </cell>
        </row>
        <row r="14">
          <cell r="I14" t="str">
            <v>01</v>
          </cell>
          <cell r="J14" t="str">
            <v>01</v>
          </cell>
        </row>
        <row r="15">
          <cell r="I15" t="str">
            <v>01</v>
          </cell>
          <cell r="J15" t="str">
            <v>01</v>
          </cell>
        </row>
        <row r="16">
          <cell r="I16" t="str">
            <v>01</v>
          </cell>
          <cell r="J16" t="str">
            <v>01</v>
          </cell>
        </row>
        <row r="17">
          <cell r="I17" t="str">
            <v>01</v>
          </cell>
          <cell r="J17" t="str">
            <v>01</v>
          </cell>
        </row>
        <row r="18">
          <cell r="I18" t="str">
            <v>01</v>
          </cell>
          <cell r="J18" t="str">
            <v>01</v>
          </cell>
        </row>
        <row r="19">
          <cell r="I19" t="str">
            <v>01</v>
          </cell>
          <cell r="J19" t="str">
            <v>01</v>
          </cell>
        </row>
        <row r="20">
          <cell r="I20" t="str">
            <v>01</v>
          </cell>
          <cell r="J20" t="str">
            <v>01</v>
          </cell>
        </row>
        <row r="21">
          <cell r="I21" t="str">
            <v>01</v>
          </cell>
          <cell r="J21" t="str">
            <v>01</v>
          </cell>
        </row>
        <row r="22">
          <cell r="I22" t="str">
            <v>01</v>
          </cell>
          <cell r="J22" t="str">
            <v>01</v>
          </cell>
        </row>
        <row r="23">
          <cell r="I23" t="str">
            <v>01</v>
          </cell>
          <cell r="J23" t="str">
            <v>01</v>
          </cell>
        </row>
        <row r="24">
          <cell r="I24" t="str">
            <v>01</v>
          </cell>
          <cell r="J24" t="str">
            <v>01</v>
          </cell>
        </row>
        <row r="25">
          <cell r="I25" t="str">
            <v>01</v>
          </cell>
          <cell r="J25" t="str">
            <v>01</v>
          </cell>
        </row>
        <row r="26">
          <cell r="I26" t="str">
            <v>01</v>
          </cell>
          <cell r="J26" t="str">
            <v>01</v>
          </cell>
        </row>
        <row r="27">
          <cell r="I27" t="str">
            <v>01</v>
          </cell>
          <cell r="J27" t="str">
            <v>01</v>
          </cell>
        </row>
        <row r="28">
          <cell r="I28" t="str">
            <v>01</v>
          </cell>
          <cell r="J28" t="str">
            <v>01</v>
          </cell>
        </row>
        <row r="29">
          <cell r="I29" t="str">
            <v>01</v>
          </cell>
          <cell r="J29" t="str">
            <v>01</v>
          </cell>
        </row>
        <row r="30">
          <cell r="I30" t="str">
            <v>01</v>
          </cell>
          <cell r="J30" t="str">
            <v>01</v>
          </cell>
        </row>
        <row r="31">
          <cell r="I31" t="str">
            <v>01</v>
          </cell>
          <cell r="J31" t="str">
            <v>01</v>
          </cell>
        </row>
        <row r="32">
          <cell r="I32" t="str">
            <v>01</v>
          </cell>
          <cell r="J32" t="str">
            <v>01</v>
          </cell>
        </row>
        <row r="33">
          <cell r="I33" t="str">
            <v>01</v>
          </cell>
          <cell r="J33" t="str">
            <v>01</v>
          </cell>
        </row>
        <row r="34">
          <cell r="I34" t="str">
            <v>01</v>
          </cell>
          <cell r="J34" t="str">
            <v>01</v>
          </cell>
        </row>
        <row r="35">
          <cell r="I35" t="str">
            <v>01</v>
          </cell>
          <cell r="J35" t="str">
            <v>01</v>
          </cell>
        </row>
        <row r="36">
          <cell r="I36" t="str">
            <v>01</v>
          </cell>
          <cell r="J36" t="str">
            <v>01</v>
          </cell>
        </row>
        <row r="37">
          <cell r="I37" t="str">
            <v>01</v>
          </cell>
          <cell r="J37" t="str">
            <v>01</v>
          </cell>
        </row>
        <row r="38">
          <cell r="I38" t="str">
            <v>01</v>
          </cell>
          <cell r="J38" t="str">
            <v>01</v>
          </cell>
        </row>
        <row r="39">
          <cell r="I39" t="str">
            <v>01</v>
          </cell>
          <cell r="J39" t="str">
            <v>01</v>
          </cell>
        </row>
        <row r="40">
          <cell r="I40" t="str">
            <v>01</v>
          </cell>
          <cell r="J40" t="str">
            <v>01</v>
          </cell>
        </row>
        <row r="41">
          <cell r="I41" t="str">
            <v>01</v>
          </cell>
          <cell r="J41" t="str">
            <v>01</v>
          </cell>
        </row>
        <row r="42">
          <cell r="I42" t="str">
            <v>01</v>
          </cell>
          <cell r="J42" t="str">
            <v>01</v>
          </cell>
        </row>
        <row r="43">
          <cell r="I43" t="str">
            <v>01</v>
          </cell>
          <cell r="J43" t="str">
            <v>01</v>
          </cell>
        </row>
        <row r="44">
          <cell r="I44" t="str">
            <v>01</v>
          </cell>
          <cell r="J44" t="str">
            <v>01</v>
          </cell>
        </row>
        <row r="45">
          <cell r="I45" t="str">
            <v>01</v>
          </cell>
          <cell r="J45" t="str">
            <v>01</v>
          </cell>
        </row>
        <row r="46">
          <cell r="I46" t="str">
            <v>01</v>
          </cell>
          <cell r="J46" t="str">
            <v>01</v>
          </cell>
        </row>
        <row r="47">
          <cell r="I47" t="str">
            <v>02</v>
          </cell>
          <cell r="J47" t="str">
            <v>05</v>
          </cell>
        </row>
        <row r="48">
          <cell r="I48" t="str">
            <v>02</v>
          </cell>
          <cell r="J48" t="str">
            <v>05</v>
          </cell>
        </row>
        <row r="49">
          <cell r="I49" t="str">
            <v>02</v>
          </cell>
          <cell r="J49" t="str">
            <v>05</v>
          </cell>
        </row>
        <row r="50">
          <cell r="I50" t="str">
            <v>02</v>
          </cell>
          <cell r="J50" t="str">
            <v>05</v>
          </cell>
        </row>
        <row r="51">
          <cell r="I51" t="str">
            <v>06</v>
          </cell>
          <cell r="J51" t="str">
            <v>11</v>
          </cell>
        </row>
        <row r="52">
          <cell r="I52" t="str">
            <v>01</v>
          </cell>
          <cell r="J52" t="str">
            <v>01</v>
          </cell>
        </row>
        <row r="53">
          <cell r="I53" t="str">
            <v>01</v>
          </cell>
          <cell r="J53" t="str">
            <v>10</v>
          </cell>
        </row>
        <row r="54">
          <cell r="I54" t="str">
            <v>01</v>
          </cell>
          <cell r="J54" t="str">
            <v>01</v>
          </cell>
        </row>
        <row r="55">
          <cell r="I55" t="str">
            <v>11</v>
          </cell>
          <cell r="J55" t="str">
            <v>21</v>
          </cell>
        </row>
        <row r="56">
          <cell r="I56" t="str">
            <v>12</v>
          </cell>
          <cell r="J56" t="str">
            <v>26</v>
          </cell>
        </row>
        <row r="57">
          <cell r="I57" t="str">
            <v>04</v>
          </cell>
          <cell r="J57" t="str">
            <v>23</v>
          </cell>
        </row>
        <row r="58">
          <cell r="I58" t="str">
            <v>08</v>
          </cell>
          <cell r="J58" t="str">
            <v>11</v>
          </cell>
        </row>
        <row r="59">
          <cell r="I59" t="str">
            <v>11</v>
          </cell>
          <cell r="J59" t="str">
            <v>15</v>
          </cell>
        </row>
        <row r="60">
          <cell r="I60" t="str">
            <v>03</v>
          </cell>
          <cell r="J60" t="str">
            <v>16</v>
          </cell>
        </row>
        <row r="61">
          <cell r="I61" t="str">
            <v>05</v>
          </cell>
          <cell r="J61" t="str">
            <v>16</v>
          </cell>
        </row>
        <row r="62">
          <cell r="I62" t="str">
            <v>01</v>
          </cell>
          <cell r="J62" t="str">
            <v>01</v>
          </cell>
        </row>
        <row r="63">
          <cell r="I63" t="str">
            <v>07</v>
          </cell>
          <cell r="J63" t="str">
            <v>26</v>
          </cell>
        </row>
        <row r="64">
          <cell r="I64" t="str">
            <v>01</v>
          </cell>
          <cell r="J64" t="str">
            <v>01</v>
          </cell>
        </row>
        <row r="65">
          <cell r="I65" t="str">
            <v>01</v>
          </cell>
          <cell r="J65" t="str">
            <v>01</v>
          </cell>
        </row>
        <row r="66">
          <cell r="I66" t="str">
            <v>01</v>
          </cell>
          <cell r="J66" t="str">
            <v>30</v>
          </cell>
        </row>
        <row r="67">
          <cell r="I67" t="str">
            <v>01</v>
          </cell>
          <cell r="J67" t="str">
            <v>01</v>
          </cell>
        </row>
        <row r="68">
          <cell r="I68" t="str">
            <v>08</v>
          </cell>
          <cell r="J68" t="str">
            <v>29</v>
          </cell>
        </row>
        <row r="69">
          <cell r="I69" t="str">
            <v>05</v>
          </cell>
          <cell r="J69" t="str">
            <v>23</v>
          </cell>
        </row>
        <row r="70">
          <cell r="I70" t="str">
            <v>03</v>
          </cell>
          <cell r="J70" t="str">
            <v>17</v>
          </cell>
        </row>
        <row r="71">
          <cell r="I71" t="str">
            <v>09</v>
          </cell>
          <cell r="J71" t="str">
            <v>06</v>
          </cell>
        </row>
        <row r="72">
          <cell r="I72" t="str">
            <v>06</v>
          </cell>
          <cell r="J72" t="str">
            <v>06</v>
          </cell>
        </row>
        <row r="73">
          <cell r="I73" t="str">
            <v>09</v>
          </cell>
          <cell r="J73" t="str">
            <v>06</v>
          </cell>
        </row>
        <row r="74">
          <cell r="I74" t="str">
            <v>05</v>
          </cell>
          <cell r="J74" t="str">
            <v>16</v>
          </cell>
        </row>
        <row r="75">
          <cell r="I75" t="str">
            <v>07</v>
          </cell>
          <cell r="J75" t="str">
            <v>14</v>
          </cell>
        </row>
        <row r="76">
          <cell r="I76" t="str">
            <v>11</v>
          </cell>
          <cell r="J76" t="str">
            <v>07</v>
          </cell>
        </row>
        <row r="77">
          <cell r="I77" t="str">
            <v>06</v>
          </cell>
          <cell r="J77" t="str">
            <v>25</v>
          </cell>
        </row>
        <row r="78">
          <cell r="I78" t="str">
            <v>02</v>
          </cell>
          <cell r="J78" t="str">
            <v>20</v>
          </cell>
        </row>
        <row r="79">
          <cell r="I79" t="str">
            <v>03</v>
          </cell>
          <cell r="J79" t="str">
            <v>30</v>
          </cell>
        </row>
        <row r="80">
          <cell r="I80" t="str">
            <v>04</v>
          </cell>
          <cell r="J80" t="str">
            <v>19</v>
          </cell>
        </row>
        <row r="81">
          <cell r="I81" t="str">
            <v>03</v>
          </cell>
          <cell r="J81" t="str">
            <v>22</v>
          </cell>
        </row>
        <row r="82">
          <cell r="I82" t="str">
            <v>06</v>
          </cell>
          <cell r="J82" t="str">
            <v>07</v>
          </cell>
        </row>
        <row r="83">
          <cell r="I83" t="str">
            <v>07</v>
          </cell>
          <cell r="J83" t="str">
            <v>07</v>
          </cell>
        </row>
        <row r="84">
          <cell r="I84" t="str">
            <v>10</v>
          </cell>
          <cell r="J84" t="str">
            <v>29</v>
          </cell>
        </row>
        <row r="85">
          <cell r="I85" t="str">
            <v>07</v>
          </cell>
          <cell r="J85" t="str">
            <v>24</v>
          </cell>
        </row>
        <row r="86">
          <cell r="I86" t="str">
            <v>08</v>
          </cell>
          <cell r="J86" t="str">
            <v>16</v>
          </cell>
        </row>
        <row r="87">
          <cell r="I87" t="str">
            <v>01</v>
          </cell>
          <cell r="J87" t="str">
            <v>01</v>
          </cell>
        </row>
        <row r="88">
          <cell r="I88" t="str">
            <v>01</v>
          </cell>
          <cell r="J88" t="str">
            <v>01</v>
          </cell>
        </row>
        <row r="89">
          <cell r="I89" t="str">
            <v>01</v>
          </cell>
          <cell r="J89" t="str">
            <v>01</v>
          </cell>
        </row>
        <row r="90">
          <cell r="I90" t="str">
            <v>05</v>
          </cell>
          <cell r="J90" t="str">
            <v>09</v>
          </cell>
        </row>
        <row r="91">
          <cell r="I91" t="str">
            <v>01</v>
          </cell>
          <cell r="J91" t="str">
            <v>22</v>
          </cell>
        </row>
        <row r="92">
          <cell r="I92" t="str">
            <v>01</v>
          </cell>
          <cell r="J92" t="str">
            <v>01</v>
          </cell>
        </row>
        <row r="93">
          <cell r="I93" t="str">
            <v>06</v>
          </cell>
          <cell r="J93" t="str">
            <v>04</v>
          </cell>
        </row>
        <row r="94">
          <cell r="I94" t="str">
            <v>01</v>
          </cell>
          <cell r="J94" t="str">
            <v>01</v>
          </cell>
        </row>
        <row r="95">
          <cell r="I95" t="str">
            <v>01</v>
          </cell>
          <cell r="J95" t="str">
            <v>01</v>
          </cell>
        </row>
        <row r="96">
          <cell r="I96" t="str">
            <v>01</v>
          </cell>
          <cell r="J96" t="str">
            <v>01</v>
          </cell>
        </row>
        <row r="97">
          <cell r="I97" t="str">
            <v>01</v>
          </cell>
          <cell r="J97" t="str">
            <v>01</v>
          </cell>
        </row>
        <row r="98">
          <cell r="I98" t="str">
            <v>01</v>
          </cell>
          <cell r="J98" t="str">
            <v>01</v>
          </cell>
        </row>
        <row r="99">
          <cell r="I99" t="str">
            <v>01</v>
          </cell>
          <cell r="J99" t="str">
            <v>01</v>
          </cell>
        </row>
        <row r="100">
          <cell r="I100" t="str">
            <v>01</v>
          </cell>
          <cell r="J100" t="str">
            <v>01</v>
          </cell>
        </row>
        <row r="101">
          <cell r="I101" t="str">
            <v>01</v>
          </cell>
          <cell r="J101" t="str">
            <v>01</v>
          </cell>
        </row>
        <row r="102">
          <cell r="I102" t="str">
            <v>01</v>
          </cell>
          <cell r="J102" t="str">
            <v>01</v>
          </cell>
        </row>
      </sheetData>
      <sheetData sheetId="3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5623C0-3A3B-4927-9415-48D27097F45E}">
  <dimension ref="A1:L102"/>
  <sheetViews>
    <sheetView tabSelected="1" workbookViewId="0">
      <selection activeCell="L10" sqref="L10"/>
    </sheetView>
  </sheetViews>
  <sheetFormatPr defaultRowHeight="15" x14ac:dyDescent="0.25"/>
  <cols>
    <col min="9" max="9" width="19.28515625" customWidth="1"/>
    <col min="11" max="11" width="22" customWidth="1"/>
    <col min="12" max="12" width="23.28515625" customWidth="1"/>
  </cols>
  <sheetData>
    <row r="1" spans="1:12" x14ac:dyDescent="0.25">
      <c r="A1" s="1" t="s">
        <v>97</v>
      </c>
      <c r="B1" s="1" t="s">
        <v>98</v>
      </c>
      <c r="C1" s="1" t="s">
        <v>99</v>
      </c>
      <c r="D1" s="2" t="s">
        <v>100</v>
      </c>
      <c r="E1" s="2" t="s">
        <v>102</v>
      </c>
      <c r="F1" s="2" t="s">
        <v>101</v>
      </c>
      <c r="G1" s="1" t="s">
        <v>105</v>
      </c>
      <c r="H1" s="2" t="s">
        <v>104</v>
      </c>
      <c r="I1" s="3" t="s">
        <v>106</v>
      </c>
      <c r="J1" s="2" t="s">
        <v>103</v>
      </c>
      <c r="K1" s="2" t="s">
        <v>107</v>
      </c>
      <c r="L1" s="2" t="s">
        <v>108</v>
      </c>
    </row>
    <row r="2" spans="1:12" x14ac:dyDescent="0.25">
      <c r="A2" t="s">
        <v>0</v>
      </c>
      <c r="B2" t="str">
        <f>INDEX([1]ARhis!C:C,MATCH(A2,[1]ARhis!B:B,0))</f>
        <v>นางสาว</v>
      </c>
      <c r="C2" t="str">
        <f>INDEX([1]ARhis!D:D,MATCH(A2,[1]ARhis!B:B,0))</f>
        <v>รุ่งทิพย์ จิตรสุภ</v>
      </c>
      <c r="D2" s="4" t="str">
        <f>INDEX([1]!Table_FN_CPM34[Car_brand],MATCH(G2,[1]!Table_FN_CPM34[Car_machineno],0))</f>
        <v>YAMAHA</v>
      </c>
      <c r="E2" t="str">
        <f>INDEX([1]!Table_FN_CPM34[Car_model],MATCH(G2,[1]!Table_FN_CPM34[Car_machineno],0))</f>
        <v>Finn ล้อแม็ก สตาร์ทมือ (B6FF00)</v>
      </c>
      <c r="F2" t="str">
        <f>INDEX([1]!Table_FN_CPM34[Car_color],MATCH(G2,[1]!Table_FN_CPM34[Car_machineno],0))</f>
        <v>ดำ-แดง</v>
      </c>
      <c r="G2" t="str">
        <f>INDEX([1]ARhis!E:E,MATCH(A2,[1]ARhis!B:B,0))</f>
        <v>E32EE-336484</v>
      </c>
      <c r="H2" t="str">
        <f>INDEX([1]!Table_FN_CPM34[Car_tankno],MATCH(G2,[1]!Table_FN_CPM34[Car_machineno],0))</f>
        <v>MLEUE364111336482</v>
      </c>
      <c r="I2" s="5">
        <f>INDEX([1]ARhis!A:A,MATCH(A2,[1]ARhis!B:B,0))</f>
        <v>44713</v>
      </c>
      <c r="J2" t="str">
        <f>INDEX([1]!Table_FN_CPM34[Car_regno],MATCH(G2,[1]!Table_FN_CPM34[Car_machineno],0))</f>
        <v>ทะเบียน 1</v>
      </c>
      <c r="K2" t="str">
        <f>INDEX([1]ARcar!J:J,MATCH(G2,[1]!Table_FN_CPM34[Car_machineno],0))</f>
        <v>Car_insureday</v>
      </c>
      <c r="L2" t="str">
        <f>INDEX([1]ARcar!I:I,MATCH(G2,[1]!Table_FN_CPM34[Car_machineno],0))</f>
        <v>Car_expmonth</v>
      </c>
    </row>
    <row r="3" spans="1:12" x14ac:dyDescent="0.25">
      <c r="A3" t="s">
        <v>1</v>
      </c>
      <c r="B3" t="str">
        <f>INDEX([1]ARhis!C:C,MATCH(A3,[1]ARhis!B:B,0))</f>
        <v>นางสาว</v>
      </c>
      <c r="C3" t="str">
        <f>INDEX([1]ARhis!D:D,MATCH(A3,[1]ARhis!B:B,0))</f>
        <v>ณภัสนันท์ มั่นจินดา</v>
      </c>
      <c r="D3" s="4" t="str">
        <f>INDEX([1]!Table_FN_CPM34[Car_brand],MATCH(G3,[1]!Table_FN_CPM34[Car_machineno],0))</f>
        <v>YAMAHA</v>
      </c>
      <c r="E3" t="str">
        <f>INDEX([1]!Table_FN_CPM34[Car_model],MATCH(G3,[1]!Table_FN_CPM34[Car_machineno],0))</f>
        <v>GrandFilano Hybrid (B8B800)</v>
      </c>
      <c r="F3" t="str">
        <f>INDEX([1]!Table_FN_CPM34[Car_color],MATCH(G3,[1]!Table_FN_CPM34[Car_machineno],0))</f>
        <v>ดำ</v>
      </c>
      <c r="G3" t="str">
        <f>INDEX([1]ARhis!E:E,MATCH(A3,[1]ARhis!B:B,0))</f>
        <v>E31PE-359217</v>
      </c>
      <c r="H3" t="str">
        <f>INDEX([1]!Table_FN_CPM34[Car_tankno],MATCH(G3,[1]!Table_FN_CPM34[Car_machineno],0))</f>
        <v>MLESEE91111359196</v>
      </c>
      <c r="I3" s="5">
        <f>INDEX([1]ARhis!A:A,MATCH(A3,[1]ARhis!B:B,0))</f>
        <v>44714</v>
      </c>
      <c r="J3" t="str">
        <f>INDEX([1]!Table_FN_CPM34[Car_regno],MATCH(G3,[1]!Table_FN_CPM34[Car_machineno],0))</f>
        <v>ทะเบียน 2</v>
      </c>
      <c r="K3" t="str">
        <f>INDEX([1]ARcar!J:J,MATCH(G3,[1]!Table_FN_CPM34[Car_machineno],0))</f>
        <v>16</v>
      </c>
      <c r="L3" t="str">
        <f>INDEX([1]ARcar!I:I,MATCH(G3,[1]!Table_FN_CPM34[Car_machineno],0))</f>
        <v>02</v>
      </c>
    </row>
    <row r="4" spans="1:12" x14ac:dyDescent="0.25">
      <c r="A4" t="s">
        <v>2</v>
      </c>
      <c r="B4" t="str">
        <f>INDEX([1]ARhis!C:C,MATCH(A4,[1]ARhis!B:B,0))</f>
        <v>นางสาว</v>
      </c>
      <c r="C4" t="str">
        <f>INDEX([1]ARhis!D:D,MATCH(A4,[1]ARhis!B:B,0))</f>
        <v>ศุภรัตน์ สุขเกษม</v>
      </c>
      <c r="D4" s="4" t="str">
        <f>INDEX([1]!Table_FN_CPM34[Car_brand],MATCH(G4,[1]!Table_FN_CPM34[Car_machineno],0))</f>
        <v>YAMAHA</v>
      </c>
      <c r="E4" t="str">
        <f>INDEX([1]!Table_FN_CPM34[Car_model],MATCH(G4,[1]!Table_FN_CPM34[Car_machineno],0))</f>
        <v>GrandFilano Hybrid ABS (B8B900)</v>
      </c>
      <c r="F4" t="str">
        <f>INDEX([1]!Table_FN_CPM34[Car_color],MATCH(G4,[1]!Table_FN_CPM34[Car_machineno],0))</f>
        <v>น้ำตาล</v>
      </c>
      <c r="G4" t="str">
        <f>INDEX([1]ARhis!E:E,MATCH(A4,[1]ARhis!B:B,0))</f>
        <v>E31PE-220297</v>
      </c>
      <c r="H4" t="str">
        <f>INDEX([1]!Table_FN_CPM34[Car_tankno],MATCH(G4,[1]!Table_FN_CPM34[Car_machineno],0))</f>
        <v>MLESEE92111220286</v>
      </c>
      <c r="I4" s="5">
        <f>INDEX([1]ARhis!A:A,MATCH(A4,[1]ARhis!B:B,0))</f>
        <v>44715</v>
      </c>
      <c r="J4" t="str">
        <f>INDEX([1]!Table_FN_CPM34[Car_regno],MATCH(G4,[1]!Table_FN_CPM34[Car_machineno],0))</f>
        <v>ทะเบียน 3</v>
      </c>
      <c r="K4" t="str">
        <f>INDEX([1]ARcar!J:J,MATCH(G4,[1]!Table_FN_CPM34[Car_machineno],0))</f>
        <v>21</v>
      </c>
      <c r="L4" t="str">
        <f>INDEX([1]ARcar!I:I,MATCH(G4,[1]!Table_FN_CPM34[Car_machineno],0))</f>
        <v>02</v>
      </c>
    </row>
    <row r="5" spans="1:12" x14ac:dyDescent="0.25">
      <c r="A5" t="s">
        <v>3</v>
      </c>
      <c r="B5" t="str">
        <f>INDEX([1]ARhis!C:C,MATCH(A5,[1]ARhis!B:B,0))</f>
        <v>นางสาว</v>
      </c>
      <c r="C5" t="str">
        <f>INDEX([1]ARhis!D:D,MATCH(A5,[1]ARhis!B:B,0))</f>
        <v>สิริวรรณ รู้รอบ</v>
      </c>
      <c r="D5" s="4" t="str">
        <f>INDEX([1]!Table_FN_CPM34[Car_brand],MATCH(G5,[1]!Table_FN_CPM34[Car_machineno],0))</f>
        <v>YAMAHA</v>
      </c>
      <c r="E5" t="str">
        <f>INDEX([1]!Table_FN_CPM34[Car_model],MATCH(G5,[1]!Table_FN_CPM34[Car_machineno],0))</f>
        <v>Finn ล้อแม็ก สตาร์ทมือ (B6FF00)</v>
      </c>
      <c r="F5" t="str">
        <f>INDEX([1]!Table_FN_CPM34[Car_color],MATCH(G5,[1]!Table_FN_CPM34[Car_machineno],0))</f>
        <v>ดำ-แดง</v>
      </c>
      <c r="G5" t="str">
        <f>INDEX([1]ARhis!E:E,MATCH(A5,[1]ARhis!B:B,0))</f>
        <v>E32EE-338970</v>
      </c>
      <c r="H5" t="str">
        <f>INDEX([1]!Table_FN_CPM34[Car_tankno],MATCH(G5,[1]!Table_FN_CPM34[Car_machineno],0))</f>
        <v>MLEUE364111338967</v>
      </c>
      <c r="I5" s="5">
        <f>INDEX([1]ARhis!A:A,MATCH(A5,[1]ARhis!B:B,0))</f>
        <v>44715</v>
      </c>
      <c r="J5" t="str">
        <f>INDEX([1]!Table_FN_CPM34[Car_regno],MATCH(G5,[1]!Table_FN_CPM34[Car_machineno],0))</f>
        <v>ทะเบียน 4</v>
      </c>
      <c r="K5" t="str">
        <f>INDEX([1]ARcar!J:J,MATCH(G5,[1]!Table_FN_CPM34[Car_machineno],0))</f>
        <v>17</v>
      </c>
      <c r="L5" t="str">
        <f>INDEX([1]ARcar!I:I,MATCH(G5,[1]!Table_FN_CPM34[Car_machineno],0))</f>
        <v>10</v>
      </c>
    </row>
    <row r="6" spans="1:12" x14ac:dyDescent="0.25">
      <c r="A6" t="s">
        <v>4</v>
      </c>
      <c r="B6" t="str">
        <f>INDEX([1]ARhis!C:C,MATCH(A6,[1]ARhis!B:B,0))</f>
        <v>นางสาว</v>
      </c>
      <c r="C6" t="str">
        <f>INDEX([1]ARhis!D:D,MATCH(A6,[1]ARhis!B:B,0))</f>
        <v>วันราชินี ห่วงเพชร</v>
      </c>
      <c r="D6" s="4" t="str">
        <f>INDEX([1]!Table_FN_CPM34[Car_brand],MATCH(G6,[1]!Table_FN_CPM34[Car_machineno],0))</f>
        <v>YAMAHA</v>
      </c>
      <c r="E6" t="str">
        <f>INDEX([1]!Table_FN_CPM34[Car_model],MATCH(G6,[1]!Table_FN_CPM34[Car_machineno],0))</f>
        <v>Fino 125 (BB9A00)</v>
      </c>
      <c r="F6" t="str">
        <f>INDEX([1]!Table_FN_CPM34[Car_color],MATCH(G6,[1]!Table_FN_CPM34[Car_machineno],0))</f>
        <v>ดำ</v>
      </c>
      <c r="G6" t="str">
        <f>INDEX([1]ARhis!E:E,MATCH(A6,[1]ARhis!B:B,0))</f>
        <v>E33JE-032849</v>
      </c>
      <c r="H6" t="str">
        <f>INDEX([1]!Table_FN_CPM34[Car_tankno],MATCH(G6,[1]!Table_FN_CPM34[Car_machineno],0))</f>
        <v>MLESEH61111032886</v>
      </c>
      <c r="I6" s="5">
        <f>INDEX([1]ARhis!A:A,MATCH(A6,[1]ARhis!B:B,0))</f>
        <v>44716</v>
      </c>
      <c r="J6" t="str">
        <f>INDEX([1]!Table_FN_CPM34[Car_regno],MATCH(G6,[1]!Table_FN_CPM34[Car_machineno],0))</f>
        <v>ทะเบียน 5</v>
      </c>
      <c r="K6" t="str">
        <f>INDEX([1]ARcar!J:J,MATCH(G6,[1]!Table_FN_CPM34[Car_machineno],0))</f>
        <v>29</v>
      </c>
      <c r="L6" t="str">
        <f>INDEX([1]ARcar!I:I,MATCH(G6,[1]!Table_FN_CPM34[Car_machineno],0))</f>
        <v>04</v>
      </c>
    </row>
    <row r="7" spans="1:12" x14ac:dyDescent="0.25">
      <c r="A7" t="s">
        <v>5</v>
      </c>
      <c r="B7" t="str">
        <f>INDEX([1]ARhis!C:C,MATCH(A7,[1]ARhis!B:B,0))</f>
        <v>นางสาว</v>
      </c>
      <c r="C7" t="str">
        <f>INDEX([1]ARhis!D:D,MATCH(A7,[1]ARhis!B:B,0))</f>
        <v>พวงทอง ไกรยะราช</v>
      </c>
      <c r="D7" s="4" t="str">
        <f>INDEX([1]!Table_FN_CPM34[Car_brand],MATCH(G7,[1]!Table_FN_CPM34[Car_machineno],0))</f>
        <v>YAMAHA</v>
      </c>
      <c r="E7" t="str">
        <f>INDEX([1]!Table_FN_CPM34[Car_model],MATCH(G7,[1]!Table_FN_CPM34[Car_machineno],0))</f>
        <v>GrandFilano Hybrid (B8B800)</v>
      </c>
      <c r="F7" t="str">
        <f>INDEX([1]!Table_FN_CPM34[Car_color],MATCH(G7,[1]!Table_FN_CPM34[Car_machineno],0))</f>
        <v>ดำ</v>
      </c>
      <c r="G7" t="str">
        <f>INDEX([1]ARhis!E:E,MATCH(A7,[1]ARhis!B:B,0))</f>
        <v>E31PE-352380</v>
      </c>
      <c r="H7" t="str">
        <f>INDEX([1]!Table_FN_CPM34[Car_tankno],MATCH(G7,[1]!Table_FN_CPM34[Car_machineno],0))</f>
        <v>MLESEE91111352358</v>
      </c>
      <c r="I7" s="5">
        <f>INDEX([1]ARhis!A:A,MATCH(A7,[1]ARhis!B:B,0))</f>
        <v>44717</v>
      </c>
      <c r="J7" t="str">
        <f>INDEX([1]!Table_FN_CPM34[Car_regno],MATCH(G7,[1]!Table_FN_CPM34[Car_machineno],0))</f>
        <v>ทะเบียน 6</v>
      </c>
      <c r="K7" t="str">
        <f>INDEX([1]ARcar!J:J,MATCH(G7,[1]!Table_FN_CPM34[Car_machineno],0))</f>
        <v>04</v>
      </c>
      <c r="L7" t="str">
        <f>INDEX([1]ARcar!I:I,MATCH(G7,[1]!Table_FN_CPM34[Car_machineno],0))</f>
        <v>02</v>
      </c>
    </row>
    <row r="8" spans="1:12" x14ac:dyDescent="0.25">
      <c r="A8" t="s">
        <v>6</v>
      </c>
      <c r="B8" t="str">
        <f>INDEX([1]ARhis!C:C,MATCH(A8,[1]ARhis!B:B,0))</f>
        <v>นาย</v>
      </c>
      <c r="C8" t="str">
        <f>INDEX([1]ARhis!D:D,MATCH(A8,[1]ARhis!B:B,0))</f>
        <v>เสกสรรค์ บำรัมย์</v>
      </c>
      <c r="D8" s="4" t="str">
        <f>INDEX([1]!Table_FN_CPM34[Car_brand],MATCH(G8,[1]!Table_FN_CPM34[Car_machineno],0))</f>
        <v>YAMAHA</v>
      </c>
      <c r="E8" t="str">
        <f>INDEX([1]!Table_FN_CPM34[Car_model],MATCH(G8,[1]!Table_FN_CPM34[Car_machineno],0))</f>
        <v>AEROX 155 S (BBR500)</v>
      </c>
      <c r="F8" t="str">
        <f>INDEX([1]!Table_FN_CPM34[Car_color],MATCH(G8,[1]!Table_FN_CPM34[Car_machineno],0))</f>
        <v>แดง</v>
      </c>
      <c r="G8" t="str">
        <f>INDEX([1]ARhis!E:E,MATCH(A8,[1]ARhis!B:B,0))</f>
        <v>G3P6E-010600</v>
      </c>
      <c r="H8" t="str">
        <f>INDEX([1]!Table_FN_CPM34[Car_tankno],MATCH(G8,[1]!Table_FN_CPM34[Car_machineno],0))</f>
        <v>MLESG691111010556</v>
      </c>
      <c r="I8" s="5">
        <f>INDEX([1]ARhis!A:A,MATCH(A8,[1]ARhis!B:B,0))</f>
        <v>44719</v>
      </c>
      <c r="J8" t="str">
        <f>INDEX([1]!Table_FN_CPM34[Car_regno],MATCH(G8,[1]!Table_FN_CPM34[Car_machineno],0))</f>
        <v>ทะเบียน 7</v>
      </c>
      <c r="K8" t="str">
        <f>INDEX([1]ARcar!J:J,MATCH(G8,[1]!Table_FN_CPM34[Car_machineno],0))</f>
        <v>01</v>
      </c>
      <c r="L8" t="str">
        <f>INDEX([1]ARcar!I:I,MATCH(G8,[1]!Table_FN_CPM34[Car_machineno],0))</f>
        <v>01</v>
      </c>
    </row>
    <row r="9" spans="1:12" x14ac:dyDescent="0.25">
      <c r="A9" t="s">
        <v>7</v>
      </c>
      <c r="B9" t="str">
        <f>INDEX([1]ARhis!C:C,MATCH(A9,[1]ARhis!B:B,0))</f>
        <v>นาง</v>
      </c>
      <c r="C9" t="str">
        <f>INDEX([1]ARhis!D:D,MATCH(A9,[1]ARhis!B:B,0))</f>
        <v>เยาวรี มีสุข</v>
      </c>
      <c r="D9" s="4" t="str">
        <f>INDEX([1]!Table_FN_CPM34[Car_brand],MATCH(G9,[1]!Table_FN_CPM34[Car_machineno],0))</f>
        <v>YAMAHA</v>
      </c>
      <c r="E9" t="str">
        <f>INDEX([1]!Table_FN_CPM34[Car_model],MATCH(G9,[1]!Table_FN_CPM34[Car_machineno],0))</f>
        <v>Fino 125 (BB9A00)</v>
      </c>
      <c r="F9" t="str">
        <f>INDEX([1]!Table_FN_CPM34[Car_color],MATCH(G9,[1]!Table_FN_CPM34[Car_machineno],0))</f>
        <v>เขียว</v>
      </c>
      <c r="G9" t="str">
        <f>INDEX([1]ARhis!E:E,MATCH(A9,[1]ARhis!B:B,0))</f>
        <v>E33JE-034150</v>
      </c>
      <c r="H9" t="str">
        <f>INDEX([1]!Table_FN_CPM34[Car_tankno],MATCH(G9,[1]!Table_FN_CPM34[Car_machineno],0))</f>
        <v>MLESEH61111034135</v>
      </c>
      <c r="I9" s="5">
        <f>INDEX([1]ARhis!A:A,MATCH(A9,[1]ARhis!B:B,0))</f>
        <v>44720</v>
      </c>
      <c r="J9" t="str">
        <f>INDEX([1]!Table_FN_CPM34[Car_regno],MATCH(G9,[1]!Table_FN_CPM34[Car_machineno],0))</f>
        <v>ทะเบียน 8</v>
      </c>
      <c r="K9" t="str">
        <f>INDEX([1]ARcar!J:J,MATCH(G9,[1]!Table_FN_CPM34[Car_machineno],0))</f>
        <v>01</v>
      </c>
      <c r="L9" t="str">
        <f>INDEX([1]ARcar!I:I,MATCH(G9,[1]!Table_FN_CPM34[Car_machineno],0))</f>
        <v>01</v>
      </c>
    </row>
    <row r="10" spans="1:12" x14ac:dyDescent="0.25">
      <c r="A10" t="s">
        <v>8</v>
      </c>
      <c r="B10" t="str">
        <f>INDEX([1]ARhis!C:C,MATCH(A10,[1]ARhis!B:B,0))</f>
        <v>นางสาว</v>
      </c>
      <c r="C10" t="str">
        <f>INDEX([1]ARhis!D:D,MATCH(A10,[1]ARhis!B:B,0))</f>
        <v>อรุณรัตน์ ล้วนกลาง</v>
      </c>
      <c r="D10" s="4" t="str">
        <f>INDEX([1]!Table_FN_CPM34[Car_brand],MATCH(G10,[1]!Table_FN_CPM34[Car_machineno],0))</f>
        <v>YAMAHA</v>
      </c>
      <c r="E10" t="str">
        <f>INDEX([1]!Table_FN_CPM34[Car_model],MATCH(G10,[1]!Table_FN_CPM34[Car_machineno],0))</f>
        <v>GrandFilano Hybrid (B8B800)</v>
      </c>
      <c r="F10" t="str">
        <f>INDEX([1]!Table_FN_CPM34[Car_color],MATCH(G10,[1]!Table_FN_CPM34[Car_machineno],0))</f>
        <v>เทา</v>
      </c>
      <c r="G10" t="str">
        <f>INDEX([1]ARhis!E:E,MATCH(A10,[1]ARhis!B:B,0))</f>
        <v>E31PE-363918</v>
      </c>
      <c r="H10" t="str">
        <f>INDEX([1]!Table_FN_CPM34[Car_tankno],MATCH(G10,[1]!Table_FN_CPM34[Car_machineno],0))</f>
        <v>MLESEE91111363903</v>
      </c>
      <c r="I10" s="5">
        <f>INDEX([1]ARhis!A:A,MATCH(A10,[1]ARhis!B:B,0))</f>
        <v>44722</v>
      </c>
      <c r="J10" t="str">
        <f>INDEX([1]!Table_FN_CPM34[Car_regno],MATCH(G10,[1]!Table_FN_CPM34[Car_machineno],0))</f>
        <v>ทะเบียน 9</v>
      </c>
      <c r="K10" t="str">
        <f>INDEX([1]ARcar!J:J,MATCH(G10,[1]!Table_FN_CPM34[Car_machineno],0))</f>
        <v>01</v>
      </c>
      <c r="L10" t="str">
        <f>INDEX([1]ARcar!I:I,MATCH(G10,[1]!Table_FN_CPM34[Car_machineno],0))</f>
        <v>01</v>
      </c>
    </row>
    <row r="11" spans="1:12" x14ac:dyDescent="0.25">
      <c r="A11" t="s">
        <v>9</v>
      </c>
      <c r="B11" t="str">
        <f>INDEX([1]ARhis!C:C,MATCH(A11,[1]ARhis!B:B,0))</f>
        <v>นางสาว</v>
      </c>
      <c r="C11" t="str">
        <f>INDEX([1]ARhis!D:D,MATCH(A11,[1]ARhis!B:B,0))</f>
        <v>ใบด๊ะห์ พลีขันธ์</v>
      </c>
      <c r="D11" s="4" t="str">
        <f>INDEX([1]!Table_FN_CPM34[Car_brand],MATCH(G11,[1]!Table_FN_CPM34[Car_machineno],0))</f>
        <v>YAMAHA</v>
      </c>
      <c r="E11" t="str">
        <f>INDEX([1]!Table_FN_CPM34[Car_model],MATCH(G11,[1]!Table_FN_CPM34[Car_machineno],0))</f>
        <v>Finn ล้อแม็ก สตาร์ทมือ (B6FF00)</v>
      </c>
      <c r="F11" t="str">
        <f>INDEX([1]!Table_FN_CPM34[Car_color],MATCH(G11,[1]!Table_FN_CPM34[Car_machineno],0))</f>
        <v>แดง</v>
      </c>
      <c r="G11" t="str">
        <f>INDEX([1]ARhis!E:E,MATCH(A11,[1]ARhis!B:B,0))</f>
        <v>E32EE-338748</v>
      </c>
      <c r="H11" t="str">
        <f>INDEX([1]!Table_FN_CPM34[Car_tankno],MATCH(G11,[1]!Table_FN_CPM34[Car_machineno],0))</f>
        <v>MLEUE364111338747</v>
      </c>
      <c r="I11" s="5">
        <f>INDEX([1]ARhis!A:A,MATCH(A11,[1]ARhis!B:B,0))</f>
        <v>44722</v>
      </c>
      <c r="J11" t="str">
        <f>INDEX([1]!Table_FN_CPM34[Car_regno],MATCH(G11,[1]!Table_FN_CPM34[Car_machineno],0))</f>
        <v>ทะเบียน 10</v>
      </c>
      <c r="K11" t="str">
        <f>INDEX([1]ARcar!J:J,MATCH(G11,[1]!Table_FN_CPM34[Car_machineno],0))</f>
        <v>01</v>
      </c>
      <c r="L11" t="str">
        <f>INDEX([1]ARcar!I:I,MATCH(G11,[1]!Table_FN_CPM34[Car_machineno],0))</f>
        <v>01</v>
      </c>
    </row>
    <row r="12" spans="1:12" x14ac:dyDescent="0.25">
      <c r="A12" t="s">
        <v>10</v>
      </c>
      <c r="B12" t="str">
        <f>INDEX([1]ARhis!C:C,MATCH(A12,[1]ARhis!B:B,0))</f>
        <v>นาย</v>
      </c>
      <c r="C12" t="str">
        <f>INDEX([1]ARhis!D:D,MATCH(A12,[1]ARhis!B:B,0))</f>
        <v>อุทัย คุ้มวันดี</v>
      </c>
      <c r="D12" s="4" t="str">
        <f>INDEX([1]!Table_FN_CPM34[Car_brand],MATCH(G12,[1]!Table_FN_CPM34[Car_machineno],0))</f>
        <v>YAMAHA</v>
      </c>
      <c r="E12" t="str">
        <f>INDEX([1]!Table_FN_CPM34[Car_model],MATCH(G12,[1]!Table_FN_CPM34[Car_machineno],0))</f>
        <v>Fino 125 (BB9A00)</v>
      </c>
      <c r="F12" t="str">
        <f>INDEX([1]!Table_FN_CPM34[Car_color],MATCH(G12,[1]!Table_FN_CPM34[Car_machineno],0))</f>
        <v>ดำ</v>
      </c>
      <c r="G12" t="str">
        <f>INDEX([1]ARhis!E:E,MATCH(A12,[1]ARhis!B:B,0))</f>
        <v>E33JE-035005</v>
      </c>
      <c r="H12" t="str">
        <f>INDEX([1]!Table_FN_CPM34[Car_tankno],MATCH(G12,[1]!Table_FN_CPM34[Car_machineno],0))</f>
        <v>MLESEH61111034999</v>
      </c>
      <c r="I12" s="5">
        <f>INDEX([1]ARhis!A:A,MATCH(A12,[1]ARhis!B:B,0))</f>
        <v>44725</v>
      </c>
      <c r="J12" t="str">
        <f>INDEX([1]!Table_FN_CPM34[Car_regno],MATCH(G12,[1]!Table_FN_CPM34[Car_machineno],0))</f>
        <v>ทะเบียน 11</v>
      </c>
      <c r="K12" t="str">
        <f>INDEX([1]ARcar!J:J,MATCH(G12,[1]!Table_FN_CPM34[Car_machineno],0))</f>
        <v>01</v>
      </c>
      <c r="L12" t="str">
        <f>INDEX([1]ARcar!I:I,MATCH(G12,[1]!Table_FN_CPM34[Car_machineno],0))</f>
        <v>01</v>
      </c>
    </row>
    <row r="13" spans="1:12" x14ac:dyDescent="0.25">
      <c r="A13" t="s">
        <v>11</v>
      </c>
      <c r="B13" t="str">
        <f>INDEX([1]ARhis!C:C,MATCH(A13,[1]ARhis!B:B,0))</f>
        <v>นางสาว</v>
      </c>
      <c r="C13" t="str">
        <f>INDEX([1]ARhis!D:D,MATCH(A13,[1]ARhis!B:B,0))</f>
        <v>นงนภัส แปลงกาย</v>
      </c>
      <c r="D13" s="4" t="str">
        <f>INDEX([1]!Table_FN_CPM34[Car_brand],MATCH(G13,[1]!Table_FN_CPM34[Car_machineno],0))</f>
        <v>YAMAHA</v>
      </c>
      <c r="E13" t="str">
        <f>INDEX([1]!Table_FN_CPM34[Car_model],MATCH(G13,[1]!Table_FN_CPM34[Car_machineno],0))</f>
        <v>GrandFilano Hybrid (B8B800)</v>
      </c>
      <c r="F13" t="str">
        <f>INDEX([1]!Table_FN_CPM34[Car_color],MATCH(G13,[1]!Table_FN_CPM34[Car_machineno],0))</f>
        <v>เทา</v>
      </c>
      <c r="G13" t="str">
        <f>INDEX([1]ARhis!E:E,MATCH(A13,[1]ARhis!B:B,0))</f>
        <v>E31PE-363884</v>
      </c>
      <c r="H13" t="str">
        <f>INDEX([1]!Table_FN_CPM34[Car_tankno],MATCH(G13,[1]!Table_FN_CPM34[Car_machineno],0))</f>
        <v>MLESEE91111363860</v>
      </c>
      <c r="I13" s="5">
        <f>INDEX([1]ARhis!A:A,MATCH(A13,[1]ARhis!B:B,0))</f>
        <v>44725</v>
      </c>
      <c r="J13" t="str">
        <f>INDEX([1]!Table_FN_CPM34[Car_regno],MATCH(G13,[1]!Table_FN_CPM34[Car_machineno],0))</f>
        <v>ทะเบียน 12</v>
      </c>
      <c r="K13" t="str">
        <f>INDEX([1]ARcar!J:J,MATCH(G13,[1]!Table_FN_CPM34[Car_machineno],0))</f>
        <v>01</v>
      </c>
      <c r="L13" t="str">
        <f>INDEX([1]ARcar!I:I,MATCH(G13,[1]!Table_FN_CPM34[Car_machineno],0))</f>
        <v>01</v>
      </c>
    </row>
    <row r="14" spans="1:12" x14ac:dyDescent="0.25">
      <c r="A14" t="s">
        <v>12</v>
      </c>
      <c r="B14" t="str">
        <f>INDEX([1]ARhis!C:C,MATCH(A14,[1]ARhis!B:B,0))</f>
        <v>นาย</v>
      </c>
      <c r="C14" t="str">
        <f>INDEX([1]ARhis!D:D,MATCH(A14,[1]ARhis!B:B,0))</f>
        <v>สายชล โพธิรัตน์</v>
      </c>
      <c r="D14" s="4" t="str">
        <f>INDEX([1]!Table_FN_CPM34[Car_brand],MATCH(G14,[1]!Table_FN_CPM34[Car_machineno],0))</f>
        <v>YAMAHA</v>
      </c>
      <c r="E14" t="str">
        <f>INDEX([1]!Table_FN_CPM34[Car_model],MATCH(G14,[1]!Table_FN_CPM34[Car_machineno],0))</f>
        <v>Finn ล้อซี่ลวด  สตาร์ทมือ (B6FE00)</v>
      </c>
      <c r="F14" t="str">
        <f>INDEX([1]!Table_FN_CPM34[Car_color],MATCH(G14,[1]!Table_FN_CPM34[Car_machineno],0))</f>
        <v>แดง</v>
      </c>
      <c r="G14" t="str">
        <f>INDEX([1]ARhis!E:E,MATCH(A14,[1]ARhis!B:B,0))</f>
        <v>E32EE-115877</v>
      </c>
      <c r="H14" t="str">
        <f>INDEX([1]!Table_FN_CPM34[Car_tankno],MATCH(G14,[1]!Table_FN_CPM34[Car_machineno],0))</f>
        <v>MLEUE362111115873</v>
      </c>
      <c r="I14" s="5">
        <f>INDEX([1]ARhis!A:A,MATCH(A14,[1]ARhis!B:B,0))</f>
        <v>44725</v>
      </c>
      <c r="J14" t="str">
        <f>INDEX([1]!Table_FN_CPM34[Car_regno],MATCH(G14,[1]!Table_FN_CPM34[Car_machineno],0))</f>
        <v>ทะเบียน 13</v>
      </c>
      <c r="K14" t="str">
        <f>INDEX([1]ARcar!J:J,MATCH(G14,[1]!Table_FN_CPM34[Car_machineno],0))</f>
        <v>01</v>
      </c>
      <c r="L14" t="str">
        <f>INDEX([1]ARcar!I:I,MATCH(G14,[1]!Table_FN_CPM34[Car_machineno],0))</f>
        <v>01</v>
      </c>
    </row>
    <row r="15" spans="1:12" x14ac:dyDescent="0.25">
      <c r="A15" t="s">
        <v>13</v>
      </c>
      <c r="B15" t="str">
        <f>INDEX([1]ARhis!C:C,MATCH(A15,[1]ARhis!B:B,0))</f>
        <v>นาย</v>
      </c>
      <c r="C15" t="str">
        <f>INDEX([1]ARhis!D:D,MATCH(A15,[1]ARhis!B:B,0))</f>
        <v>คฑาวุธ ทับบรรทม</v>
      </c>
      <c r="D15" s="4" t="str">
        <f>INDEX([1]!Table_FN_CPM34[Car_brand],MATCH(G15,[1]!Table_FN_CPM34[Car_machineno],0))</f>
        <v>YAMAHA</v>
      </c>
      <c r="E15" t="str">
        <f>INDEX([1]!Table_FN_CPM34[Car_model],MATCH(G15,[1]!Table_FN_CPM34[Car_machineno],0))</f>
        <v>AEROX 155 ABS (BBR600)</v>
      </c>
      <c r="F15" t="str">
        <f>INDEX([1]!Table_FN_CPM34[Car_color],MATCH(G15,[1]!Table_FN_CPM34[Car_machineno],0))</f>
        <v>ดำ</v>
      </c>
      <c r="G15" t="str">
        <f>INDEX([1]ARhis!E:E,MATCH(A15,[1]ARhis!B:B,0))</f>
        <v>G3P6E-106893</v>
      </c>
      <c r="H15" t="str">
        <f>INDEX([1]!Table_FN_CPM34[Car_tankno],MATCH(G15,[1]!Table_FN_CPM34[Car_machineno],0))</f>
        <v>MLESG692111106892</v>
      </c>
      <c r="I15" s="5">
        <f>INDEX([1]ARhis!A:A,MATCH(A15,[1]ARhis!B:B,0))</f>
        <v>44726</v>
      </c>
      <c r="J15" t="str">
        <f>INDEX([1]!Table_FN_CPM34[Car_regno],MATCH(G15,[1]!Table_FN_CPM34[Car_machineno],0))</f>
        <v>ทะเบียน 14</v>
      </c>
      <c r="K15" t="str">
        <f>INDEX([1]ARcar!J:J,MATCH(G15,[1]!Table_FN_CPM34[Car_machineno],0))</f>
        <v>01</v>
      </c>
      <c r="L15" t="str">
        <f>INDEX([1]ARcar!I:I,MATCH(G15,[1]!Table_FN_CPM34[Car_machineno],0))</f>
        <v>01</v>
      </c>
    </row>
    <row r="16" spans="1:12" x14ac:dyDescent="0.25">
      <c r="A16" t="s">
        <v>14</v>
      </c>
      <c r="B16" t="str">
        <f>INDEX([1]ARhis!C:C,MATCH(A16,[1]ARhis!B:B,0))</f>
        <v>นาย</v>
      </c>
      <c r="C16" t="str">
        <f>INDEX([1]ARhis!D:D,MATCH(A16,[1]ARhis!B:B,0))</f>
        <v>มนัส วิโรทัย</v>
      </c>
      <c r="D16" s="4" t="str">
        <f>INDEX([1]!Table_FN_CPM34[Car_brand],MATCH(G16,[1]!Table_FN_CPM34[Car_machineno],0))</f>
        <v>YAMAHA</v>
      </c>
      <c r="E16" t="str">
        <f>INDEX([1]!Table_FN_CPM34[Car_model],MATCH(G16,[1]!Table_FN_CPM34[Car_machineno],0))</f>
        <v>GrandFilano Hybrid (B8B800)</v>
      </c>
      <c r="F16" t="str">
        <f>INDEX([1]!Table_FN_CPM34[Car_color],MATCH(G16,[1]!Table_FN_CPM34[Car_machineno],0))</f>
        <v>น้ำเงิน</v>
      </c>
      <c r="G16" t="str">
        <f>INDEX([1]ARhis!E:E,MATCH(A16,[1]ARhis!B:B,0))</f>
        <v>E31PE-356211</v>
      </c>
      <c r="H16" t="str">
        <f>INDEX([1]!Table_FN_CPM34[Car_tankno],MATCH(G16,[1]!Table_FN_CPM34[Car_machineno],0))</f>
        <v>MLESEE91111356209</v>
      </c>
      <c r="I16" s="5">
        <f>INDEX([1]ARhis!A:A,MATCH(A16,[1]ARhis!B:B,0))</f>
        <v>44727</v>
      </c>
      <c r="J16" t="str">
        <f>INDEX([1]!Table_FN_CPM34[Car_regno],MATCH(G16,[1]!Table_FN_CPM34[Car_machineno],0))</f>
        <v>ทะเบียน 15</v>
      </c>
      <c r="K16" t="str">
        <f>INDEX([1]ARcar!J:J,MATCH(G16,[1]!Table_FN_CPM34[Car_machineno],0))</f>
        <v>01</v>
      </c>
      <c r="L16" t="str">
        <f>INDEX([1]ARcar!I:I,MATCH(G16,[1]!Table_FN_CPM34[Car_machineno],0))</f>
        <v>01</v>
      </c>
    </row>
    <row r="17" spans="1:12" x14ac:dyDescent="0.25">
      <c r="A17" t="s">
        <v>15</v>
      </c>
      <c r="B17" t="str">
        <f>INDEX([1]ARhis!C:C,MATCH(A17,[1]ARhis!B:B,0))</f>
        <v>นาง</v>
      </c>
      <c r="C17" t="str">
        <f>INDEX([1]ARhis!D:D,MATCH(A17,[1]ARhis!B:B,0))</f>
        <v>บุบผา สุภาพร</v>
      </c>
      <c r="D17" s="4" t="str">
        <f>INDEX([1]!Table_FN_CPM34[Car_brand],MATCH(G17,[1]!Table_FN_CPM34[Car_machineno],0))</f>
        <v>YAMAHA</v>
      </c>
      <c r="E17" t="str">
        <f>INDEX([1]!Table_FN_CPM34[Car_model],MATCH(G17,[1]!Table_FN_CPM34[Car_machineno],0))</f>
        <v>GrandFilano Hybrid (B8B800)</v>
      </c>
      <c r="F17" t="str">
        <f>INDEX([1]!Table_FN_CPM34[Car_color],MATCH(G17,[1]!Table_FN_CPM34[Car_machineno],0))</f>
        <v>เทา</v>
      </c>
      <c r="G17" t="str">
        <f>INDEX([1]ARhis!E:E,MATCH(A17,[1]ARhis!B:B,0))</f>
        <v>E31PE-363849</v>
      </c>
      <c r="H17" t="str">
        <f>INDEX([1]!Table_FN_CPM34[Car_tankno],MATCH(G17,[1]!Table_FN_CPM34[Car_machineno],0))</f>
        <v>MLESEE91111363827</v>
      </c>
      <c r="I17" s="5">
        <f>INDEX([1]ARhis!A:A,MATCH(A17,[1]ARhis!B:B,0))</f>
        <v>44728</v>
      </c>
      <c r="J17" t="str">
        <f>INDEX([1]!Table_FN_CPM34[Car_regno],MATCH(G17,[1]!Table_FN_CPM34[Car_machineno],0))</f>
        <v>ทะเบียน 16</v>
      </c>
      <c r="K17" t="str">
        <f>INDEX([1]ARcar!J:J,MATCH(G17,[1]!Table_FN_CPM34[Car_machineno],0))</f>
        <v>01</v>
      </c>
      <c r="L17" t="str">
        <f>INDEX([1]ARcar!I:I,MATCH(G17,[1]!Table_FN_CPM34[Car_machineno],0))</f>
        <v>01</v>
      </c>
    </row>
    <row r="18" spans="1:12" x14ac:dyDescent="0.25">
      <c r="A18" t="s">
        <v>16</v>
      </c>
      <c r="B18" t="str">
        <f>INDEX([1]ARhis!C:C,MATCH(A18,[1]ARhis!B:B,0))</f>
        <v>นางสาว</v>
      </c>
      <c r="C18" t="str">
        <f>INDEX([1]ARhis!D:D,MATCH(A18,[1]ARhis!B:B,0))</f>
        <v>สุพรรณี นามคำ</v>
      </c>
      <c r="D18" s="4" t="str">
        <f>INDEX([1]!Table_FN_CPM34[Car_brand],MATCH(G18,[1]!Table_FN_CPM34[Car_machineno],0))</f>
        <v>YAMAHA</v>
      </c>
      <c r="E18" t="str">
        <f>INDEX([1]!Table_FN_CPM34[Car_model],MATCH(G18,[1]!Table_FN_CPM34[Car_machineno],0))</f>
        <v>Fino 125 (BB9A00)</v>
      </c>
      <c r="F18" t="str">
        <f>INDEX([1]!Table_FN_CPM34[Car_color],MATCH(G18,[1]!Table_FN_CPM34[Car_machineno],0))</f>
        <v>ดำ</v>
      </c>
      <c r="G18" t="str">
        <f>INDEX([1]ARhis!E:E,MATCH(A18,[1]ARhis!B:B,0))</f>
        <v>E33JE-035002</v>
      </c>
      <c r="H18" t="str">
        <f>INDEX([1]!Table_FN_CPM34[Car_tankno],MATCH(G18,[1]!Table_FN_CPM34[Car_machineno],0))</f>
        <v>MLESEH61111034996</v>
      </c>
      <c r="I18" s="5">
        <f>INDEX([1]ARhis!A:A,MATCH(A18,[1]ARhis!B:B,0))</f>
        <v>44729</v>
      </c>
      <c r="J18" t="str">
        <f>INDEX([1]!Table_FN_CPM34[Car_regno],MATCH(G18,[1]!Table_FN_CPM34[Car_machineno],0))</f>
        <v>ทะเบียน 17</v>
      </c>
      <c r="K18" t="str">
        <f>INDEX([1]ARcar!J:J,MATCH(G18,[1]!Table_FN_CPM34[Car_machineno],0))</f>
        <v>01</v>
      </c>
      <c r="L18" t="str">
        <f>INDEX([1]ARcar!I:I,MATCH(G18,[1]!Table_FN_CPM34[Car_machineno],0))</f>
        <v>01</v>
      </c>
    </row>
    <row r="19" spans="1:12" x14ac:dyDescent="0.25">
      <c r="A19" t="s">
        <v>17</v>
      </c>
      <c r="B19" t="str">
        <f>INDEX([1]ARhis!C:C,MATCH(A19,[1]ARhis!B:B,0))</f>
        <v>นาง</v>
      </c>
      <c r="C19" t="str">
        <f>INDEX([1]ARhis!D:D,MATCH(A19,[1]ARhis!B:B,0))</f>
        <v>พเยาว์ ทิพย์เลิศ</v>
      </c>
      <c r="D19" s="4" t="str">
        <f>INDEX([1]!Table_FN_CPM34[Car_brand],MATCH(G19,[1]!Table_FN_CPM34[Car_machineno],0))</f>
        <v>YAMAHA</v>
      </c>
      <c r="E19" t="str">
        <f>INDEX([1]!Table_FN_CPM34[Car_model],MATCH(G19,[1]!Table_FN_CPM34[Car_machineno],0))</f>
        <v>Finn ล้อแม็ก สตาร์ทมือ (UBS) (B6FG00)</v>
      </c>
      <c r="F19" t="str">
        <f>INDEX([1]!Table_FN_CPM34[Car_color],MATCH(G19,[1]!Table_FN_CPM34[Car_machineno],0))</f>
        <v>เทา-แดง</v>
      </c>
      <c r="G19" t="str">
        <f>INDEX([1]ARhis!E:E,MATCH(A19,[1]ARhis!B:B,0))</f>
        <v>E32EE-225203</v>
      </c>
      <c r="H19" t="str">
        <f>INDEX([1]!Table_FN_CPM34[Car_tankno],MATCH(G19,[1]!Table_FN_CPM34[Car_machineno],0))</f>
        <v>MLEUE365111225387</v>
      </c>
      <c r="I19" s="5">
        <f>INDEX([1]ARhis!A:A,MATCH(A19,[1]ARhis!B:B,0))</f>
        <v>44729</v>
      </c>
      <c r="J19" t="str">
        <f>INDEX([1]!Table_FN_CPM34[Car_regno],MATCH(G19,[1]!Table_FN_CPM34[Car_machineno],0))</f>
        <v>ทะเบียน 18</v>
      </c>
      <c r="K19" t="str">
        <f>INDEX([1]ARcar!J:J,MATCH(G19,[1]!Table_FN_CPM34[Car_machineno],0))</f>
        <v>01</v>
      </c>
      <c r="L19" t="str">
        <f>INDEX([1]ARcar!I:I,MATCH(G19,[1]!Table_FN_CPM34[Car_machineno],0))</f>
        <v>01</v>
      </c>
    </row>
    <row r="20" spans="1:12" x14ac:dyDescent="0.25">
      <c r="A20" t="s">
        <v>18</v>
      </c>
      <c r="B20" t="str">
        <f>INDEX([1]ARhis!C:C,MATCH(A20,[1]ARhis!B:B,0))</f>
        <v>นางสาว</v>
      </c>
      <c r="C20" t="str">
        <f>INDEX([1]ARhis!D:D,MATCH(A20,[1]ARhis!B:B,0))</f>
        <v>หฤทัย สัณฐิติพงศ์</v>
      </c>
      <c r="D20" s="4" t="str">
        <f>INDEX([1]!Table_FN_CPM34[Car_brand],MATCH(G20,[1]!Table_FN_CPM34[Car_machineno],0))</f>
        <v>YAMAHA</v>
      </c>
      <c r="E20" t="str">
        <f>INDEX([1]!Table_FN_CPM34[Car_model],MATCH(G20,[1]!Table_FN_CPM34[Car_machineno],0))</f>
        <v>QBIX (BM9800)</v>
      </c>
      <c r="F20" t="str">
        <f>INDEX([1]!Table_FN_CPM34[Car_color],MATCH(G20,[1]!Table_FN_CPM34[Car_machineno],0))</f>
        <v>ดำ-แดง</v>
      </c>
      <c r="G20" t="str">
        <f>INDEX([1]ARhis!E:E,MATCH(A20,[1]ARhis!B:B,0))</f>
        <v>E32ME-004215</v>
      </c>
      <c r="H20" t="str">
        <f>INDEX([1]!Table_FN_CPM34[Car_tankno],MATCH(G20,[1]!Table_FN_CPM34[Car_machineno],0))</f>
        <v>MLESEG21111004212</v>
      </c>
      <c r="I20" s="5">
        <f>INDEX([1]ARhis!A:A,MATCH(A20,[1]ARhis!B:B,0))</f>
        <v>44729</v>
      </c>
      <c r="J20" t="str">
        <f>INDEX([1]!Table_FN_CPM34[Car_regno],MATCH(G20,[1]!Table_FN_CPM34[Car_machineno],0))</f>
        <v>ทะเบียน 19</v>
      </c>
      <c r="K20" t="str">
        <f>INDEX([1]ARcar!J:J,MATCH(G20,[1]!Table_FN_CPM34[Car_machineno],0))</f>
        <v>01</v>
      </c>
      <c r="L20" t="str">
        <f>INDEX([1]ARcar!I:I,MATCH(G20,[1]!Table_FN_CPM34[Car_machineno],0))</f>
        <v>01</v>
      </c>
    </row>
    <row r="21" spans="1:12" x14ac:dyDescent="0.25">
      <c r="A21" t="s">
        <v>19</v>
      </c>
      <c r="B21" t="str">
        <f>INDEX([1]ARhis!C:C,MATCH(A21,[1]ARhis!B:B,0))</f>
        <v>นาย</v>
      </c>
      <c r="C21" t="str">
        <f>INDEX([1]ARhis!D:D,MATCH(A21,[1]ARhis!B:B,0))</f>
        <v>ธนาชัย เดชราช</v>
      </c>
      <c r="D21" s="4" t="str">
        <f>INDEX([1]!Table_FN_CPM34[Car_brand],MATCH(G21,[1]!Table_FN_CPM34[Car_machineno],0))</f>
        <v>YAMAHA</v>
      </c>
      <c r="E21" t="str">
        <f>INDEX([1]!Table_FN_CPM34[Car_model],MATCH(G21,[1]!Table_FN_CPM34[Car_machineno],0))</f>
        <v>GrandFilano Hybrid (B8B800)</v>
      </c>
      <c r="F21" t="str">
        <f>INDEX([1]!Table_FN_CPM34[Car_color],MATCH(G21,[1]!Table_FN_CPM34[Car_machineno],0))</f>
        <v>เทา</v>
      </c>
      <c r="G21" t="str">
        <f>INDEX([1]ARhis!E:E,MATCH(A21,[1]ARhis!B:B,0))</f>
        <v>E31PE-363892</v>
      </c>
      <c r="H21" t="str">
        <f>INDEX([1]!Table_FN_CPM34[Car_tankno],MATCH(G21,[1]!Table_FN_CPM34[Car_machineno],0))</f>
        <v>MLESEE91111363858</v>
      </c>
      <c r="I21" s="5">
        <f>INDEX([1]ARhis!A:A,MATCH(A21,[1]ARhis!B:B,0))</f>
        <v>44730</v>
      </c>
      <c r="J21" t="str">
        <f>INDEX([1]!Table_FN_CPM34[Car_regno],MATCH(G21,[1]!Table_FN_CPM34[Car_machineno],0))</f>
        <v>ทะเบียน 20</v>
      </c>
      <c r="K21" t="str">
        <f>INDEX([1]ARcar!J:J,MATCH(G21,[1]!Table_FN_CPM34[Car_machineno],0))</f>
        <v>01</v>
      </c>
      <c r="L21" t="str">
        <f>INDEX([1]ARcar!I:I,MATCH(G21,[1]!Table_FN_CPM34[Car_machineno],0))</f>
        <v>01</v>
      </c>
    </row>
    <row r="22" spans="1:12" x14ac:dyDescent="0.25">
      <c r="A22" t="s">
        <v>20</v>
      </c>
      <c r="B22" t="str">
        <f>INDEX([1]ARhis!C:C,MATCH(A22,[1]ARhis!B:B,0))</f>
        <v>นาย</v>
      </c>
      <c r="C22" t="str">
        <f>INDEX([1]ARhis!D:D,MATCH(A22,[1]ARhis!B:B,0))</f>
        <v>ศรันย์ รอดโฉม</v>
      </c>
      <c r="D22" s="4" t="str">
        <f>INDEX([1]!Table_FN_CPM34[Car_brand],MATCH(G22,[1]!Table_FN_CPM34[Car_machineno],0))</f>
        <v>YAMAHA</v>
      </c>
      <c r="E22" t="str">
        <f>INDEX([1]!Table_FN_CPM34[Car_model],MATCH(G22,[1]!Table_FN_CPM34[Car_machineno],0))</f>
        <v>GrandFilano Hybrid (B8B800)</v>
      </c>
      <c r="F22" t="str">
        <f>INDEX([1]!Table_FN_CPM34[Car_color],MATCH(G22,[1]!Table_FN_CPM34[Car_machineno],0))</f>
        <v>เทา</v>
      </c>
      <c r="G22" t="str">
        <f>INDEX([1]ARhis!E:E,MATCH(A22,[1]ARhis!B:B,0))</f>
        <v>E31PE-363879</v>
      </c>
      <c r="H22" t="str">
        <f>INDEX([1]!Table_FN_CPM34[Car_tankno],MATCH(G22,[1]!Table_FN_CPM34[Car_machineno],0))</f>
        <v>MLESEE91111363851</v>
      </c>
      <c r="I22" s="5">
        <f>INDEX([1]ARhis!A:A,MATCH(A22,[1]ARhis!B:B,0))</f>
        <v>44730</v>
      </c>
      <c r="J22" t="str">
        <f>INDEX([1]!Table_FN_CPM34[Car_regno],MATCH(G22,[1]!Table_FN_CPM34[Car_machineno],0))</f>
        <v>ทะเบียน 21</v>
      </c>
      <c r="K22" t="str">
        <f>INDEX([1]ARcar!J:J,MATCH(G22,[1]!Table_FN_CPM34[Car_machineno],0))</f>
        <v>01</v>
      </c>
      <c r="L22" t="str">
        <f>INDEX([1]ARcar!I:I,MATCH(G22,[1]!Table_FN_CPM34[Car_machineno],0))</f>
        <v>01</v>
      </c>
    </row>
    <row r="23" spans="1:12" x14ac:dyDescent="0.25">
      <c r="A23" t="s">
        <v>21</v>
      </c>
      <c r="B23" t="str">
        <f>INDEX([1]ARhis!C:C,MATCH(A23,[1]ARhis!B:B,0))</f>
        <v>นางสาว</v>
      </c>
      <c r="C23" t="str">
        <f>INDEX([1]ARhis!D:D,MATCH(A23,[1]ARhis!B:B,0))</f>
        <v>กุลสตรี เห็มแดง</v>
      </c>
      <c r="D23" s="4" t="str">
        <f>INDEX([1]!Table_FN_CPM34[Car_brand],MATCH(G23,[1]!Table_FN_CPM34[Car_machineno],0))</f>
        <v>YAMAHA</v>
      </c>
      <c r="E23" t="str">
        <f>INDEX([1]!Table_FN_CPM34[Car_model],MATCH(G23,[1]!Table_FN_CPM34[Car_machineno],0))</f>
        <v>GrandFilano Hybrid (B8B800)</v>
      </c>
      <c r="F23" t="str">
        <f>INDEX([1]!Table_FN_CPM34[Car_color],MATCH(G23,[1]!Table_FN_CPM34[Car_machineno],0))</f>
        <v>เทา</v>
      </c>
      <c r="G23" t="str">
        <f>INDEX([1]ARhis!E:E,MATCH(A23,[1]ARhis!B:B,0))</f>
        <v>E31PE-363887</v>
      </c>
      <c r="H23" t="str">
        <f>INDEX([1]!Table_FN_CPM34[Car_tankno],MATCH(G23,[1]!Table_FN_CPM34[Car_machineno],0))</f>
        <v>MLESEE91111363866</v>
      </c>
      <c r="I23" s="5">
        <f>INDEX([1]ARhis!A:A,MATCH(A23,[1]ARhis!B:B,0))</f>
        <v>44731</v>
      </c>
      <c r="J23" t="str">
        <f>INDEX([1]!Table_FN_CPM34[Car_regno],MATCH(G23,[1]!Table_FN_CPM34[Car_machineno],0))</f>
        <v>ทะเบียน 22</v>
      </c>
      <c r="K23" t="str">
        <f>INDEX([1]ARcar!J:J,MATCH(G23,[1]!Table_FN_CPM34[Car_machineno],0))</f>
        <v>01</v>
      </c>
      <c r="L23" t="str">
        <f>INDEX([1]ARcar!I:I,MATCH(G23,[1]!Table_FN_CPM34[Car_machineno],0))</f>
        <v>01</v>
      </c>
    </row>
    <row r="24" spans="1:12" x14ac:dyDescent="0.25">
      <c r="A24" t="s">
        <v>22</v>
      </c>
      <c r="B24" t="str">
        <f>INDEX([1]ARhis!C:C,MATCH(A24,[1]ARhis!B:B,0))</f>
        <v>นางสาว</v>
      </c>
      <c r="C24" t="str">
        <f>INDEX([1]ARhis!D:D,MATCH(A24,[1]ARhis!B:B,0))</f>
        <v>มนฤดี พยอมแย้ม</v>
      </c>
      <c r="D24" s="4" t="str">
        <f>INDEX([1]!Table_FN_CPM34[Car_brand],MATCH(G24,[1]!Table_FN_CPM34[Car_machineno],0))</f>
        <v>YAMAHA</v>
      </c>
      <c r="E24" t="str">
        <f>INDEX([1]!Table_FN_CPM34[Car_model],MATCH(G24,[1]!Table_FN_CPM34[Car_machineno],0))</f>
        <v>GrandFilano Hybrid (B8B800)</v>
      </c>
      <c r="F24" t="str">
        <f>INDEX([1]!Table_FN_CPM34[Car_color],MATCH(G24,[1]!Table_FN_CPM34[Car_machineno],0))</f>
        <v>ดำ</v>
      </c>
      <c r="G24" t="str">
        <f>INDEX([1]ARhis!E:E,MATCH(A24,[1]ARhis!B:B,0))</f>
        <v>E31PE-364079</v>
      </c>
      <c r="H24" t="str">
        <f>INDEX([1]!Table_FN_CPM34[Car_tankno],MATCH(G24,[1]!Table_FN_CPM34[Car_machineno],0))</f>
        <v>MLESEE91111364060</v>
      </c>
      <c r="I24" s="5">
        <f>INDEX([1]ARhis!A:A,MATCH(A24,[1]ARhis!B:B,0))</f>
        <v>44732</v>
      </c>
      <c r="J24" t="str">
        <f>INDEX([1]!Table_FN_CPM34[Car_regno],MATCH(G24,[1]!Table_FN_CPM34[Car_machineno],0))</f>
        <v>ทะเบียน 23</v>
      </c>
      <c r="K24" t="str">
        <f>INDEX([1]ARcar!J:J,MATCH(G24,[1]!Table_FN_CPM34[Car_machineno],0))</f>
        <v>01</v>
      </c>
      <c r="L24" t="str">
        <f>INDEX([1]ARcar!I:I,MATCH(G24,[1]!Table_FN_CPM34[Car_machineno],0))</f>
        <v>01</v>
      </c>
    </row>
    <row r="25" spans="1:12" x14ac:dyDescent="0.25">
      <c r="A25" t="s">
        <v>23</v>
      </c>
      <c r="B25" t="str">
        <f>INDEX([1]ARhis!C:C,MATCH(A25,[1]ARhis!B:B,0))</f>
        <v>นาย</v>
      </c>
      <c r="C25" t="str">
        <f>INDEX([1]ARhis!D:D,MATCH(A25,[1]ARhis!B:B,0))</f>
        <v>จิรานุวัฒน์ บุญครอบ</v>
      </c>
      <c r="D25" s="4" t="str">
        <f>INDEX([1]!Table_FN_CPM34[Car_brand],MATCH(G25,[1]!Table_FN_CPM34[Car_machineno],0))</f>
        <v>YAMAHA</v>
      </c>
      <c r="E25" t="str">
        <f>INDEX([1]!Table_FN_CPM34[Car_model],MATCH(G25,[1]!Table_FN_CPM34[Car_machineno],0))</f>
        <v>GrandFilano Hybrid (B8B800)</v>
      </c>
      <c r="F25" t="str">
        <f>INDEX([1]!Table_FN_CPM34[Car_color],MATCH(G25,[1]!Table_FN_CPM34[Car_machineno],0))</f>
        <v>ดำ</v>
      </c>
      <c r="G25" t="str">
        <f>INDEX([1]ARhis!E:E,MATCH(A25,[1]ARhis!B:B,0))</f>
        <v>E31PE-358559</v>
      </c>
      <c r="H25" t="str">
        <f>INDEX([1]!Table_FN_CPM34[Car_tankno],MATCH(G25,[1]!Table_FN_CPM34[Car_machineno],0))</f>
        <v>MLESEE91111359266</v>
      </c>
      <c r="I25" s="5">
        <f>INDEX([1]ARhis!A:A,MATCH(A25,[1]ARhis!B:B,0))</f>
        <v>44732</v>
      </c>
      <c r="J25" t="str">
        <f>INDEX([1]!Table_FN_CPM34[Car_regno],MATCH(G25,[1]!Table_FN_CPM34[Car_machineno],0))</f>
        <v>ทะเบียน 24</v>
      </c>
      <c r="K25" t="str">
        <f>INDEX([1]ARcar!J:J,MATCH(G25,[1]!Table_FN_CPM34[Car_machineno],0))</f>
        <v>01</v>
      </c>
      <c r="L25" t="str">
        <f>INDEX([1]ARcar!I:I,MATCH(G25,[1]!Table_FN_CPM34[Car_machineno],0))</f>
        <v>01</v>
      </c>
    </row>
    <row r="26" spans="1:12" x14ac:dyDescent="0.25">
      <c r="A26" t="s">
        <v>24</v>
      </c>
      <c r="B26" t="str">
        <f>INDEX([1]ARhis!C:C,MATCH(A26,[1]ARhis!B:B,0))</f>
        <v>บริษัท</v>
      </c>
      <c r="C26" t="str">
        <f>INDEX([1]ARhis!D:D,MATCH(A26,[1]ARhis!B:B,0))</f>
        <v>เมืองไทย ลิสซิ่ง จำกัด (สำนักงานใหญ่)</v>
      </c>
      <c r="D26" s="4" t="str">
        <f>INDEX([1]!Table_FN_CPM34[Car_brand],MATCH(G26,[1]!Table_FN_CPM34[Car_machineno],0))</f>
        <v>YAMAHA</v>
      </c>
      <c r="E26" t="str">
        <f>INDEX([1]!Table_FN_CPM34[Car_model],MATCH(G26,[1]!Table_FN_CPM34[Car_machineno],0))</f>
        <v>GrandFilano Hybrid (B8B800)</v>
      </c>
      <c r="F26" t="str">
        <f>INDEX([1]!Table_FN_CPM34[Car_color],MATCH(G26,[1]!Table_FN_CPM34[Car_machineno],0))</f>
        <v>แดง</v>
      </c>
      <c r="G26" t="str">
        <f>INDEX([1]ARhis!E:E,MATCH(A26,[1]ARhis!B:B,0))</f>
        <v>E31PE-364352</v>
      </c>
      <c r="H26" t="str">
        <f>INDEX([1]!Table_FN_CPM34[Car_tankno],MATCH(G26,[1]!Table_FN_CPM34[Car_machineno],0))</f>
        <v>MLESEE91111364327</v>
      </c>
      <c r="I26" s="5">
        <f>INDEX([1]ARhis!A:A,MATCH(A26,[1]ARhis!B:B,0))</f>
        <v>44733</v>
      </c>
      <c r="J26" t="str">
        <f>INDEX([1]!Table_FN_CPM34[Car_regno],MATCH(G26,[1]!Table_FN_CPM34[Car_machineno],0))</f>
        <v>ทะเบียน 25</v>
      </c>
      <c r="K26" t="str">
        <f>INDEX([1]ARcar!J:J,MATCH(G26,[1]!Table_FN_CPM34[Car_machineno],0))</f>
        <v>01</v>
      </c>
      <c r="L26" t="str">
        <f>INDEX([1]ARcar!I:I,MATCH(G26,[1]!Table_FN_CPM34[Car_machineno],0))</f>
        <v>01</v>
      </c>
    </row>
    <row r="27" spans="1:12" x14ac:dyDescent="0.25">
      <c r="A27" t="s">
        <v>25</v>
      </c>
      <c r="B27" t="str">
        <f>INDEX([1]ARhis!C:C,MATCH(A27,[1]ARhis!B:B,0))</f>
        <v>นางสาว</v>
      </c>
      <c r="C27" t="str">
        <f>INDEX([1]ARhis!D:D,MATCH(A27,[1]ARhis!B:B,0))</f>
        <v>แสงดาว รัมมะรัตน์</v>
      </c>
      <c r="D27" s="4" t="str">
        <f>INDEX([1]!Table_FN_CPM34[Car_brand],MATCH(G27,[1]!Table_FN_CPM34[Car_machineno],0))</f>
        <v>YAMAHA</v>
      </c>
      <c r="E27" t="str">
        <f>INDEX([1]!Table_FN_CPM34[Car_model],MATCH(G27,[1]!Table_FN_CPM34[Car_machineno],0))</f>
        <v>GrandFilano Hybrid (B8B800)</v>
      </c>
      <c r="F27" t="str">
        <f>INDEX([1]!Table_FN_CPM34[Car_color],MATCH(G27,[1]!Table_FN_CPM34[Car_machineno],0))</f>
        <v>ดำ</v>
      </c>
      <c r="G27" t="str">
        <f>INDEX([1]ARhis!E:E,MATCH(A27,[1]ARhis!B:B,0))</f>
        <v>E31PE-364081</v>
      </c>
      <c r="H27" t="str">
        <f>INDEX([1]!Table_FN_CPM34[Car_tankno],MATCH(G27,[1]!Table_FN_CPM34[Car_machineno],0))</f>
        <v>MLESEE91111364061</v>
      </c>
      <c r="I27" s="5">
        <f>INDEX([1]ARhis!A:A,MATCH(A27,[1]ARhis!B:B,0))</f>
        <v>44734</v>
      </c>
      <c r="J27" t="str">
        <f>INDEX([1]!Table_FN_CPM34[Car_regno],MATCH(G27,[1]!Table_FN_CPM34[Car_machineno],0))</f>
        <v>ทะเบียน 26</v>
      </c>
      <c r="K27" t="str">
        <f>INDEX([1]ARcar!J:J,MATCH(G27,[1]!Table_FN_CPM34[Car_machineno],0))</f>
        <v>01</v>
      </c>
      <c r="L27" t="str">
        <f>INDEX([1]ARcar!I:I,MATCH(G27,[1]!Table_FN_CPM34[Car_machineno],0))</f>
        <v>01</v>
      </c>
    </row>
    <row r="28" spans="1:12" x14ac:dyDescent="0.25">
      <c r="A28" t="s">
        <v>26</v>
      </c>
      <c r="B28" t="str">
        <f>INDEX([1]ARhis!C:C,MATCH(A28,[1]ARhis!B:B,0))</f>
        <v>นางสาว</v>
      </c>
      <c r="C28" t="str">
        <f>INDEX([1]ARhis!D:D,MATCH(A28,[1]ARhis!B:B,0))</f>
        <v>สุรีพรย์ ทัศนกิจ</v>
      </c>
      <c r="D28" s="4" t="str">
        <f>INDEX([1]!Table_FN_CPM34[Car_brand],MATCH(G28,[1]!Table_FN_CPM34[Car_machineno],0))</f>
        <v>YAMAHA</v>
      </c>
      <c r="E28" t="str">
        <f>INDEX([1]!Table_FN_CPM34[Car_model],MATCH(G28,[1]!Table_FN_CPM34[Car_machineno],0))</f>
        <v>Finn ล้อซี่ลวด  สตาร์ทมือ (B6FE00)</v>
      </c>
      <c r="F28" t="str">
        <f>INDEX([1]!Table_FN_CPM34[Car_color],MATCH(G28,[1]!Table_FN_CPM34[Car_machineno],0))</f>
        <v>แดง</v>
      </c>
      <c r="G28" t="str">
        <f>INDEX([1]ARhis!E:E,MATCH(A28,[1]ARhis!B:B,0))</f>
        <v>E32EE-115880</v>
      </c>
      <c r="H28" t="str">
        <f>INDEX([1]!Table_FN_CPM34[Car_tankno],MATCH(G28,[1]!Table_FN_CPM34[Car_machineno],0))</f>
        <v>MLEUE362111115876</v>
      </c>
      <c r="I28" s="5">
        <f>INDEX([1]ARhis!A:A,MATCH(A28,[1]ARhis!B:B,0))</f>
        <v>44735</v>
      </c>
      <c r="J28" t="str">
        <f>INDEX([1]!Table_FN_CPM34[Car_regno],MATCH(G28,[1]!Table_FN_CPM34[Car_machineno],0))</f>
        <v>ทะเบียน 27</v>
      </c>
      <c r="K28" t="str">
        <f>INDEX([1]ARcar!J:J,MATCH(G28,[1]!Table_FN_CPM34[Car_machineno],0))</f>
        <v>01</v>
      </c>
      <c r="L28" t="str">
        <f>INDEX([1]ARcar!I:I,MATCH(G28,[1]!Table_FN_CPM34[Car_machineno],0))</f>
        <v>01</v>
      </c>
    </row>
    <row r="29" spans="1:12" x14ac:dyDescent="0.25">
      <c r="A29" t="s">
        <v>27</v>
      </c>
      <c r="B29" t="str">
        <f>INDEX([1]ARhis!C:C,MATCH(A29,[1]ARhis!B:B,0))</f>
        <v>นาย</v>
      </c>
      <c r="C29" t="str">
        <f>INDEX([1]ARhis!D:D,MATCH(A29,[1]ARhis!B:B,0))</f>
        <v>ธนากร ประกอบกิจ</v>
      </c>
      <c r="D29" s="4" t="str">
        <f>INDEX([1]!Table_FN_CPM34[Car_brand],MATCH(G29,[1]!Table_FN_CPM34[Car_machineno],0))</f>
        <v>YAMAHA</v>
      </c>
      <c r="E29" t="str">
        <f>INDEX([1]!Table_FN_CPM34[Car_model],MATCH(G29,[1]!Table_FN_CPM34[Car_machineno],0))</f>
        <v>Finn ล้อซี่ลวด  สตาร์ทมือ (B6FE00)</v>
      </c>
      <c r="F29" t="str">
        <f>INDEX([1]!Table_FN_CPM34[Car_color],MATCH(G29,[1]!Table_FN_CPM34[Car_machineno],0))</f>
        <v>เทา-น้ำเงิน</v>
      </c>
      <c r="G29" t="str">
        <f>INDEX([1]ARhis!E:E,MATCH(A29,[1]ARhis!B:B,0))</f>
        <v>E32EE-116238</v>
      </c>
      <c r="H29" t="str">
        <f>INDEX([1]!Table_FN_CPM34[Car_tankno],MATCH(G29,[1]!Table_FN_CPM34[Car_machineno],0))</f>
        <v>MLEUE362111116226</v>
      </c>
      <c r="I29" s="5">
        <f>INDEX([1]ARhis!A:A,MATCH(A29,[1]ARhis!B:B,0))</f>
        <v>44736</v>
      </c>
      <c r="J29" t="str">
        <f>INDEX([1]!Table_FN_CPM34[Car_regno],MATCH(G29,[1]!Table_FN_CPM34[Car_machineno],0))</f>
        <v>ทะเบียน 28</v>
      </c>
      <c r="K29" t="str">
        <f>INDEX([1]ARcar!J:J,MATCH(G29,[1]!Table_FN_CPM34[Car_machineno],0))</f>
        <v>01</v>
      </c>
      <c r="L29" t="str">
        <f>INDEX([1]ARcar!I:I,MATCH(G29,[1]!Table_FN_CPM34[Car_machineno],0))</f>
        <v>01</v>
      </c>
    </row>
    <row r="30" spans="1:12" x14ac:dyDescent="0.25">
      <c r="A30" t="s">
        <v>28</v>
      </c>
      <c r="B30" t="str">
        <f>INDEX([1]ARhis!C:C,MATCH(A30,[1]ARhis!B:B,0))</f>
        <v>นางสาว</v>
      </c>
      <c r="C30" t="str">
        <f>INDEX([1]ARhis!D:D,MATCH(A30,[1]ARhis!B:B,0))</f>
        <v>ขวัญข้าว คิดรอบ</v>
      </c>
      <c r="D30" s="4" t="str">
        <f>INDEX([1]!Table_FN_CPM34[Car_brand],MATCH(G30,[1]!Table_FN_CPM34[Car_machineno],0))</f>
        <v>YAMAHA</v>
      </c>
      <c r="E30" t="str">
        <f>INDEX([1]!Table_FN_CPM34[Car_model],MATCH(G30,[1]!Table_FN_CPM34[Car_machineno],0))</f>
        <v>Fino 125 (BB9A00)</v>
      </c>
      <c r="F30" t="str">
        <f>INDEX([1]!Table_FN_CPM34[Car_color],MATCH(G30,[1]!Table_FN_CPM34[Car_machineno],0))</f>
        <v>แดง</v>
      </c>
      <c r="G30" t="str">
        <f>INDEX([1]ARhis!E:E,MATCH(A30,[1]ARhis!B:B,0))</f>
        <v>E33JE-035294</v>
      </c>
      <c r="H30" t="str">
        <f>INDEX([1]!Table_FN_CPM34[Car_tankno],MATCH(G30,[1]!Table_FN_CPM34[Car_machineno],0))</f>
        <v>MLESEH61111035298</v>
      </c>
      <c r="I30" s="5">
        <f>INDEX([1]ARhis!A:A,MATCH(A30,[1]ARhis!B:B,0))</f>
        <v>44737</v>
      </c>
      <c r="J30" t="str">
        <f>INDEX([1]!Table_FN_CPM34[Car_regno],MATCH(G30,[1]!Table_FN_CPM34[Car_machineno],0))</f>
        <v>ทะเบียน 29</v>
      </c>
      <c r="K30" t="str">
        <f>INDEX([1]ARcar!J:J,MATCH(G30,[1]!Table_FN_CPM34[Car_machineno],0))</f>
        <v>01</v>
      </c>
      <c r="L30" t="str">
        <f>INDEX([1]ARcar!I:I,MATCH(G30,[1]!Table_FN_CPM34[Car_machineno],0))</f>
        <v>01</v>
      </c>
    </row>
    <row r="31" spans="1:12" x14ac:dyDescent="0.25">
      <c r="A31" t="s">
        <v>28</v>
      </c>
      <c r="B31" t="str">
        <f>INDEX([1]ARhis!C:C,MATCH(A31,[1]ARhis!B:B,0))</f>
        <v>นางสาว</v>
      </c>
      <c r="C31" t="str">
        <f>INDEX([1]ARhis!D:D,MATCH(A31,[1]ARhis!B:B,0))</f>
        <v>ขวัญข้าว คิดรอบ</v>
      </c>
      <c r="D31" s="4" t="str">
        <f>INDEX([1]!Table_FN_CPM34[Car_brand],MATCH(G31,[1]!Table_FN_CPM34[Car_machineno],0))</f>
        <v>YAMAHA</v>
      </c>
      <c r="E31" t="str">
        <f>INDEX([1]!Table_FN_CPM34[Car_model],MATCH(G31,[1]!Table_FN_CPM34[Car_machineno],0))</f>
        <v>Fino 125 (BB9A00)</v>
      </c>
      <c r="F31" t="str">
        <f>INDEX([1]!Table_FN_CPM34[Car_color],MATCH(G31,[1]!Table_FN_CPM34[Car_machineno],0))</f>
        <v>แดง</v>
      </c>
      <c r="G31" t="str">
        <f>INDEX([1]ARhis!E:E,MATCH(A31,[1]ARhis!B:B,0))</f>
        <v>E33JE-035294</v>
      </c>
      <c r="H31" t="str">
        <f>INDEX([1]!Table_FN_CPM34[Car_tankno],MATCH(G31,[1]!Table_FN_CPM34[Car_machineno],0))</f>
        <v>MLESEH61111035298</v>
      </c>
      <c r="I31" s="5">
        <f>INDEX([1]ARhis!A:A,MATCH(A31,[1]ARhis!B:B,0))</f>
        <v>44737</v>
      </c>
      <c r="J31" t="str">
        <f>INDEX([1]!Table_FN_CPM34[Car_regno],MATCH(G31,[1]!Table_FN_CPM34[Car_machineno],0))</f>
        <v>ทะเบียน 29</v>
      </c>
      <c r="K31" t="str">
        <f>INDEX([1]ARcar!J:J,MATCH(G31,[1]!Table_FN_CPM34[Car_machineno],0))</f>
        <v>01</v>
      </c>
      <c r="L31" t="str">
        <f>INDEX([1]ARcar!I:I,MATCH(G31,[1]!Table_FN_CPM34[Car_machineno],0))</f>
        <v>01</v>
      </c>
    </row>
    <row r="32" spans="1:12" x14ac:dyDescent="0.25">
      <c r="A32" t="s">
        <v>28</v>
      </c>
      <c r="B32" t="str">
        <f>INDEX([1]ARhis!C:C,MATCH(A32,[1]ARhis!B:B,0))</f>
        <v>นางสาว</v>
      </c>
      <c r="C32" t="str">
        <f>INDEX([1]ARhis!D:D,MATCH(A32,[1]ARhis!B:B,0))</f>
        <v>ขวัญข้าว คิดรอบ</v>
      </c>
      <c r="D32" s="4" t="str">
        <f>INDEX([1]!Table_FN_CPM34[Car_brand],MATCH(G32,[1]!Table_FN_CPM34[Car_machineno],0))</f>
        <v>YAMAHA</v>
      </c>
      <c r="E32" t="str">
        <f>INDEX([1]!Table_FN_CPM34[Car_model],MATCH(G32,[1]!Table_FN_CPM34[Car_machineno],0))</f>
        <v>Fino 125 (BB9A00)</v>
      </c>
      <c r="F32" t="str">
        <f>INDEX([1]!Table_FN_CPM34[Car_color],MATCH(G32,[1]!Table_FN_CPM34[Car_machineno],0))</f>
        <v>แดง</v>
      </c>
      <c r="G32" t="str">
        <f>INDEX([1]ARhis!E:E,MATCH(A32,[1]ARhis!B:B,0))</f>
        <v>E33JE-035294</v>
      </c>
      <c r="H32" t="str">
        <f>INDEX([1]!Table_FN_CPM34[Car_tankno],MATCH(G32,[1]!Table_FN_CPM34[Car_machineno],0))</f>
        <v>MLESEH61111035298</v>
      </c>
      <c r="I32" s="5">
        <f>INDEX([1]ARhis!A:A,MATCH(A32,[1]ARhis!B:B,0))</f>
        <v>44737</v>
      </c>
      <c r="J32" t="str">
        <f>INDEX([1]!Table_FN_CPM34[Car_regno],MATCH(G32,[1]!Table_FN_CPM34[Car_machineno],0))</f>
        <v>ทะเบียน 29</v>
      </c>
      <c r="K32" t="str">
        <f>INDEX([1]ARcar!J:J,MATCH(G32,[1]!Table_FN_CPM34[Car_machineno],0))</f>
        <v>01</v>
      </c>
      <c r="L32" t="str">
        <f>INDEX([1]ARcar!I:I,MATCH(G32,[1]!Table_FN_CPM34[Car_machineno],0))</f>
        <v>01</v>
      </c>
    </row>
    <row r="33" spans="1:12" x14ac:dyDescent="0.25">
      <c r="A33" t="s">
        <v>29</v>
      </c>
      <c r="B33" t="str">
        <f>INDEX([1]ARhis!C:C,MATCH(A33,[1]ARhis!B:B,0))</f>
        <v>นางสาว</v>
      </c>
      <c r="C33" t="str">
        <f>INDEX([1]ARhis!D:D,MATCH(A33,[1]ARhis!B:B,0))</f>
        <v>สุมณฑา หาเรือนขวัญ</v>
      </c>
      <c r="D33" s="4" t="str">
        <f>INDEX([1]!Table_FN_CPM34[Car_brand],MATCH(G33,[1]!Table_FN_CPM34[Car_machineno],0))</f>
        <v>YAMAHA</v>
      </c>
      <c r="E33" t="str">
        <f>INDEX([1]!Table_FN_CPM34[Car_model],MATCH(G33,[1]!Table_FN_CPM34[Car_machineno],0))</f>
        <v>Finn ล้อแม็ก สตาร์ทมือ (B6FF00)</v>
      </c>
      <c r="F33" t="str">
        <f>INDEX([1]!Table_FN_CPM34[Car_color],MATCH(G33,[1]!Table_FN_CPM34[Car_machineno],0))</f>
        <v>แดง</v>
      </c>
      <c r="G33" t="str">
        <f>INDEX([1]ARhis!E:E,MATCH(A33,[1]ARhis!B:B,0))</f>
        <v>E32EE-340086</v>
      </c>
      <c r="H33" t="str">
        <f>INDEX([1]!Table_FN_CPM34[Car_tankno],MATCH(G33,[1]!Table_FN_CPM34[Car_machineno],0))</f>
        <v>MLEUE364111340083</v>
      </c>
      <c r="I33" s="5">
        <f>INDEX([1]ARhis!A:A,MATCH(A33,[1]ARhis!B:B,0))</f>
        <v>44737</v>
      </c>
      <c r="J33" t="str">
        <f>INDEX([1]!Table_FN_CPM34[Car_regno],MATCH(G33,[1]!Table_FN_CPM34[Car_machineno],0))</f>
        <v/>
      </c>
      <c r="K33" t="str">
        <f>INDEX([1]ARcar!J:J,MATCH(G33,[1]!Table_FN_CPM34[Car_machineno],0))</f>
        <v>01</v>
      </c>
      <c r="L33" t="str">
        <f>INDEX([1]ARcar!I:I,MATCH(G33,[1]!Table_FN_CPM34[Car_machineno],0))</f>
        <v>01</v>
      </c>
    </row>
    <row r="34" spans="1:12" x14ac:dyDescent="0.25">
      <c r="A34" t="s">
        <v>30</v>
      </c>
      <c r="B34" t="str">
        <f>INDEX([1]ARhis!C:C,MATCH(A34,[1]ARhis!B:B,0))</f>
        <v>นาย</v>
      </c>
      <c r="C34" t="str">
        <f>INDEX([1]ARhis!D:D,MATCH(A34,[1]ARhis!B:B,0))</f>
        <v>อมรเทพ สืบเสาะ</v>
      </c>
      <c r="D34" s="4" t="str">
        <f>INDEX([1]!Table_FN_CPM34[Car_brand],MATCH(G34,[1]!Table_FN_CPM34[Car_machineno],0))</f>
        <v>YAMAHA</v>
      </c>
      <c r="E34" t="str">
        <f>INDEX([1]!Table_FN_CPM34[Car_model],MATCH(G34,[1]!Table_FN_CPM34[Car_machineno],0))</f>
        <v>GrandFilano Hybrid (B8B800)</v>
      </c>
      <c r="F34" t="str">
        <f>INDEX([1]!Table_FN_CPM34[Car_color],MATCH(G34,[1]!Table_FN_CPM34[Car_machineno],0))</f>
        <v>ดำ</v>
      </c>
      <c r="G34" t="str">
        <f>INDEX([1]ARhis!E:E,MATCH(A34,[1]ARhis!B:B,0))</f>
        <v>E31PE-354936</v>
      </c>
      <c r="H34" t="str">
        <f>INDEX([1]!Table_FN_CPM34[Car_tankno],MATCH(G34,[1]!Table_FN_CPM34[Car_machineno],0))</f>
        <v>MLESEE91111354913</v>
      </c>
      <c r="I34" s="5">
        <f>INDEX([1]ARhis!A:A,MATCH(A34,[1]ARhis!B:B,0))</f>
        <v>44737</v>
      </c>
      <c r="J34" t="str">
        <f>INDEX([1]!Table_FN_CPM34[Car_regno],MATCH(G34,[1]!Table_FN_CPM34[Car_machineno],0))</f>
        <v/>
      </c>
      <c r="K34" t="str">
        <f>INDEX([1]ARcar!J:J,MATCH(G34,[1]!Table_FN_CPM34[Car_machineno],0))</f>
        <v>01</v>
      </c>
      <c r="L34" t="str">
        <f>INDEX([1]ARcar!I:I,MATCH(G34,[1]!Table_FN_CPM34[Car_machineno],0))</f>
        <v>01</v>
      </c>
    </row>
    <row r="35" spans="1:12" x14ac:dyDescent="0.25">
      <c r="A35" t="s">
        <v>31</v>
      </c>
      <c r="B35" t="str">
        <f>INDEX([1]ARhis!C:C,MATCH(A35,[1]ARhis!B:B,0))</f>
        <v>นาย</v>
      </c>
      <c r="C35" t="str">
        <f>INDEX([1]ARhis!D:D,MATCH(A35,[1]ARhis!B:B,0))</f>
        <v>คเณศ เข็มปัญญา</v>
      </c>
      <c r="D35" s="4" t="str">
        <f>INDEX([1]!Table_FN_CPM34[Car_brand],MATCH(G35,[1]!Table_FN_CPM34[Car_machineno],0))</f>
        <v>YAMAHA</v>
      </c>
      <c r="E35" t="str">
        <f>INDEX([1]!Table_FN_CPM34[Car_model],MATCH(G35,[1]!Table_FN_CPM34[Car_machineno],0))</f>
        <v>Finn ล้อแม็ก สตาร์ทมือ (B6FF00)</v>
      </c>
      <c r="F35" t="str">
        <f>INDEX([1]!Table_FN_CPM34[Car_color],MATCH(G35,[1]!Table_FN_CPM34[Car_machineno],0))</f>
        <v>ดำ-แดง</v>
      </c>
      <c r="G35" t="str">
        <f>INDEX([1]ARhis!E:E,MATCH(A35,[1]ARhis!B:B,0))</f>
        <v>E32EE-341705</v>
      </c>
      <c r="H35" t="str">
        <f>INDEX([1]!Table_FN_CPM34[Car_tankno],MATCH(G35,[1]!Table_FN_CPM34[Car_machineno],0))</f>
        <v>MLEUE364111341705</v>
      </c>
      <c r="I35" s="5">
        <f>INDEX([1]ARhis!A:A,MATCH(A35,[1]ARhis!B:B,0))</f>
        <v>44737</v>
      </c>
      <c r="J35" t="str">
        <f>INDEX([1]!Table_FN_CPM34[Car_regno],MATCH(G35,[1]!Table_FN_CPM34[Car_machineno],0))</f>
        <v/>
      </c>
      <c r="K35" t="str">
        <f>INDEX([1]ARcar!J:J,MATCH(G35,[1]!Table_FN_CPM34[Car_machineno],0))</f>
        <v>01</v>
      </c>
      <c r="L35" t="str">
        <f>INDEX([1]ARcar!I:I,MATCH(G35,[1]!Table_FN_CPM34[Car_machineno],0))</f>
        <v>01</v>
      </c>
    </row>
    <row r="36" spans="1:12" x14ac:dyDescent="0.25">
      <c r="A36" t="s">
        <v>32</v>
      </c>
      <c r="B36" t="str">
        <f>INDEX([1]ARhis!C:C,MATCH(A36,[1]ARhis!B:B,0))</f>
        <v>นางสาว</v>
      </c>
      <c r="C36" t="str">
        <f>INDEX([1]ARhis!D:D,MATCH(A36,[1]ARhis!B:B,0))</f>
        <v>ชลินันทร์ ใจปลื้ม</v>
      </c>
      <c r="D36" s="4" t="str">
        <f>INDEX([1]!Table_FN_CPM34[Car_brand],MATCH(G36,[1]!Table_FN_CPM34[Car_machineno],0))</f>
        <v>YAMAHA</v>
      </c>
      <c r="E36" t="str">
        <f>INDEX([1]!Table_FN_CPM34[Car_model],MATCH(G36,[1]!Table_FN_CPM34[Car_machineno],0))</f>
        <v>GrandFilano Hybrid ABS (B8B900)</v>
      </c>
      <c r="F36" t="str">
        <f>INDEX([1]!Table_FN_CPM34[Car_color],MATCH(G36,[1]!Table_FN_CPM34[Car_machineno],0))</f>
        <v>น้ำตาล</v>
      </c>
      <c r="G36" t="str">
        <f>INDEX([1]ARhis!E:E,MATCH(A36,[1]ARhis!B:B,0))</f>
        <v>E31PE-222540</v>
      </c>
      <c r="H36" t="str">
        <f>INDEX([1]!Table_FN_CPM34[Car_tankno],MATCH(G36,[1]!Table_FN_CPM34[Car_machineno],0))</f>
        <v>MLESEE92111222538</v>
      </c>
      <c r="I36" s="5">
        <f>INDEX([1]ARhis!A:A,MATCH(A36,[1]ARhis!B:B,0))</f>
        <v>44737</v>
      </c>
      <c r="J36" t="str">
        <f>INDEX([1]!Table_FN_CPM34[Car_regno],MATCH(G36,[1]!Table_FN_CPM34[Car_machineno],0))</f>
        <v/>
      </c>
      <c r="K36" t="str">
        <f>INDEX([1]ARcar!J:J,MATCH(G36,[1]!Table_FN_CPM34[Car_machineno],0))</f>
        <v>01</v>
      </c>
      <c r="L36" t="str">
        <f>INDEX([1]ARcar!I:I,MATCH(G36,[1]!Table_FN_CPM34[Car_machineno],0))</f>
        <v>01</v>
      </c>
    </row>
    <row r="37" spans="1:12" x14ac:dyDescent="0.25">
      <c r="A37" t="s">
        <v>33</v>
      </c>
      <c r="B37" t="str">
        <f>INDEX([1]ARhis!C:C,MATCH(A37,[1]ARhis!B:B,0))</f>
        <v>นาย</v>
      </c>
      <c r="C37" t="str">
        <f>INDEX([1]ARhis!D:D,MATCH(A37,[1]ARhis!B:B,0))</f>
        <v>นิรันดร์ โพธิศรี</v>
      </c>
      <c r="D37" s="4" t="str">
        <f>INDEX([1]!Table_FN_CPM34[Car_brand],MATCH(G37,[1]!Table_FN_CPM34[Car_machineno],0))</f>
        <v>YAMAHA</v>
      </c>
      <c r="E37" t="str">
        <f>INDEX([1]!Table_FN_CPM34[Car_model],MATCH(G37,[1]!Table_FN_CPM34[Car_machineno],0))</f>
        <v>XMAX 300 (B5XC00)</v>
      </c>
      <c r="F37" t="str">
        <f>INDEX([1]!Table_FN_CPM34[Car_color],MATCH(G37,[1]!Table_FN_CPM34[Car_machineno],0))</f>
        <v>เทา</v>
      </c>
      <c r="G37" t="str">
        <f>INDEX([1]ARhis!E:E,MATCH(A37,[1]ARhis!B:B,0))</f>
        <v>H345E-0039516</v>
      </c>
      <c r="H37" t="str">
        <f>INDEX([1]!Table_FN_CPM34[Car_tankno],MATCH(G37,[1]!Table_FN_CPM34[Car_machineno],0))</f>
        <v>MH3SH18A111002716</v>
      </c>
      <c r="I37" s="5">
        <f>INDEX([1]ARhis!A:A,MATCH(A37,[1]ARhis!B:B,0))</f>
        <v>44738</v>
      </c>
      <c r="J37" t="str">
        <f>INDEX([1]!Table_FN_CPM34[Car_regno],MATCH(G37,[1]!Table_FN_CPM34[Car_machineno],0))</f>
        <v/>
      </c>
      <c r="K37" t="str">
        <f>INDEX([1]ARcar!J:J,MATCH(G37,[1]!Table_FN_CPM34[Car_machineno],0))</f>
        <v>01</v>
      </c>
      <c r="L37" t="str">
        <f>INDEX([1]ARcar!I:I,MATCH(G37,[1]!Table_FN_CPM34[Car_machineno],0))</f>
        <v>01</v>
      </c>
    </row>
    <row r="38" spans="1:12" x14ac:dyDescent="0.25">
      <c r="A38" t="s">
        <v>34</v>
      </c>
      <c r="B38" t="str">
        <f>INDEX([1]ARhis!C:C,MATCH(A38,[1]ARhis!B:B,0))</f>
        <v>นาย</v>
      </c>
      <c r="C38" t="str">
        <f>INDEX([1]ARhis!D:D,MATCH(A38,[1]ARhis!B:B,0))</f>
        <v>เกรียงไกร พันธ์เพิ่มพูลกูล</v>
      </c>
      <c r="D38" s="4" t="str">
        <f>INDEX([1]!Table_FN_CPM34[Car_brand],MATCH(G38,[1]!Table_FN_CPM34[Car_machineno],0))</f>
        <v>YAMAHA</v>
      </c>
      <c r="E38" t="str">
        <f>INDEX([1]!Table_FN_CPM34[Car_model],MATCH(G38,[1]!Table_FN_CPM34[Car_machineno],0))</f>
        <v>GrandFilano Hybrid ABS (B8B900)</v>
      </c>
      <c r="F38" t="str">
        <f>INDEX([1]!Table_FN_CPM34[Car_color],MATCH(G38,[1]!Table_FN_CPM34[Car_machineno],0))</f>
        <v>น้ำตาล</v>
      </c>
      <c r="G38" t="str">
        <f>INDEX([1]ARhis!E:E,MATCH(A38,[1]ARhis!B:B,0))</f>
        <v>E31PE-222352</v>
      </c>
      <c r="H38" t="str">
        <f>INDEX([1]!Table_FN_CPM34[Car_tankno],MATCH(G38,[1]!Table_FN_CPM34[Car_machineno],0))</f>
        <v>MLESEE92111222509</v>
      </c>
      <c r="I38" s="5">
        <f>INDEX([1]ARhis!A:A,MATCH(A38,[1]ARhis!B:B,0))</f>
        <v>44738</v>
      </c>
      <c r="J38" t="str">
        <f>INDEX([1]!Table_FN_CPM34[Car_regno],MATCH(G38,[1]!Table_FN_CPM34[Car_machineno],0))</f>
        <v/>
      </c>
      <c r="K38" t="str">
        <f>INDEX([1]ARcar!J:J,MATCH(G38,[1]!Table_FN_CPM34[Car_machineno],0))</f>
        <v>01</v>
      </c>
      <c r="L38" t="str">
        <f>INDEX([1]ARcar!I:I,MATCH(G38,[1]!Table_FN_CPM34[Car_machineno],0))</f>
        <v>01</v>
      </c>
    </row>
    <row r="39" spans="1:12" x14ac:dyDescent="0.25">
      <c r="A39" t="s">
        <v>35</v>
      </c>
      <c r="B39" t="str">
        <f>INDEX([1]ARhis!C:C,MATCH(A39,[1]ARhis!B:B,0))</f>
        <v>นางสาว</v>
      </c>
      <c r="C39" t="str">
        <f>INDEX([1]ARhis!D:D,MATCH(A39,[1]ARhis!B:B,0))</f>
        <v>วรรณกานต์ พิกุลโสม</v>
      </c>
      <c r="D39" s="4" t="str">
        <f>INDEX([1]!Table_FN_CPM34[Car_brand],MATCH(G39,[1]!Table_FN_CPM34[Car_machineno],0))</f>
        <v>YAMAHA</v>
      </c>
      <c r="E39" t="str">
        <f>INDEX([1]!Table_FN_CPM34[Car_model],MATCH(G39,[1]!Table_FN_CPM34[Car_machineno],0))</f>
        <v>GrandFilano Hybrid ABS (B8B900)</v>
      </c>
      <c r="F39" t="str">
        <f>INDEX([1]!Table_FN_CPM34[Car_color],MATCH(G39,[1]!Table_FN_CPM34[Car_machineno],0))</f>
        <v>ชมพู</v>
      </c>
      <c r="G39" t="str">
        <f>INDEX([1]ARhis!E:E,MATCH(A39,[1]ARhis!B:B,0))</f>
        <v>E31PE-221922</v>
      </c>
      <c r="H39" t="str">
        <f>INDEX([1]!Table_FN_CPM34[Car_tankno],MATCH(G39,[1]!Table_FN_CPM34[Car_machineno],0))</f>
        <v>MLESEE92111221947</v>
      </c>
      <c r="I39" s="5">
        <f>INDEX([1]ARhis!A:A,MATCH(A39,[1]ARhis!B:B,0))</f>
        <v>44738</v>
      </c>
      <c r="J39" t="str">
        <f>INDEX([1]!Table_FN_CPM34[Car_regno],MATCH(G39,[1]!Table_FN_CPM34[Car_machineno],0))</f>
        <v/>
      </c>
      <c r="K39" t="str">
        <f>INDEX([1]ARcar!J:J,MATCH(G39,[1]!Table_FN_CPM34[Car_machineno],0))</f>
        <v>01</v>
      </c>
      <c r="L39" t="str">
        <f>INDEX([1]ARcar!I:I,MATCH(G39,[1]!Table_FN_CPM34[Car_machineno],0))</f>
        <v>01</v>
      </c>
    </row>
    <row r="40" spans="1:12" x14ac:dyDescent="0.25">
      <c r="A40" t="s">
        <v>36</v>
      </c>
      <c r="B40" t="str">
        <f>INDEX([1]ARhis!C:C,MATCH(A40,[1]ARhis!B:B,0))</f>
        <v>นางสาว</v>
      </c>
      <c r="C40" t="str">
        <f>INDEX([1]ARhis!D:D,MATCH(A40,[1]ARhis!B:B,0))</f>
        <v>อารมณ์ ยิ้มประยูร</v>
      </c>
      <c r="D40" s="4" t="str">
        <f>INDEX([1]!Table_FN_CPM34[Car_brand],MATCH(G40,[1]!Table_FN_CPM34[Car_machineno],0))</f>
        <v>YAMAHA</v>
      </c>
      <c r="E40" t="str">
        <f>INDEX([1]!Table_FN_CPM34[Car_model],MATCH(G40,[1]!Table_FN_CPM34[Car_machineno],0))</f>
        <v>Fino 125 (BB9A00)</v>
      </c>
      <c r="F40" t="str">
        <f>INDEX([1]!Table_FN_CPM34[Car_color],MATCH(G40,[1]!Table_FN_CPM34[Car_machineno],0))</f>
        <v>เขียว</v>
      </c>
      <c r="G40" t="str">
        <f>INDEX([1]ARhis!E:E,MATCH(A40,[1]ARhis!B:B,0))</f>
        <v>E33JE-035810</v>
      </c>
      <c r="H40" t="str">
        <f>INDEX([1]!Table_FN_CPM34[Car_tankno],MATCH(G40,[1]!Table_FN_CPM34[Car_machineno],0))</f>
        <v>MLESEH61111035784</v>
      </c>
      <c r="I40" s="5">
        <f>INDEX([1]ARhis!A:A,MATCH(A40,[1]ARhis!B:B,0))</f>
        <v>44738</v>
      </c>
      <c r="J40" t="str">
        <f>INDEX([1]!Table_FN_CPM34[Car_regno],MATCH(G40,[1]!Table_FN_CPM34[Car_machineno],0))</f>
        <v/>
      </c>
      <c r="K40" t="str">
        <f>INDEX([1]ARcar!J:J,MATCH(G40,[1]!Table_FN_CPM34[Car_machineno],0))</f>
        <v>01</v>
      </c>
      <c r="L40" t="str">
        <f>INDEX([1]ARcar!I:I,MATCH(G40,[1]!Table_FN_CPM34[Car_machineno],0))</f>
        <v>01</v>
      </c>
    </row>
    <row r="41" spans="1:12" x14ac:dyDescent="0.25">
      <c r="A41" t="s">
        <v>37</v>
      </c>
      <c r="B41" t="str">
        <f>INDEX([1]ARhis!C:C,MATCH(A41,[1]ARhis!B:B,0))</f>
        <v>นางสาว</v>
      </c>
      <c r="C41" t="str">
        <f>INDEX([1]ARhis!D:D,MATCH(A41,[1]ARhis!B:B,0))</f>
        <v>เพ็ญพิชญา สารกรุณา</v>
      </c>
      <c r="D41" s="4" t="str">
        <f>INDEX([1]!Table_FN_CPM34[Car_brand],MATCH(G41,[1]!Table_FN_CPM34[Car_machineno],0))</f>
        <v>YAMAHA</v>
      </c>
      <c r="E41" t="str">
        <f>INDEX([1]!Table_FN_CPM34[Car_model],MATCH(G41,[1]!Table_FN_CPM34[Car_machineno],0))</f>
        <v>NMAX (BBB200 ) Y-connect</v>
      </c>
      <c r="F41" t="str">
        <f>INDEX([1]!Table_FN_CPM34[Car_color],MATCH(G41,[1]!Table_FN_CPM34[Car_machineno],0))</f>
        <v>เขียว</v>
      </c>
      <c r="G41" t="str">
        <f>INDEX([1]ARhis!E:E,MATCH(A41,[1]ARhis!B:B,0))</f>
        <v>G3L9E-0105431</v>
      </c>
      <c r="H41" t="str">
        <f>INDEX([1]!Table_FN_CPM34[Car_tankno],MATCH(G41,[1]!Table_FN_CPM34[Car_machineno],0))</f>
        <v>MH3SG574111036582</v>
      </c>
      <c r="I41" s="5">
        <f>INDEX([1]ARhis!A:A,MATCH(A41,[1]ARhis!B:B,0))</f>
        <v>44739</v>
      </c>
      <c r="J41" t="str">
        <f>INDEX([1]!Table_FN_CPM34[Car_regno],MATCH(G41,[1]!Table_FN_CPM34[Car_machineno],0))</f>
        <v/>
      </c>
      <c r="K41" t="str">
        <f>INDEX([1]ARcar!J:J,MATCH(G41,[1]!Table_FN_CPM34[Car_machineno],0))</f>
        <v>01</v>
      </c>
      <c r="L41" t="str">
        <f>INDEX([1]ARcar!I:I,MATCH(G41,[1]!Table_FN_CPM34[Car_machineno],0))</f>
        <v>01</v>
      </c>
    </row>
    <row r="42" spans="1:12" x14ac:dyDescent="0.25">
      <c r="A42" t="s">
        <v>38</v>
      </c>
      <c r="B42" t="str">
        <f>INDEX([1]ARhis!C:C,MATCH(A42,[1]ARhis!B:B,0))</f>
        <v>นางสาว</v>
      </c>
      <c r="C42" t="str">
        <f>INDEX([1]ARhis!D:D,MATCH(A42,[1]ARhis!B:B,0))</f>
        <v>อัญชลี ศรีบดี</v>
      </c>
      <c r="D42" s="4" t="str">
        <f>INDEX([1]!Table_FN_CPM34[Car_brand],MATCH(G42,[1]!Table_FN_CPM34[Car_machineno],0))</f>
        <v>YAMAHA</v>
      </c>
      <c r="E42" t="str">
        <f>INDEX([1]!Table_FN_CPM34[Car_model],MATCH(G42,[1]!Table_FN_CPM34[Car_machineno],0))</f>
        <v>GrandFilano Hybrid ABS (B8B900)</v>
      </c>
      <c r="F42" t="str">
        <f>INDEX([1]!Table_FN_CPM34[Car_color],MATCH(G42,[1]!Table_FN_CPM34[Car_machineno],0))</f>
        <v>น้ำตาล</v>
      </c>
      <c r="G42" t="str">
        <f>INDEX([1]ARhis!E:E,MATCH(A42,[1]ARhis!B:B,0))</f>
        <v>E31PE-222312</v>
      </c>
      <c r="H42" t="str">
        <f>INDEX([1]!Table_FN_CPM34[Car_tankno],MATCH(G42,[1]!Table_FN_CPM34[Car_machineno],0))</f>
        <v>MLESEE92111222311</v>
      </c>
      <c r="I42" s="5">
        <f>INDEX([1]ARhis!A:A,MATCH(A42,[1]ARhis!B:B,0))</f>
        <v>44739</v>
      </c>
      <c r="J42" t="str">
        <f>INDEX([1]!Table_FN_CPM34[Car_regno],MATCH(G42,[1]!Table_FN_CPM34[Car_machineno],0))</f>
        <v/>
      </c>
      <c r="K42" t="str">
        <f>INDEX([1]ARcar!J:J,MATCH(G42,[1]!Table_FN_CPM34[Car_machineno],0))</f>
        <v>01</v>
      </c>
      <c r="L42" t="str">
        <f>INDEX([1]ARcar!I:I,MATCH(G42,[1]!Table_FN_CPM34[Car_machineno],0))</f>
        <v>01</v>
      </c>
    </row>
    <row r="43" spans="1:12" x14ac:dyDescent="0.25">
      <c r="A43" t="s">
        <v>39</v>
      </c>
      <c r="B43" t="str">
        <f>INDEX([1]ARhis!C:C,MATCH(A43,[1]ARhis!B:B,0))</f>
        <v>นาย</v>
      </c>
      <c r="C43" t="str">
        <f>INDEX([1]ARhis!D:D,MATCH(A43,[1]ARhis!B:B,0))</f>
        <v>มานพ จิตรัก</v>
      </c>
      <c r="D43" s="4" t="str">
        <f>INDEX([1]!Table_FN_CPM34[Car_brand],MATCH(G43,[1]!Table_FN_CPM34[Car_machineno],0))</f>
        <v>YAMAHA</v>
      </c>
      <c r="E43" t="str">
        <f>INDEX([1]!Table_FN_CPM34[Car_model],MATCH(G43,[1]!Table_FN_CPM34[Car_machineno],0))</f>
        <v>GrandFilano Hybrid ABS (B8B900)</v>
      </c>
      <c r="F43" t="str">
        <f>INDEX([1]!Table_FN_CPM34[Car_color],MATCH(G43,[1]!Table_FN_CPM34[Car_machineno],0))</f>
        <v>ชมพู</v>
      </c>
      <c r="G43" t="str">
        <f>INDEX([1]ARhis!E:E,MATCH(A43,[1]ARhis!B:B,0))</f>
        <v>E31PE-221355</v>
      </c>
      <c r="H43" t="str">
        <f>INDEX([1]!Table_FN_CPM34[Car_tankno],MATCH(G43,[1]!Table_FN_CPM34[Car_machineno],0))</f>
        <v>MLESEE92111221339</v>
      </c>
      <c r="I43" s="5">
        <f>INDEX([1]ARhis!A:A,MATCH(A43,[1]ARhis!B:B,0))</f>
        <v>44739</v>
      </c>
      <c r="J43" t="str">
        <f>INDEX([1]!Table_FN_CPM34[Car_regno],MATCH(G43,[1]!Table_FN_CPM34[Car_machineno],0))</f>
        <v/>
      </c>
      <c r="K43" t="str">
        <f>INDEX([1]ARcar!J:J,MATCH(G43,[1]!Table_FN_CPM34[Car_machineno],0))</f>
        <v>01</v>
      </c>
      <c r="L43" t="str">
        <f>INDEX([1]ARcar!I:I,MATCH(G43,[1]!Table_FN_CPM34[Car_machineno],0))</f>
        <v>01</v>
      </c>
    </row>
    <row r="44" spans="1:12" x14ac:dyDescent="0.25">
      <c r="A44" t="s">
        <v>40</v>
      </c>
      <c r="B44" t="str">
        <f>INDEX([1]ARhis!C:C,MATCH(A44,[1]ARhis!B:B,0))</f>
        <v>นางสาว</v>
      </c>
      <c r="C44" t="str">
        <f>INDEX([1]ARhis!D:D,MATCH(A44,[1]ARhis!B:B,0))</f>
        <v>กาญจนา สัตพันธุ</v>
      </c>
      <c r="D44" s="4" t="str">
        <f>INDEX([1]!Table_FN_CPM34[Car_brand],MATCH(G44,[1]!Table_FN_CPM34[Car_machineno],0))</f>
        <v>YAMAHA</v>
      </c>
      <c r="E44" t="str">
        <f>INDEX([1]!Table_FN_CPM34[Car_model],MATCH(G44,[1]!Table_FN_CPM34[Car_machineno],0))</f>
        <v>YZF-R15M  (BNC300)</v>
      </c>
      <c r="F44" t="str">
        <f>INDEX([1]!Table_FN_CPM34[Car_color],MATCH(G44,[1]!Table_FN_CPM34[Car_machineno],0))</f>
        <v>ขาว-แดง</v>
      </c>
      <c r="G44" t="str">
        <f>INDEX([1]ARhis!E:E,MATCH(A44,[1]ARhis!B:B,0))</f>
        <v>G3S6E-0002243</v>
      </c>
      <c r="H44" t="str">
        <f>INDEX([1]!Table_FN_CPM34[Car_tankno],MATCH(G44,[1]!Table_FN_CPM34[Car_machineno],0))</f>
        <v>MH3RG782111001482</v>
      </c>
      <c r="I44" s="5">
        <f>INDEX([1]ARhis!A:A,MATCH(A44,[1]ARhis!B:B,0))</f>
        <v>44739</v>
      </c>
      <c r="J44" t="str">
        <f>INDEX([1]!Table_FN_CPM34[Car_regno],MATCH(G44,[1]!Table_FN_CPM34[Car_machineno],0))</f>
        <v/>
      </c>
      <c r="K44" t="str">
        <f>INDEX([1]ARcar!J:J,MATCH(G44,[1]!Table_FN_CPM34[Car_machineno],0))</f>
        <v>01</v>
      </c>
      <c r="L44" t="str">
        <f>INDEX([1]ARcar!I:I,MATCH(G44,[1]!Table_FN_CPM34[Car_machineno],0))</f>
        <v>01</v>
      </c>
    </row>
    <row r="45" spans="1:12" x14ac:dyDescent="0.25">
      <c r="A45" t="s">
        <v>41</v>
      </c>
      <c r="B45" t="str">
        <f>INDEX([1]ARhis!C:C,MATCH(A45,[1]ARhis!B:B,0))</f>
        <v>นาง</v>
      </c>
      <c r="C45" t="str">
        <f>INDEX([1]ARhis!D:D,MATCH(A45,[1]ARhis!B:B,0))</f>
        <v>มณเฑียร ยีรัมย์</v>
      </c>
      <c r="D45" s="4" t="str">
        <f>INDEX([1]!Table_FN_CPM34[Car_brand],MATCH(G45,[1]!Table_FN_CPM34[Car_machineno],0))</f>
        <v>YAMAHA</v>
      </c>
      <c r="E45" t="str">
        <f>INDEX([1]!Table_FN_CPM34[Car_model],MATCH(G45,[1]!Table_FN_CPM34[Car_machineno],0))</f>
        <v>XMAX 300 (B5XD00)</v>
      </c>
      <c r="F45" t="str">
        <f>INDEX([1]!Table_FN_CPM34[Car_color],MATCH(G45,[1]!Table_FN_CPM34[Car_machineno],0))</f>
        <v>ขาว</v>
      </c>
      <c r="G45" t="str">
        <f>INDEX([1]ARhis!E:E,MATCH(A45,[1]ARhis!B:B,0))</f>
        <v>H345E-0039569</v>
      </c>
      <c r="H45" t="str">
        <f>INDEX([1]!Table_FN_CPM34[Car_tankno],MATCH(G45,[1]!Table_FN_CPM34[Car_machineno],0))</f>
        <v>MH3SH182111023096</v>
      </c>
      <c r="I45" s="5">
        <f>INDEX([1]ARhis!A:A,MATCH(A45,[1]ARhis!B:B,0))</f>
        <v>44741</v>
      </c>
      <c r="J45" t="str">
        <f>INDEX([1]!Table_FN_CPM34[Car_regno],MATCH(G45,[1]!Table_FN_CPM34[Car_machineno],0))</f>
        <v/>
      </c>
      <c r="K45" t="str">
        <f>INDEX([1]ARcar!J:J,MATCH(G45,[1]!Table_FN_CPM34[Car_machineno],0))</f>
        <v>01</v>
      </c>
      <c r="L45" t="str">
        <f>INDEX([1]ARcar!I:I,MATCH(G45,[1]!Table_FN_CPM34[Car_machineno],0))</f>
        <v>01</v>
      </c>
    </row>
    <row r="46" spans="1:12" x14ac:dyDescent="0.25">
      <c r="A46" t="s">
        <v>42</v>
      </c>
      <c r="B46" t="str">
        <f>INDEX([1]ARhis!C:C,MATCH(A46,[1]ARhis!B:B,0))</f>
        <v>นาย</v>
      </c>
      <c r="C46" t="str">
        <f>INDEX([1]ARhis!D:D,MATCH(A46,[1]ARhis!B:B,0))</f>
        <v>มารุต เอี่ยมจันทร์พวง</v>
      </c>
      <c r="D46" s="4" t="str">
        <f>INDEX([1]!Table_FN_CPM34[Car_brand],MATCH(G46,[1]!Table_FN_CPM34[Car_machineno],0))</f>
        <v>YAMAHA</v>
      </c>
      <c r="E46" t="str">
        <f>INDEX([1]!Table_FN_CPM34[Car_model],MATCH(G46,[1]!Table_FN_CPM34[Car_machineno],0))</f>
        <v>Finn ล้อแม็ก สตาร์ทมือ (B6FF00)</v>
      </c>
      <c r="F46" t="str">
        <f>INDEX([1]!Table_FN_CPM34[Car_color],MATCH(G46,[1]!Table_FN_CPM34[Car_machineno],0))</f>
        <v>แดง</v>
      </c>
      <c r="G46" t="str">
        <f>INDEX([1]ARhis!E:E,MATCH(A46,[1]ARhis!B:B,0))</f>
        <v>E32EE-332156</v>
      </c>
      <c r="H46" t="str">
        <f>INDEX([1]!Table_FN_CPM34[Car_tankno],MATCH(G46,[1]!Table_FN_CPM34[Car_machineno],0))</f>
        <v>MLEUE364111332155</v>
      </c>
      <c r="I46" s="5">
        <f>INDEX([1]ARhis!A:A,MATCH(A46,[1]ARhis!B:B,0))</f>
        <v>44741</v>
      </c>
      <c r="J46" t="str">
        <f>INDEX([1]!Table_FN_CPM34[Car_regno],MATCH(G46,[1]!Table_FN_CPM34[Car_machineno],0))</f>
        <v/>
      </c>
      <c r="K46" t="str">
        <f>INDEX([1]ARcar!J:J,MATCH(G46,[1]!Table_FN_CPM34[Car_machineno],0))</f>
        <v>01</v>
      </c>
      <c r="L46" t="str">
        <f>INDEX([1]ARcar!I:I,MATCH(G46,[1]!Table_FN_CPM34[Car_machineno],0))</f>
        <v>01</v>
      </c>
    </row>
    <row r="47" spans="1:12" x14ac:dyDescent="0.25">
      <c r="A47" t="s">
        <v>43</v>
      </c>
      <c r="B47" t="str">
        <f>INDEX([1]ARhis!C:C,MATCH(A47,[1]ARhis!B:B,0))</f>
        <v>นาย</v>
      </c>
      <c r="C47" t="str">
        <f>INDEX([1]ARhis!D:D,MATCH(A47,[1]ARhis!B:B,0))</f>
        <v>กันตพงศ์ ศิริเสรีวรรณ</v>
      </c>
      <c r="D47" s="4" t="str">
        <f>INDEX([1]!Table_FN_CPM34[Car_brand],MATCH(G47,[1]!Table_FN_CPM34[Car_machineno],0))</f>
        <v>YAMAHA</v>
      </c>
      <c r="E47" t="str">
        <f>INDEX([1]!Table_FN_CPM34[Car_model],MATCH(G47,[1]!Table_FN_CPM34[Car_machineno],0))</f>
        <v>GrandFilano Hybrid ABS (B8B900)</v>
      </c>
      <c r="F47" t="str">
        <f>INDEX([1]!Table_FN_CPM34[Car_color],MATCH(G47,[1]!Table_FN_CPM34[Car_machineno],0))</f>
        <v>น้ำตาล</v>
      </c>
      <c r="G47" t="str">
        <f>INDEX([1]ARhis!E:E,MATCH(A47,[1]ARhis!B:B,0))</f>
        <v>E31PE-222336</v>
      </c>
      <c r="H47" t="str">
        <f>INDEX([1]!Table_FN_CPM34[Car_tankno],MATCH(G47,[1]!Table_FN_CPM34[Car_machineno],0))</f>
        <v>MLESEE92111222333</v>
      </c>
      <c r="I47" s="5">
        <f>INDEX([1]ARhis!A:A,MATCH(A47,[1]ARhis!B:B,0))</f>
        <v>44741</v>
      </c>
      <c r="J47" t="str">
        <f>INDEX([1]!Table_FN_CPM34[Car_regno],MATCH(G47,[1]!Table_FN_CPM34[Car_machineno],0))</f>
        <v/>
      </c>
      <c r="K47" t="str">
        <f>INDEX([1]ARcar!J:J,MATCH(G47,[1]!Table_FN_CPM34[Car_machineno],0))</f>
        <v>01</v>
      </c>
      <c r="L47" t="str">
        <f>INDEX([1]ARcar!I:I,MATCH(G47,[1]!Table_FN_CPM34[Car_machineno],0))</f>
        <v>01</v>
      </c>
    </row>
    <row r="48" spans="1:12" x14ac:dyDescent="0.25">
      <c r="A48" t="s">
        <v>44</v>
      </c>
      <c r="B48" t="str">
        <f>INDEX([1]ARhis!C:C,MATCH(A48,[1]ARhis!B:B,0))</f>
        <v>นาย</v>
      </c>
      <c r="C48" t="str">
        <f>INDEX([1]ARhis!D:D,MATCH(A48,[1]ARhis!B:B,0))</f>
        <v>ธนินวัช สรโยธิน</v>
      </c>
      <c r="D48" s="4" t="str">
        <f>INDEX([1]!Table_FN_CPM34[Car_brand],MATCH(G48,[1]!Table_FN_CPM34[Car_machineno],0))</f>
        <v>YAMAHA</v>
      </c>
      <c r="E48" t="str">
        <f>INDEX([1]!Table_FN_CPM34[Car_model],MATCH(G48,[1]!Table_FN_CPM34[Car_machineno],0))</f>
        <v>Finn ล้อแม็ก สตาร์ทมือ (B6FF00)</v>
      </c>
      <c r="F48" t="str">
        <f>INDEX([1]!Table_FN_CPM34[Car_color],MATCH(G48,[1]!Table_FN_CPM34[Car_machineno],0))</f>
        <v>เทา-น้ำเงิน</v>
      </c>
      <c r="G48" t="str">
        <f>INDEX([1]ARhis!E:E,MATCH(A48,[1]ARhis!B:B,0))</f>
        <v>E32EE-339888</v>
      </c>
      <c r="H48" t="str">
        <f>INDEX([1]!Table_FN_CPM34[Car_tankno],MATCH(G48,[1]!Table_FN_CPM34[Car_machineno],0))</f>
        <v>MLEUE364111339867</v>
      </c>
      <c r="I48" s="5">
        <f>INDEX([1]ARhis!A:A,MATCH(A48,[1]ARhis!B:B,0))</f>
        <v>44743</v>
      </c>
      <c r="J48" t="str">
        <f>INDEX([1]!Table_FN_CPM34[Car_regno],MATCH(G48,[1]!Table_FN_CPM34[Car_machineno],0))</f>
        <v/>
      </c>
      <c r="K48" t="str">
        <f>INDEX([1]ARcar!J:J,MATCH(G48,[1]!Table_FN_CPM34[Car_machineno],0))</f>
        <v>05</v>
      </c>
      <c r="L48" t="str">
        <f>INDEX([1]ARcar!I:I,MATCH(G48,[1]!Table_FN_CPM34[Car_machineno],0))</f>
        <v>02</v>
      </c>
    </row>
    <row r="49" spans="1:12" x14ac:dyDescent="0.25">
      <c r="A49" t="s">
        <v>45</v>
      </c>
      <c r="B49" t="str">
        <f>INDEX([1]ARhis!C:C,MATCH(A49,[1]ARhis!B:B,0))</f>
        <v>นางสาว</v>
      </c>
      <c r="C49" t="str">
        <f>INDEX([1]ARhis!D:D,MATCH(A49,[1]ARhis!B:B,0))</f>
        <v>หทัยรัตน์ เกิดสาท</v>
      </c>
      <c r="D49" s="4" t="str">
        <f>INDEX([1]!Table_FN_CPM34[Car_brand],MATCH(G49,[1]!Table_FN_CPM34[Car_machineno],0))</f>
        <v>YAMAHA</v>
      </c>
      <c r="E49" t="str">
        <f>INDEX([1]!Table_FN_CPM34[Car_model],MATCH(G49,[1]!Table_FN_CPM34[Car_machineno],0))</f>
        <v>GrandFilano Hybrid (B8B800)</v>
      </c>
      <c r="F49" t="str">
        <f>INDEX([1]!Table_FN_CPM34[Car_color],MATCH(G49,[1]!Table_FN_CPM34[Car_machineno],0))</f>
        <v>น้ำเงิน</v>
      </c>
      <c r="G49" t="str">
        <f>INDEX([1]ARhis!E:E,MATCH(A49,[1]ARhis!B:B,0))</f>
        <v>E31PE-364453</v>
      </c>
      <c r="H49" t="str">
        <f>INDEX([1]!Table_FN_CPM34[Car_tankno],MATCH(G49,[1]!Table_FN_CPM34[Car_machineno],0))</f>
        <v>MLESEE91111364431</v>
      </c>
      <c r="I49" s="5">
        <f>INDEX([1]ARhis!A:A,MATCH(A49,[1]ARhis!B:B,0))</f>
        <v>44743</v>
      </c>
      <c r="J49" t="str">
        <f>INDEX([1]!Table_FN_CPM34[Car_regno],MATCH(G49,[1]!Table_FN_CPM34[Car_machineno],0))</f>
        <v/>
      </c>
      <c r="K49" t="str">
        <f>INDEX([1]ARcar!J:J,MATCH(G49,[1]!Table_FN_CPM34[Car_machineno],0))</f>
        <v>05</v>
      </c>
      <c r="L49" t="str">
        <f>INDEX([1]ARcar!I:I,MATCH(G49,[1]!Table_FN_CPM34[Car_machineno],0))</f>
        <v>02</v>
      </c>
    </row>
    <row r="50" spans="1:12" x14ac:dyDescent="0.25">
      <c r="A50" t="s">
        <v>46</v>
      </c>
      <c r="B50" t="str">
        <f>INDEX([1]ARhis!C:C,MATCH(A50,[1]ARhis!B:B,0))</f>
        <v>นาย</v>
      </c>
      <c r="C50" t="str">
        <f>INDEX([1]ARhis!D:D,MATCH(A50,[1]ARhis!B:B,0))</f>
        <v>สมบัติ ลอยเกตุ</v>
      </c>
      <c r="D50" s="4" t="str">
        <f>INDEX([1]!Table_FN_CPM34[Car_brand],MATCH(G50,[1]!Table_FN_CPM34[Car_machineno],0))</f>
        <v>YAMAHA</v>
      </c>
      <c r="E50" t="str">
        <f>INDEX([1]!Table_FN_CPM34[Car_model],MATCH(G50,[1]!Table_FN_CPM34[Car_machineno],0))</f>
        <v>Fino 125 (BB9A00)</v>
      </c>
      <c r="F50" t="str">
        <f>INDEX([1]!Table_FN_CPM34[Car_color],MATCH(G50,[1]!Table_FN_CPM34[Car_machineno],0))</f>
        <v>แดง</v>
      </c>
      <c r="G50" t="str">
        <f>INDEX([1]ARhis!E:E,MATCH(A50,[1]ARhis!B:B,0))</f>
        <v>E33JE-035282</v>
      </c>
      <c r="H50" t="str">
        <f>INDEX([1]!Table_FN_CPM34[Car_tankno],MATCH(G50,[1]!Table_FN_CPM34[Car_machineno],0))</f>
        <v>MLESEH61111035279</v>
      </c>
      <c r="I50" s="5">
        <f>INDEX([1]ARhis!A:A,MATCH(A50,[1]ARhis!B:B,0))</f>
        <v>44744</v>
      </c>
      <c r="J50" t="str">
        <f>INDEX([1]!Table_FN_CPM34[Car_regno],MATCH(G50,[1]!Table_FN_CPM34[Car_machineno],0))</f>
        <v/>
      </c>
      <c r="K50" t="str">
        <f>INDEX([1]ARcar!J:J,MATCH(G50,[1]!Table_FN_CPM34[Car_machineno],0))</f>
        <v>05</v>
      </c>
      <c r="L50" t="str">
        <f>INDEX([1]ARcar!I:I,MATCH(G50,[1]!Table_FN_CPM34[Car_machineno],0))</f>
        <v>02</v>
      </c>
    </row>
    <row r="51" spans="1:12" x14ac:dyDescent="0.25">
      <c r="A51" t="s">
        <v>47</v>
      </c>
      <c r="B51" t="str">
        <f>INDEX([1]ARhis!C:C,MATCH(A51,[1]ARhis!B:B,0))</f>
        <v>นางสาว</v>
      </c>
      <c r="C51" t="str">
        <f>INDEX([1]ARhis!D:D,MATCH(A51,[1]ARhis!B:B,0))</f>
        <v>นฤมล เจดีย์</v>
      </c>
      <c r="D51" s="4" t="str">
        <f>INDEX([1]!Table_FN_CPM34[Car_brand],MATCH(G51,[1]!Table_FN_CPM34[Car_machineno],0))</f>
        <v>YAMAHA</v>
      </c>
      <c r="E51" t="str">
        <f>INDEX([1]!Table_FN_CPM34[Car_model],MATCH(G51,[1]!Table_FN_CPM34[Car_machineno],0))</f>
        <v>Finn ล้อแม็ก สตาร์ทมือ (B6FF00)</v>
      </c>
      <c r="F51" t="str">
        <f>INDEX([1]!Table_FN_CPM34[Car_color],MATCH(G51,[1]!Table_FN_CPM34[Car_machineno],0))</f>
        <v>เทา-น้ำเงิน</v>
      </c>
      <c r="G51" t="str">
        <f>INDEX([1]ARhis!E:E,MATCH(A51,[1]ARhis!B:B,0))</f>
        <v>E32EE-333940</v>
      </c>
      <c r="H51" t="str">
        <f>INDEX([1]!Table_FN_CPM34[Car_tankno],MATCH(G51,[1]!Table_FN_CPM34[Car_machineno],0))</f>
        <v>MLEUE364111333938</v>
      </c>
      <c r="I51" s="5">
        <f>INDEX([1]ARhis!A:A,MATCH(A51,[1]ARhis!B:B,0))</f>
        <v>44744</v>
      </c>
      <c r="J51" t="str">
        <f>INDEX([1]!Table_FN_CPM34[Car_regno],MATCH(G51,[1]!Table_FN_CPM34[Car_machineno],0))</f>
        <v/>
      </c>
      <c r="K51" t="str">
        <f>INDEX([1]ARcar!J:J,MATCH(G51,[1]!Table_FN_CPM34[Car_machineno],0))</f>
        <v>05</v>
      </c>
      <c r="L51" t="str">
        <f>INDEX([1]ARcar!I:I,MATCH(G51,[1]!Table_FN_CPM34[Car_machineno],0))</f>
        <v>02</v>
      </c>
    </row>
    <row r="52" spans="1:12" x14ac:dyDescent="0.25">
      <c r="A52" t="s">
        <v>47</v>
      </c>
      <c r="B52" t="str">
        <f>INDEX([1]ARhis!C:C,MATCH(A52,[1]ARhis!B:B,0))</f>
        <v>นางสาว</v>
      </c>
      <c r="C52" t="str">
        <f>INDEX([1]ARhis!D:D,MATCH(A52,[1]ARhis!B:B,0))</f>
        <v>นฤมล เจดีย์</v>
      </c>
      <c r="D52" s="4" t="str">
        <f>INDEX([1]!Table_FN_CPM34[Car_brand],MATCH(G52,[1]!Table_FN_CPM34[Car_machineno],0))</f>
        <v>YAMAHA</v>
      </c>
      <c r="E52" t="str">
        <f>INDEX([1]!Table_FN_CPM34[Car_model],MATCH(G52,[1]!Table_FN_CPM34[Car_machineno],0))</f>
        <v>Finn ล้อแม็ก สตาร์ทมือ (B6FF00)</v>
      </c>
      <c r="F52" t="str">
        <f>INDEX([1]!Table_FN_CPM34[Car_color],MATCH(G52,[1]!Table_FN_CPM34[Car_machineno],0))</f>
        <v>เทา-น้ำเงิน</v>
      </c>
      <c r="G52" t="str">
        <f>INDEX([1]ARhis!E:E,MATCH(A52,[1]ARhis!B:B,0))</f>
        <v>E32EE-333940</v>
      </c>
      <c r="H52" t="str">
        <f>INDEX([1]!Table_FN_CPM34[Car_tankno],MATCH(G52,[1]!Table_FN_CPM34[Car_machineno],0))</f>
        <v>MLEUE364111333938</v>
      </c>
      <c r="I52" s="5">
        <f>INDEX([1]ARhis!A:A,MATCH(A52,[1]ARhis!B:B,0))</f>
        <v>44744</v>
      </c>
      <c r="J52" t="str">
        <f>INDEX([1]!Table_FN_CPM34[Car_regno],MATCH(G52,[1]!Table_FN_CPM34[Car_machineno],0))</f>
        <v/>
      </c>
      <c r="K52" t="str">
        <f>INDEX([1]ARcar!J:J,MATCH(G52,[1]!Table_FN_CPM34[Car_machineno],0))</f>
        <v>05</v>
      </c>
      <c r="L52" t="str">
        <f>INDEX([1]ARcar!I:I,MATCH(G52,[1]!Table_FN_CPM34[Car_machineno],0))</f>
        <v>02</v>
      </c>
    </row>
    <row r="53" spans="1:12" x14ac:dyDescent="0.25">
      <c r="A53" t="s">
        <v>48</v>
      </c>
      <c r="B53" t="str">
        <f>INDEX([1]ARhis!C:C,MATCH(A53,[1]ARhis!B:B,0))</f>
        <v>นาย</v>
      </c>
      <c r="C53" t="str">
        <f>INDEX([1]ARhis!D:D,MATCH(A53,[1]ARhis!B:B,0))</f>
        <v>ยุทธนา ทองอ่อน</v>
      </c>
      <c r="D53" s="4" t="str">
        <f>INDEX([1]!Table_FN_CPM34[Car_brand],MATCH(G53,[1]!Table_FN_CPM34[Car_machineno],0))</f>
        <v>YAMAHA</v>
      </c>
      <c r="E53" t="str">
        <f>INDEX([1]!Table_FN_CPM34[Car_model],MATCH(G53,[1]!Table_FN_CPM34[Car_machineno],0))</f>
        <v>GrandFilano Hybrid (B8B800)</v>
      </c>
      <c r="F53" t="str">
        <f>INDEX([1]!Table_FN_CPM34[Car_color],MATCH(G53,[1]!Table_FN_CPM34[Car_machineno],0))</f>
        <v>ดำ</v>
      </c>
      <c r="G53" t="str">
        <f>INDEX([1]ARhis!E:E,MATCH(A53,[1]ARhis!B:B,0))</f>
        <v>E31PE-364047</v>
      </c>
      <c r="H53" t="str">
        <f>INDEX([1]!Table_FN_CPM34[Car_tankno],MATCH(G53,[1]!Table_FN_CPM34[Car_machineno],0))</f>
        <v>MLESEE91111364045</v>
      </c>
      <c r="I53" s="5">
        <f>INDEX([1]ARhis!A:A,MATCH(A53,[1]ARhis!B:B,0))</f>
        <v>44744</v>
      </c>
      <c r="J53" t="str">
        <f>INDEX([1]!Table_FN_CPM34[Car_regno],MATCH(G53,[1]!Table_FN_CPM34[Car_machineno],0))</f>
        <v/>
      </c>
      <c r="K53" t="str">
        <f>INDEX([1]ARcar!J:J,MATCH(G53,[1]!Table_FN_CPM34[Car_machineno],0))</f>
        <v>01</v>
      </c>
      <c r="L53" t="str">
        <f>INDEX([1]ARcar!I:I,MATCH(G53,[1]!Table_FN_CPM34[Car_machineno],0))</f>
        <v>01</v>
      </c>
    </row>
    <row r="54" spans="1:12" x14ac:dyDescent="0.25">
      <c r="A54" t="s">
        <v>49</v>
      </c>
      <c r="B54" t="str">
        <f>INDEX([1]ARhis!C:C,MATCH(A54,[1]ARhis!B:B,0))</f>
        <v>นาย</v>
      </c>
      <c r="C54" t="str">
        <f>INDEX([1]ARhis!D:D,MATCH(A54,[1]ARhis!B:B,0))</f>
        <v>สมถวิล อรรถาโชติ</v>
      </c>
      <c r="D54" s="4" t="str">
        <f>INDEX([1]!Table_FN_CPM34[Car_brand],MATCH(G54,[1]!Table_FN_CPM34[Car_machineno],0))</f>
        <v>YAMAHA</v>
      </c>
      <c r="E54" t="str">
        <f>INDEX([1]!Table_FN_CPM34[Car_model],MATCH(G54,[1]!Table_FN_CPM34[Car_machineno],0))</f>
        <v>Finn ล้อซี่ลวด  สตาร์ทมือ (B6FE00)</v>
      </c>
      <c r="F54" t="str">
        <f>INDEX([1]!Table_FN_CPM34[Car_color],MATCH(G54,[1]!Table_FN_CPM34[Car_machineno],0))</f>
        <v>ดำ-แดง</v>
      </c>
      <c r="G54" t="str">
        <f>INDEX([1]ARhis!E:E,MATCH(A54,[1]ARhis!B:B,0))</f>
        <v>E32EE-116733</v>
      </c>
      <c r="H54" t="str">
        <f>INDEX([1]!Table_FN_CPM34[Car_tankno],MATCH(G54,[1]!Table_FN_CPM34[Car_machineno],0))</f>
        <v>MLEUE362111116708</v>
      </c>
      <c r="I54" s="5">
        <f>INDEX([1]ARhis!A:A,MATCH(A54,[1]ARhis!B:B,0))</f>
        <v>44744</v>
      </c>
      <c r="J54" t="str">
        <f>INDEX([1]!Table_FN_CPM34[Car_regno],MATCH(G54,[1]!Table_FN_CPM34[Car_machineno],0))</f>
        <v/>
      </c>
      <c r="K54" t="str">
        <f>INDEX([1]ARcar!J:J,MATCH(G54,[1]!Table_FN_CPM34[Car_machineno],0))</f>
        <v>10</v>
      </c>
      <c r="L54" t="str">
        <f>INDEX([1]ARcar!I:I,MATCH(G54,[1]!Table_FN_CPM34[Car_machineno],0))</f>
        <v>01</v>
      </c>
    </row>
    <row r="55" spans="1:12" x14ac:dyDescent="0.25">
      <c r="A55" t="s">
        <v>50</v>
      </c>
      <c r="B55" t="str">
        <f>INDEX([1]ARhis!C:C,MATCH(A55,[1]ARhis!B:B,0))</f>
        <v>นาย</v>
      </c>
      <c r="C55" t="str">
        <f>INDEX([1]ARhis!D:D,MATCH(A55,[1]ARhis!B:B,0))</f>
        <v>ปรมินทร์ ดีเสมอ</v>
      </c>
      <c r="D55" s="4" t="str">
        <f>INDEX([1]!Table_FN_CPM34[Car_brand],MATCH(G55,[1]!Table_FN_CPM34[Car_machineno],0))</f>
        <v>YAMAHA</v>
      </c>
      <c r="E55" t="str">
        <f>INDEX([1]!Table_FN_CPM34[Car_model],MATCH(G55,[1]!Table_FN_CPM34[Car_machineno],0))</f>
        <v>AEROX 155 S (BBR500)</v>
      </c>
      <c r="F55" t="str">
        <f>INDEX([1]!Table_FN_CPM34[Car_color],MATCH(G55,[1]!Table_FN_CPM34[Car_machineno],0))</f>
        <v>น้ำเงิน</v>
      </c>
      <c r="G55" t="str">
        <f>INDEX([1]ARhis!E:E,MATCH(A55,[1]ARhis!B:B,0))</f>
        <v>G3P6E-012514</v>
      </c>
      <c r="H55" t="str">
        <f>INDEX([1]!Table_FN_CPM34[Car_tankno],MATCH(G55,[1]!Table_FN_CPM34[Car_machineno],0))</f>
        <v>MLESG691111012513</v>
      </c>
      <c r="I55" s="5">
        <f>INDEX([1]ARhis!A:A,MATCH(A55,[1]ARhis!B:B,0))</f>
        <v>44744</v>
      </c>
      <c r="J55" t="str">
        <f>INDEX([1]!Table_FN_CPM34[Car_regno],MATCH(G55,[1]!Table_FN_CPM34[Car_machineno],0))</f>
        <v/>
      </c>
      <c r="K55" t="str">
        <f>INDEX([1]ARcar!J:J,MATCH(G55,[1]!Table_FN_CPM34[Car_machineno],0))</f>
        <v>01</v>
      </c>
      <c r="L55" t="str">
        <f>INDEX([1]ARcar!I:I,MATCH(G55,[1]!Table_FN_CPM34[Car_machineno],0))</f>
        <v>01</v>
      </c>
    </row>
    <row r="56" spans="1:12" x14ac:dyDescent="0.25">
      <c r="A56" t="s">
        <v>51</v>
      </c>
      <c r="B56" t="str">
        <f>INDEX([1]ARhis!C:C,MATCH(A56,[1]ARhis!B:B,0))</f>
        <v>นางสาว</v>
      </c>
      <c r="C56" t="str">
        <f>INDEX([1]ARhis!D:D,MATCH(A56,[1]ARhis!B:B,0))</f>
        <v>นันทวรรณ หวังเจริญ</v>
      </c>
      <c r="D56" s="4" t="str">
        <f>INDEX([1]!Table_FN_CPM34[Car_brand],MATCH(G56,[1]!Table_FN_CPM34[Car_machineno],0))</f>
        <v>YAMAHA</v>
      </c>
      <c r="E56" t="str">
        <f>INDEX([1]!Table_FN_CPM34[Car_model],MATCH(G56,[1]!Table_FN_CPM34[Car_machineno],0))</f>
        <v>GrandFilano Hybrid ABS (B8B900)</v>
      </c>
      <c r="F56" t="str">
        <f>INDEX([1]!Table_FN_CPM34[Car_color],MATCH(G56,[1]!Table_FN_CPM34[Car_machineno],0))</f>
        <v>น้ำตาล</v>
      </c>
      <c r="G56" t="str">
        <f>INDEX([1]ARhis!E:E,MATCH(A56,[1]ARhis!B:B,0))</f>
        <v>E31PE-222352</v>
      </c>
      <c r="H56" t="str">
        <f>INDEX([1]!Table_FN_CPM34[Car_tankno],MATCH(G56,[1]!Table_FN_CPM34[Car_machineno],0))</f>
        <v>MLESEE92111222509</v>
      </c>
      <c r="I56" s="5">
        <f>INDEX([1]ARhis!A:A,MATCH(A56,[1]ARhis!B:B,0))</f>
        <v>44745</v>
      </c>
      <c r="J56" t="str">
        <f>INDEX([1]!Table_FN_CPM34[Car_regno],MATCH(G56,[1]!Table_FN_CPM34[Car_machineno],0))</f>
        <v/>
      </c>
      <c r="K56" t="str">
        <f>INDEX([1]ARcar!J:J,MATCH(G56,[1]!Table_FN_CPM34[Car_machineno],0))</f>
        <v>01</v>
      </c>
      <c r="L56" t="str">
        <f>INDEX([1]ARcar!I:I,MATCH(G56,[1]!Table_FN_CPM34[Car_machineno],0))</f>
        <v>01</v>
      </c>
    </row>
    <row r="57" spans="1:12" x14ac:dyDescent="0.25">
      <c r="A57" t="s">
        <v>52</v>
      </c>
      <c r="B57" t="str">
        <f>INDEX([1]ARhis!C:C,MATCH(A57,[1]ARhis!B:B,0))</f>
        <v>นางสาว</v>
      </c>
      <c r="C57" t="str">
        <f>INDEX([1]ARhis!D:D,MATCH(A57,[1]ARhis!B:B,0))</f>
        <v>วารุณี จงกรฏ</v>
      </c>
      <c r="D57" s="4" t="str">
        <f>INDEX([1]!Table_FN_CPM34[Car_brand],MATCH(G57,[1]!Table_FN_CPM34[Car_machineno],0))</f>
        <v>YAMAHA</v>
      </c>
      <c r="E57" t="str">
        <f>INDEX([1]!Table_FN_CPM34[Car_model],MATCH(G57,[1]!Table_FN_CPM34[Car_machineno],0))</f>
        <v>GT125 (B21800)</v>
      </c>
      <c r="F57" t="str">
        <f>INDEX([1]!Table_FN_CPM34[Car_color],MATCH(G57,[1]!Table_FN_CPM34[Car_machineno],0))</f>
        <v>เทา</v>
      </c>
      <c r="G57" t="str">
        <f>INDEX([1]ARhis!E:E,MATCH(A57,[1]ARhis!B:B,0))</f>
        <v>E32KE-0015767</v>
      </c>
      <c r="H57" t="str">
        <f>INDEX([1]!Table_FN_CPM34[Car_tankno],MATCH(G57,[1]!Table_FN_CPM34[Car_machineno],0))</f>
        <v>MH3SEG11111014565</v>
      </c>
      <c r="I57" s="5">
        <f>INDEX([1]ARhis!A:A,MATCH(A57,[1]ARhis!B:B,0))</f>
        <v>44746</v>
      </c>
      <c r="J57" t="str">
        <f>INDEX([1]!Table_FN_CPM34[Car_regno],MATCH(G57,[1]!Table_FN_CPM34[Car_machineno],0))</f>
        <v/>
      </c>
      <c r="K57" t="str">
        <f>INDEX([1]ARcar!J:J,MATCH(G57,[1]!Table_FN_CPM34[Car_machineno],0))</f>
        <v>26</v>
      </c>
      <c r="L57" t="str">
        <f>INDEX([1]ARcar!I:I,MATCH(G57,[1]!Table_FN_CPM34[Car_machineno],0))</f>
        <v>12</v>
      </c>
    </row>
    <row r="58" spans="1:12" x14ac:dyDescent="0.25">
      <c r="A58" t="s">
        <v>53</v>
      </c>
      <c r="B58" t="str">
        <f>INDEX([1]ARhis!C:C,MATCH(A58,[1]ARhis!B:B,0))</f>
        <v>นาย</v>
      </c>
      <c r="C58" t="str">
        <f>INDEX([1]ARhis!D:D,MATCH(A58,[1]ARhis!B:B,0))</f>
        <v>วิทยา สมงาม</v>
      </c>
      <c r="D58" s="4" t="str">
        <f>INDEX([1]!Table_FN_CPM34[Car_brand],MATCH(G58,[1]!Table_FN_CPM34[Car_machineno],0))</f>
        <v>YAMAHA</v>
      </c>
      <c r="E58" t="str">
        <f>INDEX([1]!Table_FN_CPM34[Car_model],MATCH(G58,[1]!Table_FN_CPM34[Car_machineno],0))</f>
        <v>GrandFilano Hybrid (B8B800)</v>
      </c>
      <c r="F58" t="str">
        <f>INDEX([1]!Table_FN_CPM34[Car_color],MATCH(G58,[1]!Table_FN_CPM34[Car_machineno],0))</f>
        <v>แดง</v>
      </c>
      <c r="G58" t="str">
        <f>INDEX([1]ARhis!E:E,MATCH(A58,[1]ARhis!B:B,0))</f>
        <v>E31PE-364360</v>
      </c>
      <c r="H58" t="str">
        <f>INDEX([1]!Table_FN_CPM34[Car_tankno],MATCH(G58,[1]!Table_FN_CPM34[Car_machineno],0))</f>
        <v>MLESEE91111364337</v>
      </c>
      <c r="I58" s="5">
        <f>INDEX([1]ARhis!A:A,MATCH(A58,[1]ARhis!B:B,0))</f>
        <v>44748</v>
      </c>
      <c r="J58" t="str">
        <f>INDEX([1]!Table_FN_CPM34[Car_regno],MATCH(G58,[1]!Table_FN_CPM34[Car_machineno],0))</f>
        <v/>
      </c>
      <c r="K58" t="str">
        <f>INDEX([1]ARcar!J:J,MATCH(G58,[1]!Table_FN_CPM34[Car_machineno],0))</f>
        <v>23</v>
      </c>
      <c r="L58" t="str">
        <f>INDEX([1]ARcar!I:I,MATCH(G58,[1]!Table_FN_CPM34[Car_machineno],0))</f>
        <v>04</v>
      </c>
    </row>
    <row r="59" spans="1:12" x14ac:dyDescent="0.25">
      <c r="A59" t="s">
        <v>54</v>
      </c>
      <c r="B59" t="str">
        <f>INDEX([1]ARhis!C:C,MATCH(A59,[1]ARhis!B:B,0))</f>
        <v>นางสาว</v>
      </c>
      <c r="C59" t="str">
        <f>INDEX([1]ARhis!D:D,MATCH(A59,[1]ARhis!B:B,0))</f>
        <v>กวินรัตน์ นิลวานิช</v>
      </c>
      <c r="D59" s="4" t="str">
        <f>INDEX([1]!Table_FN_CPM34[Car_brand],MATCH(G59,[1]!Table_FN_CPM34[Car_machineno],0))</f>
        <v>YAMAHA</v>
      </c>
      <c r="E59" t="str">
        <f>INDEX([1]!Table_FN_CPM34[Car_model],MATCH(G59,[1]!Table_FN_CPM34[Car_machineno],0))</f>
        <v>GrandFilano Hybrid (B8B800)</v>
      </c>
      <c r="F59" t="str">
        <f>INDEX([1]!Table_FN_CPM34[Car_color],MATCH(G59,[1]!Table_FN_CPM34[Car_machineno],0))</f>
        <v>เทา</v>
      </c>
      <c r="G59" t="str">
        <f>INDEX([1]ARhis!E:E,MATCH(A59,[1]ARhis!B:B,0))</f>
        <v>E31PE-371378</v>
      </c>
      <c r="H59" t="str">
        <f>INDEX([1]!Table_FN_CPM34[Car_tankno],MATCH(G59,[1]!Table_FN_CPM34[Car_machineno],0))</f>
        <v>MLESEE91111371365</v>
      </c>
      <c r="I59" s="5">
        <f>INDEX([1]ARhis!A:A,MATCH(A59,[1]ARhis!B:B,0))</f>
        <v>44751</v>
      </c>
      <c r="J59" t="str">
        <f>INDEX([1]!Table_FN_CPM34[Car_regno],MATCH(G59,[1]!Table_FN_CPM34[Car_machineno],0))</f>
        <v/>
      </c>
      <c r="K59" t="str">
        <f>INDEX([1]ARcar!J:J,MATCH(G59,[1]!Table_FN_CPM34[Car_machineno],0))</f>
        <v>11</v>
      </c>
      <c r="L59" t="str">
        <f>INDEX([1]ARcar!I:I,MATCH(G59,[1]!Table_FN_CPM34[Car_machineno],0))</f>
        <v>08</v>
      </c>
    </row>
    <row r="60" spans="1:12" x14ac:dyDescent="0.25">
      <c r="A60" t="s">
        <v>55</v>
      </c>
      <c r="B60" t="str">
        <f>INDEX([1]ARhis!C:C,MATCH(A60,[1]ARhis!B:B,0))</f>
        <v>นางสาว</v>
      </c>
      <c r="C60" t="str">
        <f>INDEX([1]ARhis!D:D,MATCH(A60,[1]ARhis!B:B,0))</f>
        <v>กรรณิการ์ เอมนฤมล</v>
      </c>
      <c r="D60" s="4" t="str">
        <f>INDEX([1]!Table_FN_CPM34[Car_brand],MATCH(G60,[1]!Table_FN_CPM34[Car_machineno],0))</f>
        <v>YAMAHA</v>
      </c>
      <c r="E60" t="str">
        <f>INDEX([1]!Table_FN_CPM34[Car_model],MATCH(G60,[1]!Table_FN_CPM34[Car_machineno],0))</f>
        <v>Fino 125 (BB9A00)</v>
      </c>
      <c r="F60" t="str">
        <f>INDEX([1]!Table_FN_CPM34[Car_color],MATCH(G60,[1]!Table_FN_CPM34[Car_machineno],0))</f>
        <v>ดำ</v>
      </c>
      <c r="G60" t="str">
        <f>INDEX([1]ARhis!E:E,MATCH(A60,[1]ARhis!B:B,0))</f>
        <v>E33JE-036475</v>
      </c>
      <c r="H60" t="str">
        <f>INDEX([1]!Table_FN_CPM34[Car_tankno],MATCH(G60,[1]!Table_FN_CPM34[Car_machineno],0))</f>
        <v>MLESEH61111036468</v>
      </c>
      <c r="I60" s="5">
        <f>INDEX([1]ARhis!A:A,MATCH(A60,[1]ARhis!B:B,0))</f>
        <v>44752</v>
      </c>
      <c r="J60" t="str">
        <f>INDEX([1]!Table_FN_CPM34[Car_regno],MATCH(G60,[1]!Table_FN_CPM34[Car_machineno],0))</f>
        <v/>
      </c>
      <c r="K60" t="str">
        <f>INDEX([1]ARcar!J:J,MATCH(G60,[1]!Table_FN_CPM34[Car_machineno],0))</f>
        <v>15</v>
      </c>
      <c r="L60" t="str">
        <f>INDEX([1]ARcar!I:I,MATCH(G60,[1]!Table_FN_CPM34[Car_machineno],0))</f>
        <v>11</v>
      </c>
    </row>
    <row r="61" spans="1:12" x14ac:dyDescent="0.25">
      <c r="A61" t="s">
        <v>56</v>
      </c>
      <c r="B61" t="str">
        <f>INDEX([1]ARhis!C:C,MATCH(A61,[1]ARhis!B:B,0))</f>
        <v>นางสาว</v>
      </c>
      <c r="C61" t="str">
        <f>INDEX([1]ARhis!D:D,MATCH(A61,[1]ARhis!B:B,0))</f>
        <v>คิตติญา เก่งเขตรกรณ์</v>
      </c>
      <c r="D61" s="4" t="str">
        <f>INDEX([1]!Table_FN_CPM34[Car_brand],MATCH(G61,[1]!Table_FN_CPM34[Car_machineno],0))</f>
        <v>YAMAHA</v>
      </c>
      <c r="E61" t="str">
        <f>INDEX([1]!Table_FN_CPM34[Car_model],MATCH(G61,[1]!Table_FN_CPM34[Car_machineno],0))</f>
        <v>Finn ล้อแม็ก สตาร์ทมือ (B6FF00)</v>
      </c>
      <c r="F61" t="str">
        <f>INDEX([1]!Table_FN_CPM34[Car_color],MATCH(G61,[1]!Table_FN_CPM34[Car_machineno],0))</f>
        <v>เทา-น้ำเงิน</v>
      </c>
      <c r="G61" t="str">
        <f>INDEX([1]ARhis!E:E,MATCH(A61,[1]ARhis!B:B,0))</f>
        <v>E32EE-339805</v>
      </c>
      <c r="H61" t="str">
        <f>INDEX([1]!Table_FN_CPM34[Car_tankno],MATCH(G61,[1]!Table_FN_CPM34[Car_machineno],0))</f>
        <v>MLEUE364111339862</v>
      </c>
      <c r="I61" s="5">
        <f>INDEX([1]ARhis!A:A,MATCH(A61,[1]ARhis!B:B,0))</f>
        <v>44751</v>
      </c>
      <c r="J61" t="str">
        <f>INDEX([1]!Table_FN_CPM34[Car_regno],MATCH(G61,[1]!Table_FN_CPM34[Car_machineno],0))</f>
        <v/>
      </c>
      <c r="K61" t="str">
        <f>INDEX([1]ARcar!J:J,MATCH(G61,[1]!Table_FN_CPM34[Car_machineno],0))</f>
        <v>16</v>
      </c>
      <c r="L61" t="str">
        <f>INDEX([1]ARcar!I:I,MATCH(G61,[1]!Table_FN_CPM34[Car_machineno],0))</f>
        <v>03</v>
      </c>
    </row>
    <row r="62" spans="1:12" x14ac:dyDescent="0.25">
      <c r="A62" t="s">
        <v>57</v>
      </c>
      <c r="B62" t="str">
        <f>INDEX([1]ARhis!C:C,MATCH(A62,[1]ARhis!B:B,0))</f>
        <v>นาย</v>
      </c>
      <c r="C62" t="str">
        <f>INDEX([1]ARhis!D:D,MATCH(A62,[1]ARhis!B:B,0))</f>
        <v>ภูวนาท รัมมะรัตน์</v>
      </c>
      <c r="D62" s="4" t="str">
        <f>INDEX([1]!Table_FN_CPM34[Car_brand],MATCH(G62,[1]!Table_FN_CPM34[Car_machineno],0))</f>
        <v>YAMAHA</v>
      </c>
      <c r="E62" t="str">
        <f>INDEX([1]!Table_FN_CPM34[Car_model],MATCH(G62,[1]!Table_FN_CPM34[Car_machineno],0))</f>
        <v>MT-15 (B7D500)</v>
      </c>
      <c r="F62" t="str">
        <f>INDEX([1]!Table_FN_CPM34[Car_color],MATCH(G62,[1]!Table_FN_CPM34[Car_machineno],0))</f>
        <v>เทา-เขียว</v>
      </c>
      <c r="G62" t="str">
        <f>INDEX([1]ARhis!E:E,MATCH(A62,[1]ARhis!B:B,0))</f>
        <v>G3S6E-0006460</v>
      </c>
      <c r="H62" t="str">
        <f>INDEX([1]!Table_FN_CPM34[Car_tankno],MATCH(G62,[1]!Table_FN_CPM34[Car_machineno],0))</f>
        <v>MLERG622111004693</v>
      </c>
      <c r="I62" s="5">
        <f>INDEX([1]ARhis!A:A,MATCH(A62,[1]ARhis!B:B,0))</f>
        <v>44751</v>
      </c>
      <c r="J62" t="str">
        <f>INDEX([1]!Table_FN_CPM34[Car_regno],MATCH(G62,[1]!Table_FN_CPM34[Car_machineno],0))</f>
        <v/>
      </c>
      <c r="K62" t="str">
        <f>INDEX([1]ARcar!J:J,MATCH(G62,[1]!Table_FN_CPM34[Car_machineno],0))</f>
        <v>16</v>
      </c>
      <c r="L62" t="str">
        <f>INDEX([1]ARcar!I:I,MATCH(G62,[1]!Table_FN_CPM34[Car_machineno],0))</f>
        <v>05</v>
      </c>
    </row>
    <row r="63" spans="1:12" x14ac:dyDescent="0.25">
      <c r="A63" t="s">
        <v>58</v>
      </c>
      <c r="B63" t="str">
        <f>INDEX([1]ARhis!C:C,MATCH(A63,[1]ARhis!B:B,0))</f>
        <v>นาย</v>
      </c>
      <c r="C63" t="str">
        <f>INDEX([1]ARhis!D:D,MATCH(A63,[1]ARhis!B:B,0))</f>
        <v>ดนัย มีราศรี</v>
      </c>
      <c r="D63" s="4" t="str">
        <f>INDEX([1]!Table_FN_CPM34[Car_brand],MATCH(G63,[1]!Table_FN_CPM34[Car_machineno],0))</f>
        <v>YAMAHA</v>
      </c>
      <c r="E63" t="str">
        <f>INDEX([1]!Table_FN_CPM34[Car_model],MATCH(G63,[1]!Table_FN_CPM34[Car_machineno],0))</f>
        <v>GrandFilano Hybrid (B8B800)</v>
      </c>
      <c r="F63" t="str">
        <f>INDEX([1]!Table_FN_CPM34[Car_color],MATCH(G63,[1]!Table_FN_CPM34[Car_machineno],0))</f>
        <v>เทา</v>
      </c>
      <c r="G63" t="str">
        <f>INDEX([1]ARhis!E:E,MATCH(A63,[1]ARhis!B:B,0))</f>
        <v>E31PE-371421</v>
      </c>
      <c r="H63" t="str">
        <f>INDEX([1]!Table_FN_CPM34[Car_tankno],MATCH(G63,[1]!Table_FN_CPM34[Car_machineno],0))</f>
        <v>MLESEE91111371410</v>
      </c>
      <c r="I63" s="5">
        <f>INDEX([1]ARhis!A:A,MATCH(A63,[1]ARhis!B:B,0))</f>
        <v>44752</v>
      </c>
      <c r="J63" t="str">
        <f>INDEX([1]!Table_FN_CPM34[Car_regno],MATCH(G63,[1]!Table_FN_CPM34[Car_machineno],0))</f>
        <v/>
      </c>
      <c r="K63" t="str">
        <f>INDEX([1]ARcar!J:J,MATCH(G63,[1]!Table_FN_CPM34[Car_machineno],0))</f>
        <v>01</v>
      </c>
      <c r="L63" t="str">
        <f>INDEX([1]ARcar!I:I,MATCH(G63,[1]!Table_FN_CPM34[Car_machineno],0))</f>
        <v>01</v>
      </c>
    </row>
    <row r="64" spans="1:12" x14ac:dyDescent="0.25">
      <c r="A64" t="s">
        <v>59</v>
      </c>
      <c r="B64" t="str">
        <f>INDEX([1]ARhis!C:C,MATCH(A64,[1]ARhis!B:B,0))</f>
        <v>นางสาว</v>
      </c>
      <c r="C64" t="str">
        <f>INDEX([1]ARhis!D:D,MATCH(A64,[1]ARhis!B:B,0))</f>
        <v>สิตา ขันธบุตร</v>
      </c>
      <c r="D64" s="4" t="str">
        <f>INDEX([1]!Table_FN_CPM34[Car_brand],MATCH(G64,[1]!Table_FN_CPM34[Car_machineno],0))</f>
        <v>YAMAHA</v>
      </c>
      <c r="E64" t="str">
        <f>INDEX([1]!Table_FN_CPM34[Car_model],MATCH(G64,[1]!Table_FN_CPM34[Car_machineno],0))</f>
        <v>Fino 125 (BB9A00)</v>
      </c>
      <c r="F64" t="str">
        <f>INDEX([1]!Table_FN_CPM34[Car_color],MATCH(G64,[1]!Table_FN_CPM34[Car_machineno],0))</f>
        <v>เขียว</v>
      </c>
      <c r="G64" t="str">
        <f>INDEX([1]ARhis!E:E,MATCH(A64,[1]ARhis!B:B,0))</f>
        <v>E33JE-036993</v>
      </c>
      <c r="H64" t="str">
        <f>INDEX([1]!Table_FN_CPM34[Car_tankno],MATCH(G64,[1]!Table_FN_CPM34[Car_machineno],0))</f>
        <v>MLESEH61111036979</v>
      </c>
      <c r="I64" s="5">
        <f>INDEX([1]ARhis!A:A,MATCH(A64,[1]ARhis!B:B,0))</f>
        <v>44756</v>
      </c>
      <c r="J64" t="str">
        <f>INDEX([1]!Table_FN_CPM34[Car_regno],MATCH(G64,[1]!Table_FN_CPM34[Car_machineno],0))</f>
        <v/>
      </c>
      <c r="K64" t="str">
        <f>INDEX([1]ARcar!J:J,MATCH(G64,[1]!Table_FN_CPM34[Car_machineno],0))</f>
        <v>26</v>
      </c>
      <c r="L64" t="str">
        <f>INDEX([1]ARcar!I:I,MATCH(G64,[1]!Table_FN_CPM34[Car_machineno],0))</f>
        <v>07</v>
      </c>
    </row>
    <row r="65" spans="1:12" x14ac:dyDescent="0.25">
      <c r="A65" t="s">
        <v>60</v>
      </c>
      <c r="B65" t="str">
        <f>INDEX([1]ARhis!C:C,MATCH(A65,[1]ARhis!B:B,0))</f>
        <v>นาย</v>
      </c>
      <c r="C65" t="str">
        <f>INDEX([1]ARhis!D:D,MATCH(A65,[1]ARhis!B:B,0))</f>
        <v>โจ ทองดี</v>
      </c>
      <c r="D65" s="4" t="str">
        <f>INDEX([1]!Table_FN_CPM34[Car_brand],MATCH(G65,[1]!Table_FN_CPM34[Car_machineno],0))</f>
        <v>YAMAHA</v>
      </c>
      <c r="E65" t="str">
        <f>INDEX([1]!Table_FN_CPM34[Car_model],MATCH(G65,[1]!Table_FN_CPM34[Car_machineno],0))</f>
        <v>XSR-155 (B1V600)</v>
      </c>
      <c r="F65" t="str">
        <f>INDEX([1]!Table_FN_CPM34[Car_color],MATCH(G65,[1]!Table_FN_CPM34[Car_machineno],0))</f>
        <v>น้ำเงิน</v>
      </c>
      <c r="G65" t="str">
        <f>INDEX([1]ARhis!E:E,MATCH(A65,[1]ARhis!B:B,0))</f>
        <v>G3S6E-0003684</v>
      </c>
      <c r="H65" t="str">
        <f>INDEX([1]!Table_FN_CPM34[Car_tankno],MATCH(G65,[1]!Table_FN_CPM34[Car_machineno],0))</f>
        <v>MLERG634111004900</v>
      </c>
      <c r="I65" s="5">
        <f>INDEX([1]ARhis!A:A,MATCH(A65,[1]ARhis!B:B,0))</f>
        <v>44756</v>
      </c>
      <c r="J65" t="str">
        <f>INDEX([1]!Table_FN_CPM34[Car_regno],MATCH(G65,[1]!Table_FN_CPM34[Car_machineno],0))</f>
        <v/>
      </c>
      <c r="K65" t="str">
        <f>INDEX([1]ARcar!J:J,MATCH(G65,[1]!Table_FN_CPM34[Car_machineno],0))</f>
        <v>01</v>
      </c>
      <c r="L65" t="str">
        <f>INDEX([1]ARcar!I:I,MATCH(G65,[1]!Table_FN_CPM34[Car_machineno],0))</f>
        <v>01</v>
      </c>
    </row>
    <row r="66" spans="1:12" x14ac:dyDescent="0.25">
      <c r="A66" t="s">
        <v>61</v>
      </c>
      <c r="B66" t="str">
        <f>INDEX([1]ARhis!C:C,MATCH(A66,[1]ARhis!B:B,0))</f>
        <v>นางสาว</v>
      </c>
      <c r="C66" t="str">
        <f>INDEX([1]ARhis!D:D,MATCH(A66,[1]ARhis!B:B,0))</f>
        <v>ขวัญลักษ์ ผูกเพไทย</v>
      </c>
      <c r="D66" s="4" t="str">
        <f>INDEX([1]!Table_FN_CPM34[Car_brand],MATCH(G66,[1]!Table_FN_CPM34[Car_machineno],0))</f>
        <v>YAMAHA</v>
      </c>
      <c r="E66" t="str">
        <f>INDEX([1]!Table_FN_CPM34[Car_model],MATCH(G66,[1]!Table_FN_CPM34[Car_machineno],0))</f>
        <v>GrandFilano Hybrid ABS (B8B900)</v>
      </c>
      <c r="F66" t="str">
        <f>INDEX([1]!Table_FN_CPM34[Car_color],MATCH(G66,[1]!Table_FN_CPM34[Car_machineno],0))</f>
        <v>น้ำตาล</v>
      </c>
      <c r="G66" t="str">
        <f>INDEX([1]ARhis!E:E,MATCH(A66,[1]ARhis!B:B,0))</f>
        <v>E31PE-223339</v>
      </c>
      <c r="H66" t="str">
        <f>INDEX([1]!Table_FN_CPM34[Car_tankno],MATCH(G66,[1]!Table_FN_CPM34[Car_machineno],0))</f>
        <v>MLESEE92111223323</v>
      </c>
      <c r="I66" s="5">
        <f>INDEX([1]ARhis!A:A,MATCH(A66,[1]ARhis!B:B,0))</f>
        <v>44756</v>
      </c>
      <c r="J66" t="str">
        <f>INDEX([1]!Table_FN_CPM34[Car_regno],MATCH(G66,[1]!Table_FN_CPM34[Car_machineno],0))</f>
        <v/>
      </c>
      <c r="K66" t="str">
        <f>INDEX([1]ARcar!J:J,MATCH(G66,[1]!Table_FN_CPM34[Car_machineno],0))</f>
        <v>01</v>
      </c>
      <c r="L66" t="str">
        <f>INDEX([1]ARcar!I:I,MATCH(G66,[1]!Table_FN_CPM34[Car_machineno],0))</f>
        <v>01</v>
      </c>
    </row>
    <row r="67" spans="1:12" x14ac:dyDescent="0.25">
      <c r="A67" t="s">
        <v>62</v>
      </c>
      <c r="B67" t="str">
        <f>INDEX([1]ARhis!C:C,MATCH(A67,[1]ARhis!B:B,0))</f>
        <v>นางสาว</v>
      </c>
      <c r="C67" t="str">
        <f>INDEX([1]ARhis!D:D,MATCH(A67,[1]ARhis!B:B,0))</f>
        <v>จันทร์เพ็ญ เวชมณีกร ณ ราชสีมา</v>
      </c>
      <c r="D67" s="4" t="str">
        <f>INDEX([1]!Table_FN_CPM34[Car_brand],MATCH(G67,[1]!Table_FN_CPM34[Car_machineno],0))</f>
        <v>YAMAHA</v>
      </c>
      <c r="E67" t="str">
        <f>INDEX([1]!Table_FN_CPM34[Car_model],MATCH(G67,[1]!Table_FN_CPM34[Car_machineno],0))</f>
        <v>Finn ล้อแม็ก สตาร์ทมือ (UBS) (B6FL00)</v>
      </c>
      <c r="F67" t="str">
        <f>INDEX([1]!Table_FN_CPM34[Car_color],MATCH(G67,[1]!Table_FN_CPM34[Car_machineno],0))</f>
        <v>น้ำเงิน</v>
      </c>
      <c r="G67" t="str">
        <f>INDEX([1]ARhis!E:E,MATCH(A67,[1]ARhis!B:B,0))</f>
        <v>E32EE-226177</v>
      </c>
      <c r="H67" t="str">
        <f>INDEX([1]!Table_FN_CPM34[Car_tankno],MATCH(G67,[1]!Table_FN_CPM34[Car_machineno],0))</f>
        <v>MLEUE365111226171</v>
      </c>
      <c r="I67" s="5">
        <f>INDEX([1]ARhis!A:A,MATCH(A67,[1]ARhis!B:B,0))</f>
        <v>44759</v>
      </c>
      <c r="J67" t="str">
        <f>INDEX([1]!Table_FN_CPM34[Car_regno],MATCH(G67,[1]!Table_FN_CPM34[Car_machineno],0))</f>
        <v/>
      </c>
      <c r="K67" t="str">
        <f>INDEX([1]ARcar!J:J,MATCH(G67,[1]!Table_FN_CPM34[Car_machineno],0))</f>
        <v>30</v>
      </c>
      <c r="L67" t="str">
        <f>INDEX([1]ARcar!I:I,MATCH(G67,[1]!Table_FN_CPM34[Car_machineno],0))</f>
        <v>01</v>
      </c>
    </row>
    <row r="68" spans="1:12" x14ac:dyDescent="0.25">
      <c r="A68" t="s">
        <v>63</v>
      </c>
      <c r="B68" t="str">
        <f>INDEX([1]ARhis!C:C,MATCH(A68,[1]ARhis!B:B,0))</f>
        <v>นาย</v>
      </c>
      <c r="C68" t="str">
        <f>INDEX([1]ARhis!D:D,MATCH(A68,[1]ARhis!B:B,0))</f>
        <v>บัณฑิต สุทธิประภา</v>
      </c>
      <c r="D68" s="4" t="str">
        <f>INDEX([1]!Table_FN_CPM34[Car_brand],MATCH(G68,[1]!Table_FN_CPM34[Car_machineno],0))</f>
        <v>YAMAHA</v>
      </c>
      <c r="E68" t="str">
        <f>INDEX([1]!Table_FN_CPM34[Car_model],MATCH(G68,[1]!Table_FN_CPM34[Car_machineno],0))</f>
        <v>GrandFilano Hybrid ABS (B8B900)</v>
      </c>
      <c r="F68" t="str">
        <f>INDEX([1]!Table_FN_CPM34[Car_color],MATCH(G68,[1]!Table_FN_CPM34[Car_machineno],0))</f>
        <v>น้ำตาล</v>
      </c>
      <c r="G68" t="str">
        <f>INDEX([1]ARhis!E:E,MATCH(A68,[1]ARhis!B:B,0))</f>
        <v>E31PE-223338</v>
      </c>
      <c r="H68" t="str">
        <f>INDEX([1]!Table_FN_CPM34[Car_tankno],MATCH(G68,[1]!Table_FN_CPM34[Car_machineno],0))</f>
        <v>MLESEE92111223318</v>
      </c>
      <c r="I68" s="5">
        <f>INDEX([1]ARhis!A:A,MATCH(A68,[1]ARhis!B:B,0))</f>
        <v>44759</v>
      </c>
      <c r="J68" t="str">
        <f>INDEX([1]!Table_FN_CPM34[Car_regno],MATCH(G68,[1]!Table_FN_CPM34[Car_machineno],0))</f>
        <v/>
      </c>
      <c r="K68" t="str">
        <f>INDEX([1]ARcar!J:J,MATCH(G68,[1]!Table_FN_CPM34[Car_machineno],0))</f>
        <v>01</v>
      </c>
      <c r="L68" t="str">
        <f>INDEX([1]ARcar!I:I,MATCH(G68,[1]!Table_FN_CPM34[Car_machineno],0))</f>
        <v>01</v>
      </c>
    </row>
    <row r="69" spans="1:12" x14ac:dyDescent="0.25">
      <c r="A69" t="s">
        <v>64</v>
      </c>
      <c r="B69" t="str">
        <f>INDEX([1]ARhis!C:C,MATCH(A69,[1]ARhis!B:B,0))</f>
        <v>นางสาว</v>
      </c>
      <c r="C69" t="str">
        <f>INDEX([1]ARhis!D:D,MATCH(A69,[1]ARhis!B:B,0))</f>
        <v>ธัญรดา เกิดสุภาพ</v>
      </c>
      <c r="D69" s="4" t="str">
        <f>INDEX([1]!Table_FN_CPM34[Car_brand],MATCH(G69,[1]!Table_FN_CPM34[Car_machineno],0))</f>
        <v>YAMAHA</v>
      </c>
      <c r="E69" t="str">
        <f>INDEX([1]!Table_FN_CPM34[Car_model],MATCH(G69,[1]!Table_FN_CPM34[Car_machineno],0))</f>
        <v>GrandFilano Hybrid (B8B800)</v>
      </c>
      <c r="F69" t="str">
        <f>INDEX([1]!Table_FN_CPM34[Car_color],MATCH(G69,[1]!Table_FN_CPM34[Car_machineno],0))</f>
        <v>เทา</v>
      </c>
      <c r="G69" t="str">
        <f>INDEX([1]ARhis!E:E,MATCH(A69,[1]ARhis!B:B,0))</f>
        <v>E31PE-371453</v>
      </c>
      <c r="H69" t="str">
        <f>INDEX([1]!Table_FN_CPM34[Car_tankno],MATCH(G69,[1]!Table_FN_CPM34[Car_machineno],0))</f>
        <v>MLESEE91111371447</v>
      </c>
      <c r="I69" s="5">
        <f>INDEX([1]ARhis!A:A,MATCH(A69,[1]ARhis!B:B,0))</f>
        <v>44759</v>
      </c>
      <c r="J69" t="str">
        <f>INDEX([1]!Table_FN_CPM34[Car_regno],MATCH(G69,[1]!Table_FN_CPM34[Car_machineno],0))</f>
        <v/>
      </c>
      <c r="K69" t="str">
        <f>INDEX([1]ARcar!J:J,MATCH(G69,[1]!Table_FN_CPM34[Car_machineno],0))</f>
        <v>29</v>
      </c>
      <c r="L69" t="str">
        <f>INDEX([1]ARcar!I:I,MATCH(G69,[1]!Table_FN_CPM34[Car_machineno],0))</f>
        <v>08</v>
      </c>
    </row>
    <row r="70" spans="1:12" x14ac:dyDescent="0.25">
      <c r="A70" t="s">
        <v>65</v>
      </c>
      <c r="B70" t="str">
        <f>INDEX([1]ARhis!C:C,MATCH(A70,[1]ARhis!B:B,0))</f>
        <v>นางสาว</v>
      </c>
      <c r="C70" t="str">
        <f>INDEX([1]ARhis!D:D,MATCH(A70,[1]ARhis!B:B,0))</f>
        <v>กฤษณา วงสา</v>
      </c>
      <c r="D70" s="4" t="str">
        <f>INDEX([1]!Table_FN_CPM34[Car_brand],MATCH(G70,[1]!Table_FN_CPM34[Car_machineno],0))</f>
        <v>YAMAHA</v>
      </c>
      <c r="E70" t="str">
        <f>INDEX([1]!Table_FN_CPM34[Car_model],MATCH(G70,[1]!Table_FN_CPM34[Car_machineno],0))</f>
        <v>GrandFilano Hybrid (B8B800)</v>
      </c>
      <c r="F70" t="str">
        <f>INDEX([1]!Table_FN_CPM34[Car_color],MATCH(G70,[1]!Table_FN_CPM34[Car_machineno],0))</f>
        <v>เทา</v>
      </c>
      <c r="G70" t="str">
        <f>INDEX([1]ARhis!E:E,MATCH(A70,[1]ARhis!B:B,0))</f>
        <v>E31PE-371268</v>
      </c>
      <c r="H70" t="str">
        <f>INDEX([1]!Table_FN_CPM34[Car_tankno],MATCH(G70,[1]!Table_FN_CPM34[Car_machineno],0))</f>
        <v>MLESEE91111371265</v>
      </c>
      <c r="I70" s="5">
        <f>INDEX([1]ARhis!A:A,MATCH(A70,[1]ARhis!B:B,0))</f>
        <v>44759</v>
      </c>
      <c r="J70" t="str">
        <f>INDEX([1]!Table_FN_CPM34[Car_regno],MATCH(G70,[1]!Table_FN_CPM34[Car_machineno],0))</f>
        <v/>
      </c>
      <c r="K70" t="str">
        <f>INDEX([1]ARcar!J:J,MATCH(G70,[1]!Table_FN_CPM34[Car_machineno],0))</f>
        <v>23</v>
      </c>
      <c r="L70" t="str">
        <f>INDEX([1]ARcar!I:I,MATCH(G70,[1]!Table_FN_CPM34[Car_machineno],0))</f>
        <v>05</v>
      </c>
    </row>
    <row r="71" spans="1:12" x14ac:dyDescent="0.25">
      <c r="A71" t="s">
        <v>66</v>
      </c>
      <c r="B71" t="str">
        <f>INDEX([1]ARhis!C:C,MATCH(A71,[1]ARhis!B:B,0))</f>
        <v>นาย</v>
      </c>
      <c r="C71" t="str">
        <f>INDEX([1]ARhis!D:D,MATCH(A71,[1]ARhis!B:B,0))</f>
        <v>วิทยา เฉลยทัศน์</v>
      </c>
      <c r="D71" s="4" t="str">
        <f>INDEX([1]!Table_FN_CPM34[Car_brand],MATCH(G71,[1]!Table_FN_CPM34[Car_machineno],0))</f>
        <v>YAMAHA</v>
      </c>
      <c r="E71" t="str">
        <f>INDEX([1]!Table_FN_CPM34[Car_model],MATCH(G71,[1]!Table_FN_CPM34[Car_machineno],0))</f>
        <v xml:space="preserve">XMAX 300 SP (B5XC00) </v>
      </c>
      <c r="F71" t="str">
        <f>INDEX([1]!Table_FN_CPM34[Car_color],MATCH(G71,[1]!Table_FN_CPM34[Car_machineno],0))</f>
        <v>เทา</v>
      </c>
      <c r="G71" t="str">
        <f>INDEX([1]ARhis!E:E,MATCH(A71,[1]ARhis!B:B,0))</f>
        <v>H345E-0042373</v>
      </c>
      <c r="H71" t="str">
        <f>INDEX([1]!Table_FN_CPM34[Car_tankno],MATCH(G71,[1]!Table_FN_CPM34[Car_machineno],0))</f>
        <v>MH3SH18A111003364</v>
      </c>
      <c r="I71" s="5">
        <f>INDEX([1]ARhis!A:A,MATCH(A71,[1]ARhis!B:B,0))</f>
        <v>44760</v>
      </c>
      <c r="J71" t="str">
        <f>INDEX([1]!Table_FN_CPM34[Car_regno],MATCH(G71,[1]!Table_FN_CPM34[Car_machineno],0))</f>
        <v/>
      </c>
      <c r="K71" t="str">
        <f>INDEX([1]ARcar!J:J,MATCH(G71,[1]!Table_FN_CPM34[Car_machineno],0))</f>
        <v>17</v>
      </c>
      <c r="L71" t="str">
        <f>INDEX([1]ARcar!I:I,MATCH(G71,[1]!Table_FN_CPM34[Car_machineno],0))</f>
        <v>03</v>
      </c>
    </row>
    <row r="72" spans="1:12" x14ac:dyDescent="0.25">
      <c r="A72" t="s">
        <v>67</v>
      </c>
      <c r="B72" t="str">
        <f>INDEX([1]ARhis!C:C,MATCH(A72,[1]ARhis!B:B,0))</f>
        <v>นาย</v>
      </c>
      <c r="C72" t="str">
        <f>INDEX([1]ARhis!D:D,MATCH(A72,[1]ARhis!B:B,0))</f>
        <v>จารุศร บุญชื่น</v>
      </c>
      <c r="D72" s="4" t="str">
        <f>INDEX([1]!Table_FN_CPM34[Car_brand],MATCH(G72,[1]!Table_FN_CPM34[Car_machineno],0))</f>
        <v>YAMAHA</v>
      </c>
      <c r="E72" t="str">
        <f>INDEX([1]!Table_FN_CPM34[Car_model],MATCH(G72,[1]!Table_FN_CPM34[Car_machineno],0))</f>
        <v>GrandFilano Hybrid ABS (B8B900)</v>
      </c>
      <c r="F72" t="str">
        <f>INDEX([1]!Table_FN_CPM34[Car_color],MATCH(G72,[1]!Table_FN_CPM34[Car_machineno],0))</f>
        <v>ชมพู</v>
      </c>
      <c r="G72" t="str">
        <f>INDEX([1]ARhis!E:E,MATCH(A72,[1]ARhis!B:B,0))</f>
        <v>E31PE-222771</v>
      </c>
      <c r="H72" t="str">
        <f>INDEX([1]!Table_FN_CPM34[Car_tankno],MATCH(G72,[1]!Table_FN_CPM34[Car_machineno],0))</f>
        <v>MLESEE92111222767</v>
      </c>
      <c r="I72" s="5">
        <f>INDEX([1]ARhis!A:A,MATCH(A72,[1]ARhis!B:B,0))</f>
        <v>44761</v>
      </c>
      <c r="J72" t="str">
        <f>INDEX([1]!Table_FN_CPM34[Car_regno],MATCH(G72,[1]!Table_FN_CPM34[Car_machineno],0))</f>
        <v/>
      </c>
      <c r="K72" t="str">
        <f>INDEX([1]ARcar!J:J,MATCH(G72,[1]!Table_FN_CPM34[Car_machineno],0))</f>
        <v>06</v>
      </c>
      <c r="L72" t="str">
        <f>INDEX([1]ARcar!I:I,MATCH(G72,[1]!Table_FN_CPM34[Car_machineno],0))</f>
        <v>09</v>
      </c>
    </row>
    <row r="73" spans="1:12" x14ac:dyDescent="0.25">
      <c r="A73" t="s">
        <v>68</v>
      </c>
      <c r="B73" t="str">
        <f>INDEX([1]ARhis!C:C,MATCH(A73,[1]ARhis!B:B,0))</f>
        <v>นางสาว</v>
      </c>
      <c r="C73" t="str">
        <f>INDEX([1]ARhis!D:D,MATCH(A73,[1]ARhis!B:B,0))</f>
        <v>วิภารัตน์ ชินโชติ</v>
      </c>
      <c r="D73" s="4" t="str">
        <f>INDEX([1]!Table_FN_CPM34[Car_brand],MATCH(G73,[1]!Table_FN_CPM34[Car_machineno],0))</f>
        <v>YAMAHA</v>
      </c>
      <c r="E73" t="str">
        <f>INDEX([1]!Table_FN_CPM34[Car_model],MATCH(G73,[1]!Table_FN_CPM34[Car_machineno],0))</f>
        <v>GrandFilano Hybrid (B8B800)</v>
      </c>
      <c r="F73" t="str">
        <f>INDEX([1]!Table_FN_CPM34[Car_color],MATCH(G73,[1]!Table_FN_CPM34[Car_machineno],0))</f>
        <v>แดง</v>
      </c>
      <c r="G73" t="str">
        <f>INDEX([1]ARhis!E:E,MATCH(A73,[1]ARhis!B:B,0))</f>
        <v>E31PE-361129</v>
      </c>
      <c r="H73" t="str">
        <f>INDEX([1]!Table_FN_CPM34[Car_tankno],MATCH(G73,[1]!Table_FN_CPM34[Car_machineno],0))</f>
        <v>MLESEE91111361105</v>
      </c>
      <c r="I73" s="5">
        <f>INDEX([1]ARhis!A:A,MATCH(A73,[1]ARhis!B:B,0))</f>
        <v>44763</v>
      </c>
      <c r="J73" t="str">
        <f>INDEX([1]!Table_FN_CPM34[Car_regno],MATCH(G73,[1]!Table_FN_CPM34[Car_machineno],0))</f>
        <v/>
      </c>
      <c r="K73" t="str">
        <f>INDEX([1]ARcar!J:J,MATCH(G73,[1]!Table_FN_CPM34[Car_machineno],0))</f>
        <v>06</v>
      </c>
      <c r="L73" t="str">
        <f>INDEX([1]ARcar!I:I,MATCH(G73,[1]!Table_FN_CPM34[Car_machineno],0))</f>
        <v>06</v>
      </c>
    </row>
    <row r="74" spans="1:12" x14ac:dyDescent="0.25">
      <c r="A74" t="s">
        <v>69</v>
      </c>
      <c r="B74" t="str">
        <f>INDEX([1]ARhis!C:C,MATCH(A74,[1]ARhis!B:B,0))</f>
        <v>นางสาว</v>
      </c>
      <c r="C74" t="str">
        <f>INDEX([1]ARhis!D:D,MATCH(A74,[1]ARhis!B:B,0))</f>
        <v>อาริญา ผ่องบัวเผื่อน</v>
      </c>
      <c r="D74" s="4" t="str">
        <f>INDEX([1]!Table_FN_CPM34[Car_brand],MATCH(G74,[1]!Table_FN_CPM34[Car_machineno],0))</f>
        <v>YAMAHA</v>
      </c>
      <c r="E74" t="str">
        <f>INDEX([1]!Table_FN_CPM34[Car_model],MATCH(G74,[1]!Table_FN_CPM34[Car_machineno],0))</f>
        <v>GrandFilano Hybrid ABS (B8B900)</v>
      </c>
      <c r="F74" t="str">
        <f>INDEX([1]!Table_FN_CPM34[Car_color],MATCH(G74,[1]!Table_FN_CPM34[Car_machineno],0))</f>
        <v>ชมพู</v>
      </c>
      <c r="G74" t="str">
        <f>INDEX([1]ARhis!E:E,MATCH(A74,[1]ARhis!B:B,0))</f>
        <v>E31PE-222845</v>
      </c>
      <c r="H74" t="str">
        <f>INDEX([1]!Table_FN_CPM34[Car_tankno],MATCH(G74,[1]!Table_FN_CPM34[Car_machineno],0))</f>
        <v>MLESEE92111222836</v>
      </c>
      <c r="I74" s="5">
        <f>INDEX([1]ARhis!A:A,MATCH(A74,[1]ARhis!B:B,0))</f>
        <v>44763</v>
      </c>
      <c r="J74" t="str">
        <f>INDEX([1]!Table_FN_CPM34[Car_regno],MATCH(G74,[1]!Table_FN_CPM34[Car_machineno],0))</f>
        <v/>
      </c>
      <c r="K74" t="str">
        <f>INDEX([1]ARcar!J:J,MATCH(G74,[1]!Table_FN_CPM34[Car_machineno],0))</f>
        <v>06</v>
      </c>
      <c r="L74" t="str">
        <f>INDEX([1]ARcar!I:I,MATCH(G74,[1]!Table_FN_CPM34[Car_machineno],0))</f>
        <v>09</v>
      </c>
    </row>
    <row r="75" spans="1:12" x14ac:dyDescent="0.25">
      <c r="A75" t="s">
        <v>70</v>
      </c>
      <c r="B75" t="str">
        <f>INDEX([1]ARhis!C:C,MATCH(A75,[1]ARhis!B:B,0))</f>
        <v>นางสาว</v>
      </c>
      <c r="C75" t="str">
        <f>INDEX([1]ARhis!D:D,MATCH(A75,[1]ARhis!B:B,0))</f>
        <v>มณฑาทิพย์ ขาวฉวี</v>
      </c>
      <c r="D75" s="4" t="str">
        <f>INDEX([1]!Table_FN_CPM34[Car_brand],MATCH(G75,[1]!Table_FN_CPM34[Car_machineno],0))</f>
        <v>YAMAHA</v>
      </c>
      <c r="E75" t="str">
        <f>INDEX([1]!Table_FN_CPM34[Car_model],MATCH(G75,[1]!Table_FN_CPM34[Car_machineno],0))</f>
        <v>XMAX 300 (B5XD00)</v>
      </c>
      <c r="F75" t="str">
        <f>INDEX([1]!Table_FN_CPM34[Car_color],MATCH(G75,[1]!Table_FN_CPM34[Car_machineno],0))</f>
        <v>เขียว</v>
      </c>
      <c r="G75" t="str">
        <f>INDEX([1]ARhis!E:E,MATCH(A75,[1]ARhis!B:B,0))</f>
        <v>H345E-0043189</v>
      </c>
      <c r="H75" t="str">
        <f>INDEX([1]!Table_FN_CPM34[Car_tankno],MATCH(G75,[1]!Table_FN_CPM34[Car_machineno],0))</f>
        <v>MH3SH182111023899</v>
      </c>
      <c r="I75" s="5">
        <f>INDEX([1]ARhis!A:A,MATCH(A75,[1]ARhis!B:B,0))</f>
        <v>44766</v>
      </c>
      <c r="J75" t="str">
        <f>INDEX([1]!Table_FN_CPM34[Car_regno],MATCH(G75,[1]!Table_FN_CPM34[Car_machineno],0))</f>
        <v/>
      </c>
      <c r="K75" t="str">
        <f>INDEX([1]ARcar!J:J,MATCH(G75,[1]!Table_FN_CPM34[Car_machineno],0))</f>
        <v>16</v>
      </c>
      <c r="L75" t="str">
        <f>INDEX([1]ARcar!I:I,MATCH(G75,[1]!Table_FN_CPM34[Car_machineno],0))</f>
        <v>05</v>
      </c>
    </row>
    <row r="76" spans="1:12" x14ac:dyDescent="0.25">
      <c r="A76" t="s">
        <v>71</v>
      </c>
      <c r="B76" t="str">
        <f>INDEX([1]ARhis!C:C,MATCH(A76,[1]ARhis!B:B,0))</f>
        <v>นางสาว</v>
      </c>
      <c r="C76" t="str">
        <f>INDEX([1]ARhis!D:D,MATCH(A76,[1]ARhis!B:B,0))</f>
        <v>อัจฉรา พร้อมกาญจนากร</v>
      </c>
      <c r="D76" s="4" t="str">
        <f>INDEX([1]!Table_FN_CPM34[Car_brand],MATCH(G76,[1]!Table_FN_CPM34[Car_machineno],0))</f>
        <v>YAMAHA</v>
      </c>
      <c r="E76" t="str">
        <f>INDEX([1]!Table_FN_CPM34[Car_model],MATCH(G76,[1]!Table_FN_CPM34[Car_machineno],0))</f>
        <v>Finn ล้อซี่ลวด  สตาร์ทมือ (B6FJ00)</v>
      </c>
      <c r="F76" t="str">
        <f>INDEX([1]!Table_FN_CPM34[Car_color],MATCH(G76,[1]!Table_FN_CPM34[Car_machineno],0))</f>
        <v>แดง</v>
      </c>
      <c r="G76" t="str">
        <f>INDEX([1]ARhis!E:E,MATCH(A76,[1]ARhis!B:B,0))</f>
        <v>E32EE-118705</v>
      </c>
      <c r="H76" t="str">
        <f>INDEX([1]!Table_FN_CPM34[Car_tankno],MATCH(G76,[1]!Table_FN_CPM34[Car_machineno],0))</f>
        <v>MLEUE362111118705</v>
      </c>
      <c r="I76" s="5">
        <f>INDEX([1]ARhis!A:A,MATCH(A76,[1]ARhis!B:B,0))</f>
        <v>44766</v>
      </c>
      <c r="J76" t="str">
        <f>INDEX([1]!Table_FN_CPM34[Car_regno],MATCH(G76,[1]!Table_FN_CPM34[Car_machineno],0))</f>
        <v/>
      </c>
      <c r="K76" t="str">
        <f>INDEX([1]ARcar!J:J,MATCH(G76,[1]!Table_FN_CPM34[Car_machineno],0))</f>
        <v>14</v>
      </c>
      <c r="L76" t="str">
        <f>INDEX([1]ARcar!I:I,MATCH(G76,[1]!Table_FN_CPM34[Car_machineno],0))</f>
        <v>07</v>
      </c>
    </row>
    <row r="77" spans="1:12" x14ac:dyDescent="0.25">
      <c r="A77" t="s">
        <v>72</v>
      </c>
      <c r="B77" t="str">
        <f>INDEX([1]ARhis!C:C,MATCH(A77,[1]ARhis!B:B,0))</f>
        <v>นางสาว</v>
      </c>
      <c r="C77" t="str">
        <f>INDEX([1]ARhis!D:D,MATCH(A77,[1]ARhis!B:B,0))</f>
        <v>ณัฐพร มีชูรส</v>
      </c>
      <c r="D77" s="4" t="str">
        <f>INDEX([1]!Table_FN_CPM34[Car_brand],MATCH(G77,[1]!Table_FN_CPM34[Car_machineno],0))</f>
        <v>YAMAHA</v>
      </c>
      <c r="E77" t="str">
        <f>INDEX([1]!Table_FN_CPM34[Car_model],MATCH(G77,[1]!Table_FN_CPM34[Car_machineno],0))</f>
        <v>GrandFilano Hybrid (B8B800)</v>
      </c>
      <c r="F77" t="str">
        <f>INDEX([1]!Table_FN_CPM34[Car_color],MATCH(G77,[1]!Table_FN_CPM34[Car_machineno],0))</f>
        <v>แดง</v>
      </c>
      <c r="G77" t="str">
        <f>INDEX([1]ARhis!E:E,MATCH(A77,[1]ARhis!B:B,0))</f>
        <v>E31PE-364369</v>
      </c>
      <c r="H77" t="str">
        <f>INDEX([1]!Table_FN_CPM34[Car_tankno],MATCH(G77,[1]!Table_FN_CPM34[Car_machineno],0))</f>
        <v>MLESEE91111364348</v>
      </c>
      <c r="I77" s="5">
        <f>INDEX([1]ARhis!A:A,MATCH(A77,[1]ARhis!B:B,0))</f>
        <v>44766</v>
      </c>
      <c r="J77" t="str">
        <f>INDEX([1]!Table_FN_CPM34[Car_regno],MATCH(G77,[1]!Table_FN_CPM34[Car_machineno],0))</f>
        <v/>
      </c>
      <c r="K77" t="str">
        <f>INDEX([1]ARcar!J:J,MATCH(G77,[1]!Table_FN_CPM34[Car_machineno],0))</f>
        <v>07</v>
      </c>
      <c r="L77" t="str">
        <f>INDEX([1]ARcar!I:I,MATCH(G77,[1]!Table_FN_CPM34[Car_machineno],0))</f>
        <v>11</v>
      </c>
    </row>
    <row r="78" spans="1:12" x14ac:dyDescent="0.25">
      <c r="A78" t="s">
        <v>73</v>
      </c>
      <c r="B78" t="str">
        <f>INDEX([1]ARhis!C:C,MATCH(A78,[1]ARhis!B:B,0))</f>
        <v>นางสาว</v>
      </c>
      <c r="C78" t="str">
        <f>INDEX([1]ARhis!D:D,MATCH(A78,[1]ARhis!B:B,0))</f>
        <v>สุชาดา โพธิจิตร</v>
      </c>
      <c r="D78" s="4" t="str">
        <f>INDEX([1]!Table_FN_CPM34[Car_brand],MATCH(G78,[1]!Table_FN_CPM34[Car_machineno],0))</f>
        <v>YAMAHA</v>
      </c>
      <c r="E78" t="str">
        <f>INDEX([1]!Table_FN_CPM34[Car_model],MATCH(G78,[1]!Table_FN_CPM34[Car_machineno],0))</f>
        <v>NMAX (B1T400)</v>
      </c>
      <c r="F78" t="str">
        <f>INDEX([1]!Table_FN_CPM34[Car_color],MATCH(G78,[1]!Table_FN_CPM34[Car_machineno],0))</f>
        <v>น้ำเงิน</v>
      </c>
      <c r="G78" t="str">
        <f>INDEX([1]ARhis!E:E,MATCH(A78,[1]ARhis!B:B,0))</f>
        <v>G3L9E-0107186</v>
      </c>
      <c r="H78" t="str">
        <f>INDEX([1]!Table_FN_CPM34[Car_tankno],MATCH(G78,[1]!Table_FN_CPM34[Car_machineno],0))</f>
        <v>MH3SG574111037206</v>
      </c>
      <c r="I78" s="5">
        <f>INDEX([1]ARhis!A:A,MATCH(A78,[1]ARhis!B:B,0))</f>
        <v>44766</v>
      </c>
      <c r="J78" t="str">
        <f>INDEX([1]!Table_FN_CPM34[Car_regno],MATCH(G78,[1]!Table_FN_CPM34[Car_machineno],0))</f>
        <v/>
      </c>
      <c r="K78" t="str">
        <f>INDEX([1]ARcar!J:J,MATCH(G78,[1]!Table_FN_CPM34[Car_machineno],0))</f>
        <v>25</v>
      </c>
      <c r="L78" t="str">
        <f>INDEX([1]ARcar!I:I,MATCH(G78,[1]!Table_FN_CPM34[Car_machineno],0))</f>
        <v>06</v>
      </c>
    </row>
    <row r="79" spans="1:12" x14ac:dyDescent="0.25">
      <c r="A79" t="s">
        <v>74</v>
      </c>
      <c r="B79" t="str">
        <f>INDEX([1]ARhis!C:C,MATCH(A79,[1]ARhis!B:B,0))</f>
        <v>นางสาว</v>
      </c>
      <c r="C79" t="str">
        <f>INDEX([1]ARhis!D:D,MATCH(A79,[1]ARhis!B:B,0))</f>
        <v>ศิริรัตน์ ไวยพจนี</v>
      </c>
      <c r="D79" s="4" t="str">
        <f>INDEX([1]!Table_FN_CPM34[Car_brand],MATCH(G79,[1]!Table_FN_CPM34[Car_machineno],0))</f>
        <v>YAMAHA</v>
      </c>
      <c r="E79" t="str">
        <f>INDEX([1]!Table_FN_CPM34[Car_model],MATCH(G79,[1]!Table_FN_CPM34[Car_machineno],0))</f>
        <v>GrandFilano Hybrid (B8B800)</v>
      </c>
      <c r="F79" t="str">
        <f>INDEX([1]!Table_FN_CPM34[Car_color],MATCH(G79,[1]!Table_FN_CPM34[Car_machineno],0))</f>
        <v>แดง</v>
      </c>
      <c r="G79" t="str">
        <f>INDEX([1]ARhis!E:E,MATCH(A79,[1]ARhis!B:B,0))</f>
        <v>E31PE-375678</v>
      </c>
      <c r="H79" t="str">
        <f>INDEX([1]!Table_FN_CPM34[Car_tankno],MATCH(G79,[1]!Table_FN_CPM34[Car_machineno],0))</f>
        <v>MLESEE91111375674</v>
      </c>
      <c r="I79" s="5">
        <f>INDEX([1]ARhis!A:A,MATCH(A79,[1]ARhis!B:B,0))</f>
        <v>44769</v>
      </c>
      <c r="J79" t="str">
        <f>INDEX([1]!Table_FN_CPM34[Car_regno],MATCH(G79,[1]!Table_FN_CPM34[Car_machineno],0))</f>
        <v/>
      </c>
      <c r="K79" t="str">
        <f>INDEX([1]ARcar!J:J,MATCH(G79,[1]!Table_FN_CPM34[Car_machineno],0))</f>
        <v>20</v>
      </c>
      <c r="L79" t="str">
        <f>INDEX([1]ARcar!I:I,MATCH(G79,[1]!Table_FN_CPM34[Car_machineno],0))</f>
        <v>02</v>
      </c>
    </row>
    <row r="80" spans="1:12" x14ac:dyDescent="0.25">
      <c r="A80" t="s">
        <v>75</v>
      </c>
      <c r="B80" t="str">
        <f>INDEX([1]ARhis!C:C,MATCH(A80,[1]ARhis!B:B,0))</f>
        <v>นางสาว</v>
      </c>
      <c r="C80" t="str">
        <f>INDEX([1]ARhis!D:D,MATCH(A80,[1]ARhis!B:B,0))</f>
        <v>สุธินี โสตรศรีสุข</v>
      </c>
      <c r="D80" s="4" t="str">
        <f>INDEX([1]!Table_FN_CPM34[Car_brand],MATCH(G80,[1]!Table_FN_CPM34[Car_machineno],0))</f>
        <v>YAMAHA</v>
      </c>
      <c r="E80" t="str">
        <f>INDEX([1]!Table_FN_CPM34[Car_model],MATCH(G80,[1]!Table_FN_CPM34[Car_machineno],0))</f>
        <v>Finn ล้อแม็ก สตาร์ทมือ (B6FJ00)</v>
      </c>
      <c r="F80" t="str">
        <f>INDEX([1]!Table_FN_CPM34[Car_color],MATCH(G80,[1]!Table_FN_CPM34[Car_machineno],0))</f>
        <v>แดง</v>
      </c>
      <c r="G80" t="str">
        <f>INDEX([1]ARhis!E:E,MATCH(A80,[1]ARhis!B:B,0))</f>
        <v>E32EE-119392</v>
      </c>
      <c r="H80" t="str">
        <f>INDEX([1]!Table_FN_CPM34[Car_tankno],MATCH(G80,[1]!Table_FN_CPM34[Car_machineno],0))</f>
        <v>MLEUE362111119394</v>
      </c>
      <c r="I80" s="5">
        <f>INDEX([1]ARhis!A:A,MATCH(A80,[1]ARhis!B:B,0))</f>
        <v>44769</v>
      </c>
      <c r="J80" t="str">
        <f>INDEX([1]!Table_FN_CPM34[Car_regno],MATCH(G80,[1]!Table_FN_CPM34[Car_machineno],0))</f>
        <v/>
      </c>
      <c r="K80" t="str">
        <f>INDEX([1]ARcar!J:J,MATCH(G80,[1]!Table_FN_CPM34[Car_machineno],0))</f>
        <v>30</v>
      </c>
      <c r="L80" t="str">
        <f>INDEX([1]ARcar!I:I,MATCH(G80,[1]!Table_FN_CPM34[Car_machineno],0))</f>
        <v>03</v>
      </c>
    </row>
    <row r="81" spans="1:12" x14ac:dyDescent="0.25">
      <c r="A81" t="s">
        <v>76</v>
      </c>
      <c r="B81" t="str">
        <f>INDEX([1]ARhis!C:C,MATCH(A81,[1]ARhis!B:B,0))</f>
        <v>นาย</v>
      </c>
      <c r="C81" t="str">
        <f>INDEX([1]ARhis!D:D,MATCH(A81,[1]ARhis!B:B,0))</f>
        <v>พรเทพ ล้อมกัน</v>
      </c>
      <c r="D81" s="4" t="str">
        <f>INDEX([1]!Table_FN_CPM34[Car_brand],MATCH(G81,[1]!Table_FN_CPM34[Car_machineno],0))</f>
        <v>YAMAHA</v>
      </c>
      <c r="E81" t="str">
        <f>INDEX([1]!Table_FN_CPM34[Car_model],MATCH(G81,[1]!Table_FN_CPM34[Car_machineno],0))</f>
        <v>GrandFilano Hybrid (B8B800)</v>
      </c>
      <c r="F81" t="str">
        <f>INDEX([1]!Table_FN_CPM34[Car_color],MATCH(G81,[1]!Table_FN_CPM34[Car_machineno],0))</f>
        <v>แดง</v>
      </c>
      <c r="G81" t="str">
        <f>INDEX([1]ARhis!E:E,MATCH(A81,[1]ARhis!B:B,0))</f>
        <v>E31PE-375692</v>
      </c>
      <c r="H81" t="str">
        <f>INDEX([1]!Table_FN_CPM34[Car_tankno],MATCH(G81,[1]!Table_FN_CPM34[Car_machineno],0))</f>
        <v>MLESEE91111375689</v>
      </c>
      <c r="I81" s="5">
        <f>INDEX([1]ARhis!A:A,MATCH(A81,[1]ARhis!B:B,0))</f>
        <v>44770</v>
      </c>
      <c r="J81" t="str">
        <f>INDEX([1]!Table_FN_CPM34[Car_regno],MATCH(G81,[1]!Table_FN_CPM34[Car_machineno],0))</f>
        <v/>
      </c>
      <c r="K81" t="str">
        <f>INDEX([1]ARcar!J:J,MATCH(G81,[1]!Table_FN_CPM34[Car_machineno],0))</f>
        <v>19</v>
      </c>
      <c r="L81" t="str">
        <f>INDEX([1]ARcar!I:I,MATCH(G81,[1]!Table_FN_CPM34[Car_machineno],0))</f>
        <v>04</v>
      </c>
    </row>
    <row r="82" spans="1:12" x14ac:dyDescent="0.25">
      <c r="A82" t="s">
        <v>77</v>
      </c>
      <c r="B82" t="str">
        <f>INDEX([1]ARhis!C:C,MATCH(A82,[1]ARhis!B:B,0))</f>
        <v>นาย</v>
      </c>
      <c r="C82" t="str">
        <f>INDEX([1]ARhis!D:D,MATCH(A82,[1]ARhis!B:B,0))</f>
        <v>เอกรินทร์ จอมนก</v>
      </c>
      <c r="D82" s="4" t="str">
        <f>INDEX([1]!Table_FN_CPM34[Car_brand],MATCH(G82,[1]!Table_FN_CPM34[Car_machineno],0))</f>
        <v>YAMAHA</v>
      </c>
      <c r="E82" t="str">
        <f>INDEX([1]!Table_FN_CPM34[Car_model],MATCH(G82,[1]!Table_FN_CPM34[Car_machineno],0))</f>
        <v>XMAX 300 SP (B5XC00 )</v>
      </c>
      <c r="F82" t="str">
        <f>INDEX([1]!Table_FN_CPM34[Car_color],MATCH(G82,[1]!Table_FN_CPM34[Car_machineno],0))</f>
        <v>เทา</v>
      </c>
      <c r="G82" t="str">
        <f>INDEX([1]ARhis!E:E,MATCH(A82,[1]ARhis!B:B,0))</f>
        <v>H345E-0044073</v>
      </c>
      <c r="H82" t="str">
        <f>INDEX([1]!Table_FN_CPM34[Car_tankno],MATCH(G82,[1]!Table_FN_CPM34[Car_machineno],0))</f>
        <v>MH3SH18A111003799</v>
      </c>
      <c r="I82" s="5">
        <f>INDEX([1]ARhis!A:A,MATCH(A82,[1]ARhis!B:B,0))</f>
        <v>44770</v>
      </c>
      <c r="J82" t="str">
        <f>INDEX([1]!Table_FN_CPM34[Car_regno],MATCH(G82,[1]!Table_FN_CPM34[Car_machineno],0))</f>
        <v/>
      </c>
      <c r="K82" t="str">
        <f>INDEX([1]ARcar!J:J,MATCH(G82,[1]!Table_FN_CPM34[Car_machineno],0))</f>
        <v>22</v>
      </c>
      <c r="L82" t="str">
        <f>INDEX([1]ARcar!I:I,MATCH(G82,[1]!Table_FN_CPM34[Car_machineno],0))</f>
        <v>03</v>
      </c>
    </row>
    <row r="83" spans="1:12" x14ac:dyDescent="0.25">
      <c r="A83" t="s">
        <v>78</v>
      </c>
      <c r="B83" t="str">
        <f>INDEX([1]ARhis!C:C,MATCH(A83,[1]ARhis!B:B,0))</f>
        <v>นางสาว</v>
      </c>
      <c r="C83" t="str">
        <f>INDEX([1]ARhis!D:D,MATCH(A83,[1]ARhis!B:B,0))</f>
        <v>ขวัญกมล สุธัมรส</v>
      </c>
      <c r="D83" s="4" t="str">
        <f>INDEX([1]!Table_FN_CPM34[Car_brand],MATCH(G83,[1]!Table_FN_CPM34[Car_machineno],0))</f>
        <v>YAMAHA</v>
      </c>
      <c r="E83" t="str">
        <f>INDEX([1]!Table_FN_CPM34[Car_model],MATCH(G83,[1]!Table_FN_CPM34[Car_machineno],0))</f>
        <v>Fazzio  (BKF100)</v>
      </c>
      <c r="F83" t="str">
        <f>INDEX([1]!Table_FN_CPM34[Car_color],MATCH(G83,[1]!Table_FN_CPM34[Car_machineno],0))</f>
        <v>แดง</v>
      </c>
      <c r="G83" t="str">
        <f>INDEX([1]ARhis!E:E,MATCH(A83,[1]ARhis!B:B,0))</f>
        <v>E33XE-0002985</v>
      </c>
      <c r="H83" t="str">
        <f>INDEX([1]!Table_FN_CPM34[Car_tankno],MATCH(G83,[1]!Table_FN_CPM34[Car_machineno],0))</f>
        <v>MLESEJ81111002472</v>
      </c>
      <c r="I83" s="5">
        <f>INDEX([1]ARhis!A:A,MATCH(A83,[1]ARhis!B:B,0))</f>
        <v>44770</v>
      </c>
      <c r="J83" t="str">
        <f>INDEX([1]!Table_FN_CPM34[Car_regno],MATCH(G83,[1]!Table_FN_CPM34[Car_machineno],0))</f>
        <v/>
      </c>
      <c r="K83" t="str">
        <f>INDEX([1]ARcar!J:J,MATCH(G83,[1]!Table_FN_CPM34[Car_machineno],0))</f>
        <v>07</v>
      </c>
      <c r="L83" t="str">
        <f>INDEX([1]ARcar!I:I,MATCH(G83,[1]!Table_FN_CPM34[Car_machineno],0))</f>
        <v>06</v>
      </c>
    </row>
    <row r="84" spans="1:12" x14ac:dyDescent="0.25">
      <c r="A84" t="s">
        <v>79</v>
      </c>
      <c r="B84" t="str">
        <f>INDEX([1]ARhis!C:C,MATCH(A84,[1]ARhis!B:B,0))</f>
        <v>นางสาว</v>
      </c>
      <c r="C84" t="str">
        <f>INDEX([1]ARhis!D:D,MATCH(A84,[1]ARhis!B:B,0))</f>
        <v>บุญพา สีดอกไม้</v>
      </c>
      <c r="D84" s="4" t="str">
        <f>INDEX([1]!Table_FN_CPM34[Car_brand],MATCH(G84,[1]!Table_FN_CPM34[Car_machineno],0))</f>
        <v>YAMAHA</v>
      </c>
      <c r="E84" t="str">
        <f>INDEX([1]!Table_FN_CPM34[Car_model],MATCH(G84,[1]!Table_FN_CPM34[Car_machineno],0))</f>
        <v>GrandFilano Hybrid (B8B800)</v>
      </c>
      <c r="F84" t="str">
        <f>INDEX([1]!Table_FN_CPM34[Car_color],MATCH(G84,[1]!Table_FN_CPM34[Car_machineno],0))</f>
        <v>แดง</v>
      </c>
      <c r="G84" t="str">
        <f>INDEX([1]ARhis!E:E,MATCH(A84,[1]ARhis!B:B,0))</f>
        <v>E31PE-375792</v>
      </c>
      <c r="H84" t="str">
        <f>INDEX([1]!Table_FN_CPM34[Car_tankno],MATCH(G84,[1]!Table_FN_CPM34[Car_machineno],0))</f>
        <v>MLESEE91111375743</v>
      </c>
      <c r="I84" s="5">
        <f>INDEX([1]ARhis!A:A,MATCH(A84,[1]ARhis!B:B,0))</f>
        <v>44770</v>
      </c>
      <c r="J84" t="str">
        <f>INDEX([1]!Table_FN_CPM34[Car_regno],MATCH(G84,[1]!Table_FN_CPM34[Car_machineno],0))</f>
        <v/>
      </c>
      <c r="K84" t="str">
        <f>INDEX([1]ARcar!J:J,MATCH(G84,[1]!Table_FN_CPM34[Car_machineno],0))</f>
        <v>07</v>
      </c>
      <c r="L84" t="str">
        <f>INDEX([1]ARcar!I:I,MATCH(G84,[1]!Table_FN_CPM34[Car_machineno],0))</f>
        <v>07</v>
      </c>
    </row>
    <row r="85" spans="1:12" x14ac:dyDescent="0.25">
      <c r="A85" t="s">
        <v>80</v>
      </c>
      <c r="B85" t="str">
        <f>INDEX([1]ARhis!C:C,MATCH(A85,[1]ARhis!B:B,0))</f>
        <v>นางสาว</v>
      </c>
      <c r="C85" t="str">
        <f>INDEX([1]ARhis!D:D,MATCH(A85,[1]ARhis!B:B,0))</f>
        <v xml:space="preserve">วิไลพร รื่นพรต </v>
      </c>
      <c r="D85" s="4" t="str">
        <f>INDEX([1]!Table_FN_CPM34[Car_brand],MATCH(G85,[1]!Table_FN_CPM34[Car_machineno],0))</f>
        <v>YAMAHA</v>
      </c>
      <c r="E85" t="str">
        <f>INDEX([1]!Table_FN_CPM34[Car_model],MATCH(G85,[1]!Table_FN_CPM34[Car_machineno],0))</f>
        <v>GrandFilano Hybrid (B8B800)</v>
      </c>
      <c r="F85" t="str">
        <f>INDEX([1]!Table_FN_CPM34[Car_color],MATCH(G85,[1]!Table_FN_CPM34[Car_machineno],0))</f>
        <v>ดำ</v>
      </c>
      <c r="G85" t="str">
        <f>INDEX([1]ARhis!E:E,MATCH(A85,[1]ARhis!B:B,0))</f>
        <v>E31PE-379293</v>
      </c>
      <c r="H85" t="str">
        <f>INDEX([1]!Table_FN_CPM34[Car_tankno],MATCH(G85,[1]!Table_FN_CPM34[Car_machineno],0))</f>
        <v>MLESEE91111379268</v>
      </c>
      <c r="I85" s="5">
        <f>INDEX([1]ARhis!A:A,MATCH(A85,[1]ARhis!B:B,0))</f>
        <v>44772</v>
      </c>
      <c r="J85" t="str">
        <f>INDEX([1]!Table_FN_CPM34[Car_regno],MATCH(G85,[1]!Table_FN_CPM34[Car_machineno],0))</f>
        <v/>
      </c>
      <c r="K85" t="str">
        <f>INDEX([1]ARcar!J:J,MATCH(G85,[1]!Table_FN_CPM34[Car_machineno],0))</f>
        <v>29</v>
      </c>
      <c r="L85" t="str">
        <f>INDEX([1]ARcar!I:I,MATCH(G85,[1]!Table_FN_CPM34[Car_machineno],0))</f>
        <v>10</v>
      </c>
    </row>
    <row r="86" spans="1:12" x14ac:dyDescent="0.25">
      <c r="A86" t="s">
        <v>81</v>
      </c>
      <c r="B86" t="str">
        <f>INDEX([1]ARhis!C:C,MATCH(A86,[1]ARhis!B:B,0))</f>
        <v>นางสาว</v>
      </c>
      <c r="C86" t="str">
        <f>INDEX([1]ARhis!D:D,MATCH(A86,[1]ARhis!B:B,0))</f>
        <v>นิตยา เสถียรโชค</v>
      </c>
      <c r="D86" s="4" t="str">
        <f>INDEX([1]!Table_FN_CPM34[Car_brand],MATCH(G86,[1]!Table_FN_CPM34[Car_machineno],0))</f>
        <v>YAMAHA</v>
      </c>
      <c r="E86" t="str">
        <f>INDEX([1]!Table_FN_CPM34[Car_model],MATCH(G86,[1]!Table_FN_CPM34[Car_machineno],0))</f>
        <v>Finn ล้อแม็ก สตาร์ทมือ (B6FK00)</v>
      </c>
      <c r="F86" t="str">
        <f>INDEX([1]!Table_FN_CPM34[Car_color],MATCH(G86,[1]!Table_FN_CPM34[Car_machineno],0))</f>
        <v>ดำ</v>
      </c>
      <c r="G86" t="str">
        <f>INDEX([1]ARhis!E:E,MATCH(A86,[1]ARhis!B:B,0))</f>
        <v>E32EE-345144</v>
      </c>
      <c r="H86" t="str">
        <f>INDEX([1]!Table_FN_CPM34[Car_tankno],MATCH(G86,[1]!Table_FN_CPM34[Car_machineno],0))</f>
        <v>MLEUE364111345152</v>
      </c>
      <c r="I86" s="5">
        <f>INDEX([1]ARhis!A:A,MATCH(A86,[1]ARhis!B:B,0))</f>
        <v>44772</v>
      </c>
      <c r="J86" t="str">
        <f>INDEX([1]!Table_FN_CPM34[Car_regno],MATCH(G86,[1]!Table_FN_CPM34[Car_machineno],0))</f>
        <v/>
      </c>
      <c r="K86" t="str">
        <f>INDEX([1]ARcar!J:J,MATCH(G86,[1]!Table_FN_CPM34[Car_machineno],0))</f>
        <v>24</v>
      </c>
      <c r="L86" t="str">
        <f>INDEX([1]ARcar!I:I,MATCH(G86,[1]!Table_FN_CPM34[Car_machineno],0))</f>
        <v>07</v>
      </c>
    </row>
    <row r="87" spans="1:12" x14ac:dyDescent="0.25">
      <c r="A87" t="s">
        <v>82</v>
      </c>
      <c r="B87" t="str">
        <f>INDEX([1]ARhis!C:C,MATCH(A87,[1]ARhis!B:B,0))</f>
        <v>นาย</v>
      </c>
      <c r="C87" t="str">
        <f>INDEX([1]ARhis!D:D,MATCH(A87,[1]ARhis!B:B,0))</f>
        <v>ทรรศนะ ขาวเนตร</v>
      </c>
      <c r="D87" s="4" t="str">
        <f>INDEX([1]!Table_FN_CPM34[Car_brand],MATCH(G87,[1]!Table_FN_CPM34[Car_machineno],0))</f>
        <v>YAMAHA</v>
      </c>
      <c r="E87" t="str">
        <f>INDEX([1]!Table_FN_CPM34[Car_model],MATCH(G87,[1]!Table_FN_CPM34[Car_machineno],0))</f>
        <v>NMAX  Y-connect (BBB200)</v>
      </c>
      <c r="F87" t="str">
        <f>INDEX([1]!Table_FN_CPM34[Car_color],MATCH(G87,[1]!Table_FN_CPM34[Car_machineno],0))</f>
        <v>เทา</v>
      </c>
      <c r="G87" t="str">
        <f>INDEX([1]ARhis!E:E,MATCH(A87,[1]ARhis!B:B,0))</f>
        <v>G3L9E-0106868</v>
      </c>
      <c r="H87" t="str">
        <f>INDEX([1]!Table_FN_CPM34[Car_tankno],MATCH(G87,[1]!Table_FN_CPM34[Car_machineno],0))</f>
        <v>MH3SG574111037021</v>
      </c>
      <c r="I87" s="5">
        <f>INDEX([1]ARhis!A:A,MATCH(A87,[1]ARhis!B:B,0))</f>
        <v>44772</v>
      </c>
      <c r="J87" t="str">
        <f>INDEX([1]!Table_FN_CPM34[Car_regno],MATCH(G87,[1]!Table_FN_CPM34[Car_machineno],0))</f>
        <v/>
      </c>
      <c r="K87" t="str">
        <f>INDEX([1]ARcar!J:J,MATCH(G87,[1]!Table_FN_CPM34[Car_machineno],0))</f>
        <v>16</v>
      </c>
      <c r="L87" t="str">
        <f>INDEX([1]ARcar!I:I,MATCH(G87,[1]!Table_FN_CPM34[Car_machineno],0))</f>
        <v>08</v>
      </c>
    </row>
    <row r="88" spans="1:12" x14ac:dyDescent="0.25">
      <c r="A88" t="s">
        <v>83</v>
      </c>
      <c r="B88" t="str">
        <f>INDEX([1]ARhis!C:C,MATCH(A88,[1]ARhis!B:B,0))</f>
        <v xml:space="preserve">นางสาว </v>
      </c>
      <c r="C88" t="str">
        <f>INDEX([1]ARhis!D:D,MATCH(A88,[1]ARhis!B:B,0))</f>
        <v>จิตตพิสุทธิ์ วงศ์สุวรรณ</v>
      </c>
      <c r="D88" s="4" t="str">
        <f>INDEX([1]!Table_FN_CPM34[Car_brand],MATCH(G88,[1]!Table_FN_CPM34[Car_machineno],0))</f>
        <v>YAMAHA</v>
      </c>
      <c r="E88" t="str">
        <f>INDEX([1]!Table_FN_CPM34[Car_model],MATCH(G88,[1]!Table_FN_CPM34[Car_machineno],0))</f>
        <v>GrandFilano Hybrid ABS (B8B900)</v>
      </c>
      <c r="F88" t="str">
        <f>INDEX([1]!Table_FN_CPM34[Car_color],MATCH(G88,[1]!Table_FN_CPM34[Car_machineno],0))</f>
        <v>ชมพู</v>
      </c>
      <c r="G88" t="str">
        <f>INDEX([1]ARhis!E:E,MATCH(A88,[1]ARhis!B:B,0))</f>
        <v>E31PE-224288</v>
      </c>
      <c r="H88" t="str">
        <f>INDEX([1]!Table_FN_CPM34[Car_tankno],MATCH(G88,[1]!Table_FN_CPM34[Car_machineno],0))</f>
        <v>MLESEE92111224273</v>
      </c>
      <c r="I88" s="5">
        <f>INDEX([1]ARhis!A:A,MATCH(A88,[1]ARhis!B:B,0))</f>
        <v>44774</v>
      </c>
      <c r="J88" t="str">
        <f>INDEX([1]!Table_FN_CPM34[Car_regno],MATCH(G88,[1]!Table_FN_CPM34[Car_machineno],0))</f>
        <v/>
      </c>
      <c r="K88" t="str">
        <f>INDEX([1]ARcar!J:J,MATCH(G88,[1]!Table_FN_CPM34[Car_machineno],0))</f>
        <v>01</v>
      </c>
      <c r="L88" t="str">
        <f>INDEX([1]ARcar!I:I,MATCH(G88,[1]!Table_FN_CPM34[Car_machineno],0))</f>
        <v>01</v>
      </c>
    </row>
    <row r="89" spans="1:12" x14ac:dyDescent="0.25">
      <c r="A89" t="s">
        <v>84</v>
      </c>
      <c r="B89" t="str">
        <f>INDEX([1]ARhis!C:C,MATCH(A89,[1]ARhis!B:B,0))</f>
        <v>นาย</v>
      </c>
      <c r="C89" t="str">
        <f>INDEX([1]ARhis!D:D,MATCH(A89,[1]ARhis!B:B,0))</f>
        <v>นที ฟูเด็ดฟุ้ง</v>
      </c>
      <c r="D89" s="4" t="str">
        <f>INDEX([1]!Table_FN_CPM34[Car_brand],MATCH(G89,[1]!Table_FN_CPM34[Car_machineno],0))</f>
        <v>YAMAHA</v>
      </c>
      <c r="E89" t="str">
        <f>INDEX([1]!Table_FN_CPM34[Car_model],MATCH(G89,[1]!Table_FN_CPM34[Car_machineno],0))</f>
        <v>GrandFilano Hybrid (B8B800)</v>
      </c>
      <c r="F89" t="str">
        <f>INDEX([1]!Table_FN_CPM34[Car_color],MATCH(G89,[1]!Table_FN_CPM34[Car_machineno],0))</f>
        <v>ดำ</v>
      </c>
      <c r="G89" t="str">
        <f>INDEX([1]ARhis!E:E,MATCH(A89,[1]ARhis!B:B,0))</f>
        <v>E31PE-379326</v>
      </c>
      <c r="H89" t="str">
        <f>INDEX([1]!Table_FN_CPM34[Car_tankno],MATCH(G89,[1]!Table_FN_CPM34[Car_machineno],0))</f>
        <v>MLESEE91111379300</v>
      </c>
      <c r="I89" s="5">
        <f>INDEX([1]ARhis!A:A,MATCH(A89,[1]ARhis!B:B,0))</f>
        <v>44774</v>
      </c>
      <c r="J89" t="str">
        <f>INDEX([1]!Table_FN_CPM34[Car_regno],MATCH(G89,[1]!Table_FN_CPM34[Car_machineno],0))</f>
        <v/>
      </c>
      <c r="K89" t="str">
        <f>INDEX([1]ARcar!J:J,MATCH(G89,[1]!Table_FN_CPM34[Car_machineno],0))</f>
        <v>01</v>
      </c>
      <c r="L89" t="str">
        <f>INDEX([1]ARcar!I:I,MATCH(G89,[1]!Table_FN_CPM34[Car_machineno],0))</f>
        <v>01</v>
      </c>
    </row>
    <row r="90" spans="1:12" x14ac:dyDescent="0.25">
      <c r="A90" t="s">
        <v>85</v>
      </c>
      <c r="B90" t="str">
        <f>INDEX([1]ARhis!C:C,MATCH(A90,[1]ARhis!B:B,0))</f>
        <v>นาย</v>
      </c>
      <c r="C90" t="str">
        <f>INDEX([1]ARhis!D:D,MATCH(A90,[1]ARhis!B:B,0))</f>
        <v>สำเริง เดชจิตต์</v>
      </c>
      <c r="D90" s="4" t="str">
        <f>INDEX([1]!Table_FN_CPM34[Car_brand],MATCH(G90,[1]!Table_FN_CPM34[Car_machineno],0))</f>
        <v>YAMAHA</v>
      </c>
      <c r="E90" t="str">
        <f>INDEX([1]!Table_FN_CPM34[Car_model],MATCH(G90,[1]!Table_FN_CPM34[Car_machineno],0))</f>
        <v>Finn ล้อแม็ก สตาร์ทมือ (UBS) (B6FL00)</v>
      </c>
      <c r="F90" t="str">
        <f>INDEX([1]!Table_FN_CPM34[Car_color],MATCH(G90,[1]!Table_FN_CPM34[Car_machineno],0))</f>
        <v>น้ำเงิน</v>
      </c>
      <c r="G90" t="str">
        <f>INDEX([1]ARhis!E:E,MATCH(A90,[1]ARhis!B:B,0))</f>
        <v>E32EE-226534</v>
      </c>
      <c r="H90" t="str">
        <f>INDEX([1]!Table_FN_CPM34[Car_tankno],MATCH(G90,[1]!Table_FN_CPM34[Car_machineno],0))</f>
        <v>MLEUE365111226514</v>
      </c>
      <c r="I90" s="5">
        <f>INDEX([1]ARhis!A:A,MATCH(A90,[1]ARhis!B:B,0))</f>
        <v>44778</v>
      </c>
      <c r="J90" t="str">
        <f>INDEX([1]!Table_FN_CPM34[Car_regno],MATCH(G90,[1]!Table_FN_CPM34[Car_machineno],0))</f>
        <v/>
      </c>
      <c r="K90" t="str">
        <f>INDEX([1]ARcar!J:J,MATCH(G90,[1]!Table_FN_CPM34[Car_machineno],0))</f>
        <v>01</v>
      </c>
      <c r="L90" t="str">
        <f>INDEX([1]ARcar!I:I,MATCH(G90,[1]!Table_FN_CPM34[Car_machineno],0))</f>
        <v>01</v>
      </c>
    </row>
    <row r="91" spans="1:12" x14ac:dyDescent="0.25">
      <c r="A91" t="s">
        <v>55</v>
      </c>
      <c r="B91" t="str">
        <f>INDEX([1]ARhis!C:C,MATCH(A91,[1]ARhis!B:B,0))</f>
        <v>นางสาว</v>
      </c>
      <c r="C91" t="str">
        <f>INDEX([1]ARhis!D:D,MATCH(A91,[1]ARhis!B:B,0))</f>
        <v>กรรณิการ์ เอมนฤมล</v>
      </c>
      <c r="D91" s="4" t="str">
        <f>INDEX([1]!Table_FN_CPM34[Car_brand],MATCH(G91,[1]!Table_FN_CPM34[Car_machineno],0))</f>
        <v>YAMAHA</v>
      </c>
      <c r="E91" t="str">
        <f>INDEX([1]!Table_FN_CPM34[Car_model],MATCH(G91,[1]!Table_FN_CPM34[Car_machineno],0))</f>
        <v>Fino 125 (BB9A00)</v>
      </c>
      <c r="F91" t="str">
        <f>INDEX([1]!Table_FN_CPM34[Car_color],MATCH(G91,[1]!Table_FN_CPM34[Car_machineno],0))</f>
        <v>ดำ</v>
      </c>
      <c r="G91" t="str">
        <f>INDEX([1]ARhis!E:E,MATCH(A91,[1]ARhis!B:B,0))</f>
        <v>E33JE-036475</v>
      </c>
      <c r="H91" t="str">
        <f>INDEX([1]!Table_FN_CPM34[Car_tankno],MATCH(G91,[1]!Table_FN_CPM34[Car_machineno],0))</f>
        <v>MLESEH61111036468</v>
      </c>
      <c r="I91" s="5">
        <f>INDEX([1]ARhis!A:A,MATCH(A91,[1]ARhis!B:B,0))</f>
        <v>44752</v>
      </c>
      <c r="J91" t="str">
        <f>INDEX([1]!Table_FN_CPM34[Car_regno],MATCH(G91,[1]!Table_FN_CPM34[Car_machineno],0))</f>
        <v/>
      </c>
      <c r="K91" t="str">
        <f>INDEX([1]ARcar!J:J,MATCH(G91,[1]!Table_FN_CPM34[Car_machineno],0))</f>
        <v>15</v>
      </c>
      <c r="L91" t="str">
        <f>INDEX([1]ARcar!I:I,MATCH(G91,[1]!Table_FN_CPM34[Car_machineno],0))</f>
        <v>11</v>
      </c>
    </row>
    <row r="92" spans="1:12" x14ac:dyDescent="0.25">
      <c r="A92" t="s">
        <v>86</v>
      </c>
      <c r="B92" t="str">
        <f>INDEX([1]ARhis!C:C,MATCH(A92,[1]ARhis!B:B,0))</f>
        <v>นาย</v>
      </c>
      <c r="C92" t="str">
        <f>INDEX([1]ARhis!D:D,MATCH(A92,[1]ARhis!B:B,0))</f>
        <v>ภากรณ์ แฮะประโคน</v>
      </c>
      <c r="D92" s="4" t="str">
        <f>INDEX([1]!Table_FN_CPM34[Car_brand],MATCH(G92,[1]!Table_FN_CPM34[Car_machineno],0))</f>
        <v>YAMAHA</v>
      </c>
      <c r="E92" t="str">
        <f>INDEX([1]!Table_FN_CPM34[Car_model],MATCH(G92,[1]!Table_FN_CPM34[Car_machineno],0))</f>
        <v>XMAX 300 (B5XD00)</v>
      </c>
      <c r="F92" t="str">
        <f>INDEX([1]!Table_FN_CPM34[Car_color],MATCH(G92,[1]!Table_FN_CPM34[Car_machineno],0))</f>
        <v>แดง</v>
      </c>
      <c r="G92" t="str">
        <f>INDEX([1]ARhis!E:E,MATCH(A92,[1]ARhis!B:B,0))</f>
        <v>H345E-0044176</v>
      </c>
      <c r="H92" t="str">
        <f>INDEX([1]!Table_FN_CPM34[Car_tankno],MATCH(G92,[1]!Table_FN_CPM34[Car_machineno],0))</f>
        <v>MH3SH182111024196</v>
      </c>
      <c r="I92" s="5">
        <f>INDEX([1]ARhis!A:A,MATCH(A92,[1]ARhis!B:B,0))</f>
        <v>44781</v>
      </c>
      <c r="J92" t="str">
        <f>INDEX([1]!Table_FN_CPM34[Car_regno],MATCH(G92,[1]!Table_FN_CPM34[Car_machineno],0))</f>
        <v/>
      </c>
      <c r="K92" t="str">
        <f>INDEX([1]ARcar!J:J,MATCH(G92,[1]!Table_FN_CPM34[Car_machineno],0))</f>
        <v>22</v>
      </c>
      <c r="L92" t="str">
        <f>INDEX([1]ARcar!I:I,MATCH(G92,[1]!Table_FN_CPM34[Car_machineno],0))</f>
        <v>01</v>
      </c>
    </row>
    <row r="93" spans="1:12" x14ac:dyDescent="0.25">
      <c r="A93" t="s">
        <v>87</v>
      </c>
      <c r="B93" t="str">
        <f>INDEX([1]ARhis!C:C,MATCH(A93,[1]ARhis!B:B,0))</f>
        <v>นาย</v>
      </c>
      <c r="C93" t="str">
        <f>INDEX([1]ARhis!D:D,MATCH(A93,[1]ARhis!B:B,0))</f>
        <v>สามารถ จรรยนัย</v>
      </c>
      <c r="D93" s="4" t="str">
        <f>INDEX([1]!Table_FN_CPM34[Car_brand],MATCH(G93,[1]!Table_FN_CPM34[Car_machineno],0))</f>
        <v>YAMAHA</v>
      </c>
      <c r="E93" t="str">
        <f>INDEX([1]!Table_FN_CPM34[Car_model],MATCH(G93,[1]!Table_FN_CPM34[Car_machineno],0))</f>
        <v>GrandFilano Hybrid (B8B800)</v>
      </c>
      <c r="F93" t="str">
        <f>INDEX([1]!Table_FN_CPM34[Car_color],MATCH(G93,[1]!Table_FN_CPM34[Car_machineno],0))</f>
        <v>เทา</v>
      </c>
      <c r="G93" t="str">
        <f>INDEX([1]ARhis!E:E,MATCH(A93,[1]ARhis!B:B,0))</f>
        <v>E31PE-377983</v>
      </c>
      <c r="H93" t="str">
        <f>INDEX([1]!Table_FN_CPM34[Car_tankno],MATCH(G93,[1]!Table_FN_CPM34[Car_machineno],0))</f>
        <v>MLESEE91111378618</v>
      </c>
      <c r="I93" s="5">
        <f>INDEX([1]ARhis!A:A,MATCH(A93,[1]ARhis!B:B,0))</f>
        <v>44784</v>
      </c>
      <c r="J93" t="str">
        <f>INDEX([1]!Table_FN_CPM34[Car_regno],MATCH(G93,[1]!Table_FN_CPM34[Car_machineno],0))</f>
        <v/>
      </c>
      <c r="K93" t="str">
        <f>INDEX([1]ARcar!J:J,MATCH(G93,[1]!Table_FN_CPM34[Car_machineno],0))</f>
        <v>01</v>
      </c>
      <c r="L93" t="str">
        <f>INDEX([1]ARcar!I:I,MATCH(G93,[1]!Table_FN_CPM34[Car_machineno],0))</f>
        <v>01</v>
      </c>
    </row>
    <row r="94" spans="1:12" x14ac:dyDescent="0.25">
      <c r="A94" t="s">
        <v>88</v>
      </c>
      <c r="B94" t="str">
        <f>INDEX([1]ARhis!C:C,MATCH(A94,[1]ARhis!B:B,0))</f>
        <v>นางสาว</v>
      </c>
      <c r="C94" t="str">
        <f>INDEX([1]ARhis!D:D,MATCH(A94,[1]ARhis!B:B,0))</f>
        <v>ฐิตาพร กุลบุตร</v>
      </c>
      <c r="D94" s="4" t="str">
        <f>INDEX([1]!Table_FN_CPM34[Car_brand],MATCH(G94,[1]!Table_FN_CPM34[Car_machineno],0))</f>
        <v>YAMAHA</v>
      </c>
      <c r="E94" t="str">
        <f>INDEX([1]!Table_FN_CPM34[Car_model],MATCH(G94,[1]!Table_FN_CPM34[Car_machineno],0))</f>
        <v>GrandFilano Hybrid (B8B800)</v>
      </c>
      <c r="F94" t="str">
        <f>INDEX([1]!Table_FN_CPM34[Car_color],MATCH(G94,[1]!Table_FN_CPM34[Car_machineno],0))</f>
        <v>เทา</v>
      </c>
      <c r="G94" t="str">
        <f>INDEX([1]ARhis!E:E,MATCH(A94,[1]ARhis!B:B,0))</f>
        <v>E31PE-378634</v>
      </c>
      <c r="H94" t="str">
        <f>INDEX([1]!Table_FN_CPM34[Car_tankno],MATCH(G94,[1]!Table_FN_CPM34[Car_machineno],0))</f>
        <v>MLESEE91111378611</v>
      </c>
      <c r="I94" s="5">
        <f>INDEX([1]ARhis!A:A,MATCH(A94,[1]ARhis!B:B,0))</f>
        <v>44784</v>
      </c>
      <c r="J94" t="str">
        <f>INDEX([1]!Table_FN_CPM34[Car_regno],MATCH(G94,[1]!Table_FN_CPM34[Car_machineno],0))</f>
        <v/>
      </c>
      <c r="K94" t="str">
        <f>INDEX([1]ARcar!J:J,MATCH(G94,[1]!Table_FN_CPM34[Car_machineno],0))</f>
        <v>04</v>
      </c>
      <c r="L94" t="str">
        <f>INDEX([1]ARcar!I:I,MATCH(G94,[1]!Table_FN_CPM34[Car_machineno],0))</f>
        <v>06</v>
      </c>
    </row>
    <row r="95" spans="1:12" x14ac:dyDescent="0.25">
      <c r="A95" t="s">
        <v>89</v>
      </c>
      <c r="B95" t="str">
        <f>INDEX([1]ARhis!C:C,MATCH(A95,[1]ARhis!B:B,0))</f>
        <v>นางสาว</v>
      </c>
      <c r="C95" t="str">
        <f>INDEX([1]ARhis!D:D,MATCH(A95,[1]ARhis!B:B,0))</f>
        <v>นุชจรี ฤกษ์อุดม</v>
      </c>
      <c r="D95" s="4" t="str">
        <f>INDEX([1]!Table_FN_CPM34[Car_brand],MATCH(G95,[1]!Table_FN_CPM34[Car_machineno],0))</f>
        <v>YAMAHA</v>
      </c>
      <c r="E95" t="str">
        <f>INDEX([1]!Table_FN_CPM34[Car_model],MATCH(G95,[1]!Table_FN_CPM34[Car_machineno],0))</f>
        <v>Fazzio Smart key (BKF300)</v>
      </c>
      <c r="F95" t="str">
        <f>INDEX([1]!Table_FN_CPM34[Car_color],MATCH(G95,[1]!Table_FN_CPM34[Car_machineno],0))</f>
        <v>เทา/ส้ม</v>
      </c>
      <c r="G95" t="str">
        <f>INDEX([1]ARhis!E:E,MATCH(A95,[1]ARhis!B:B,0))</f>
        <v>E33XE-0005358</v>
      </c>
      <c r="H95" t="str">
        <f>INDEX([1]!Table_FN_CPM34[Car_tankno],MATCH(G95,[1]!Table_FN_CPM34[Car_machineno],0))</f>
        <v>MLESEJ82111200542</v>
      </c>
      <c r="I95" s="5">
        <f>INDEX([1]ARhis!A:A,MATCH(A95,[1]ARhis!B:B,0))</f>
        <v>44785</v>
      </c>
      <c r="J95" t="str">
        <f>INDEX([1]!Table_FN_CPM34[Car_regno],MATCH(G95,[1]!Table_FN_CPM34[Car_machineno],0))</f>
        <v/>
      </c>
      <c r="K95" t="str">
        <f>INDEX([1]ARcar!J:J,MATCH(G95,[1]!Table_FN_CPM34[Car_machineno],0))</f>
        <v>01</v>
      </c>
      <c r="L95" t="str">
        <f>INDEX([1]ARcar!I:I,MATCH(G95,[1]!Table_FN_CPM34[Car_machineno],0))</f>
        <v>01</v>
      </c>
    </row>
    <row r="96" spans="1:12" x14ac:dyDescent="0.25">
      <c r="A96" t="s">
        <v>90</v>
      </c>
      <c r="B96" t="str">
        <f>INDEX([1]ARhis!C:C,MATCH(A96,[1]ARhis!B:B,0))</f>
        <v>นาย</v>
      </c>
      <c r="C96" t="str">
        <f>INDEX([1]ARhis!D:D,MATCH(A96,[1]ARhis!B:B,0))</f>
        <v>ธนบดี มาลัยศิริรัตน์</v>
      </c>
      <c r="D96" s="4" t="str">
        <f>INDEX([1]!Table_FN_CPM34[Car_brand],MATCH(G96,[1]!Table_FN_CPM34[Car_machineno],0))</f>
        <v>YAMAHA</v>
      </c>
      <c r="E96" t="str">
        <f>INDEX([1]!Table_FN_CPM34[Car_model],MATCH(G96,[1]!Table_FN_CPM34[Car_machineno],0))</f>
        <v>GrandFilano Hybrid ABS (B8B900)</v>
      </c>
      <c r="F96" t="str">
        <f>INDEX([1]!Table_FN_CPM34[Car_color],MATCH(G96,[1]!Table_FN_CPM34[Car_machineno],0))</f>
        <v>น้ำตาล</v>
      </c>
      <c r="G96" t="str">
        <f>INDEX([1]ARhis!E:E,MATCH(A96,[1]ARhis!B:B,0))</f>
        <v>E31PE-224780</v>
      </c>
      <c r="H96" t="str">
        <f>INDEX([1]!Table_FN_CPM34[Car_tankno],MATCH(G96,[1]!Table_FN_CPM34[Car_machineno],0))</f>
        <v>MLESEE92111224763</v>
      </c>
      <c r="I96" s="5">
        <f>INDEX([1]ARhis!A:A,MATCH(A96,[1]ARhis!B:B,0))</f>
        <v>44785</v>
      </c>
      <c r="J96" t="str">
        <f>INDEX([1]!Table_FN_CPM34[Car_regno],MATCH(G96,[1]!Table_FN_CPM34[Car_machineno],0))</f>
        <v/>
      </c>
      <c r="K96" t="str">
        <f>INDEX([1]ARcar!J:J,MATCH(G96,[1]!Table_FN_CPM34[Car_machineno],0))</f>
        <v>01</v>
      </c>
      <c r="L96" t="str">
        <f>INDEX([1]ARcar!I:I,MATCH(G96,[1]!Table_FN_CPM34[Car_machineno],0))</f>
        <v>01</v>
      </c>
    </row>
    <row r="97" spans="1:12" x14ac:dyDescent="0.25">
      <c r="A97" t="s">
        <v>91</v>
      </c>
      <c r="B97" t="str">
        <f>INDEX([1]ARhis!C:C,MATCH(A97,[1]ARhis!B:B,0))</f>
        <v>นางสาว</v>
      </c>
      <c r="C97" t="str">
        <f>INDEX([1]ARhis!D:D,MATCH(A97,[1]ARhis!B:B,0))</f>
        <v xml:space="preserve">ศิริราวรรณ โพธิ์เนียม </v>
      </c>
      <c r="D97" s="4" t="str">
        <f>INDEX([1]!Table_FN_CPM34[Car_brand],MATCH(G97,[1]!Table_FN_CPM34[Car_machineno],0))</f>
        <v>YAMAHA</v>
      </c>
      <c r="E97" t="str">
        <f>INDEX([1]!Table_FN_CPM34[Car_model],MATCH(G97,[1]!Table_FN_CPM34[Car_machineno],0))</f>
        <v>Fazzio  (BKF100)</v>
      </c>
      <c r="F97" t="str">
        <f>INDEX([1]!Table_FN_CPM34[Car_color],MATCH(G97,[1]!Table_FN_CPM34[Car_machineno],0))</f>
        <v>เทา</v>
      </c>
      <c r="G97" t="str">
        <f>INDEX([1]ARhis!E:E,MATCH(A97,[1]ARhis!B:B,0))</f>
        <v>E33XE-0001587</v>
      </c>
      <c r="H97" t="str">
        <f>INDEX([1]!Table_FN_CPM34[Car_tankno],MATCH(G97,[1]!Table_FN_CPM34[Car_machineno],0))</f>
        <v>MLESEJ81111001778</v>
      </c>
      <c r="I97" s="5">
        <f>INDEX([1]ARhis!A:A,MATCH(A97,[1]ARhis!B:B,0))</f>
        <v>44785</v>
      </c>
      <c r="J97" t="str">
        <f>INDEX([1]!Table_FN_CPM34[Car_regno],MATCH(G97,[1]!Table_FN_CPM34[Car_machineno],0))</f>
        <v/>
      </c>
      <c r="K97" t="str">
        <f>INDEX([1]ARcar!J:J,MATCH(G97,[1]!Table_FN_CPM34[Car_machineno],0))</f>
        <v>01</v>
      </c>
      <c r="L97" t="str">
        <f>INDEX([1]ARcar!I:I,MATCH(G97,[1]!Table_FN_CPM34[Car_machineno],0))</f>
        <v>01</v>
      </c>
    </row>
    <row r="98" spans="1:12" x14ac:dyDescent="0.25">
      <c r="A98" t="s">
        <v>92</v>
      </c>
      <c r="B98" t="str">
        <f>INDEX([1]ARhis!C:C,MATCH(A98,[1]ARhis!B:B,0))</f>
        <v>นาย</v>
      </c>
      <c r="C98" t="str">
        <f>INDEX([1]ARhis!D:D,MATCH(A98,[1]ARhis!B:B,0))</f>
        <v>ตรีโรจน์ โคบุตร</v>
      </c>
      <c r="D98" s="4" t="str">
        <f>INDEX([1]!Table_FN_CPM34[Car_brand],MATCH(G98,[1]!Table_FN_CPM34[Car_machineno],0))</f>
        <v>YAMAHA</v>
      </c>
      <c r="E98" t="str">
        <f>INDEX([1]!Table_FN_CPM34[Car_model],MATCH(G98,[1]!Table_FN_CPM34[Car_machineno],0))</f>
        <v>GrandFilano Hybrid (B8B800)</v>
      </c>
      <c r="F98" t="str">
        <f>INDEX([1]!Table_FN_CPM34[Car_color],MATCH(G98,[1]!Table_FN_CPM34[Car_machineno],0))</f>
        <v>เทา</v>
      </c>
      <c r="G98" t="str">
        <f>INDEX([1]ARhis!E:E,MATCH(A98,[1]ARhis!B:B,0))</f>
        <v>E31PE-378626</v>
      </c>
      <c r="H98" t="str">
        <f>INDEX([1]!Table_FN_CPM34[Car_tankno],MATCH(G98,[1]!Table_FN_CPM34[Car_machineno],0))</f>
        <v>MLESEE91111378602</v>
      </c>
      <c r="I98" s="5">
        <f>INDEX([1]ARhis!A:A,MATCH(A98,[1]ARhis!B:B,0))</f>
        <v>44786</v>
      </c>
      <c r="J98" t="str">
        <f>INDEX([1]!Table_FN_CPM34[Car_regno],MATCH(G98,[1]!Table_FN_CPM34[Car_machineno],0))</f>
        <v/>
      </c>
      <c r="K98" t="str">
        <f>INDEX([1]ARcar!J:J,MATCH(G98,[1]!Table_FN_CPM34[Car_machineno],0))</f>
        <v>01</v>
      </c>
      <c r="L98" t="str">
        <f>INDEX([1]ARcar!I:I,MATCH(G98,[1]!Table_FN_CPM34[Car_machineno],0))</f>
        <v>01</v>
      </c>
    </row>
    <row r="99" spans="1:12" x14ac:dyDescent="0.25">
      <c r="A99" t="s">
        <v>93</v>
      </c>
      <c r="B99" t="str">
        <f>INDEX([1]ARhis!C:C,MATCH(A99,[1]ARhis!B:B,0))</f>
        <v>นาย</v>
      </c>
      <c r="C99" t="str">
        <f>INDEX([1]ARhis!D:D,MATCH(A99,[1]ARhis!B:B,0))</f>
        <v>เกรียงไกร แซ่หรือ</v>
      </c>
      <c r="D99" s="4" t="str">
        <f>INDEX([1]!Table_FN_CPM34[Car_brand],MATCH(G99,[1]!Table_FN_CPM34[Car_machineno],0))</f>
        <v>YAMAHA</v>
      </c>
      <c r="E99" t="str">
        <f>INDEX([1]!Table_FN_CPM34[Car_model],MATCH(G99,[1]!Table_FN_CPM34[Car_machineno],0))</f>
        <v>Fazzio  (BKF100)</v>
      </c>
      <c r="F99" t="str">
        <f>INDEX([1]!Table_FN_CPM34[Car_color],MATCH(G99,[1]!Table_FN_CPM34[Car_machineno],0))</f>
        <v>เทา</v>
      </c>
      <c r="G99" t="str">
        <f>INDEX([1]ARhis!E:E,MATCH(A99,[1]ARhis!B:B,0))</f>
        <v>E33XE-0003707</v>
      </c>
      <c r="H99" t="str">
        <f>INDEX([1]!Table_FN_CPM34[Car_tankno],MATCH(G99,[1]!Table_FN_CPM34[Car_machineno],0))</f>
        <v>MLESEJ81111003246</v>
      </c>
      <c r="I99" s="5">
        <f>INDEX([1]ARhis!A:A,MATCH(A99,[1]ARhis!B:B,0))</f>
        <v>44786</v>
      </c>
      <c r="J99" t="str">
        <f>INDEX([1]!Table_FN_CPM34[Car_regno],MATCH(G99,[1]!Table_FN_CPM34[Car_machineno],0))</f>
        <v/>
      </c>
      <c r="K99" t="str">
        <f>INDEX([1]ARcar!J:J,MATCH(G99,[1]!Table_FN_CPM34[Car_machineno],0))</f>
        <v>01</v>
      </c>
      <c r="L99" t="str">
        <f>INDEX([1]ARcar!I:I,MATCH(G99,[1]!Table_FN_CPM34[Car_machineno],0))</f>
        <v>01</v>
      </c>
    </row>
    <row r="100" spans="1:12" x14ac:dyDescent="0.25">
      <c r="A100" t="s">
        <v>94</v>
      </c>
      <c r="B100" t="str">
        <f>INDEX([1]ARhis!C:C,MATCH(A100,[1]ARhis!B:B,0))</f>
        <v>นางสาว</v>
      </c>
      <c r="C100" t="str">
        <f>INDEX([1]ARhis!D:D,MATCH(A100,[1]ARhis!B:B,0))</f>
        <v>น้ำทิพย์ ศิริวรรณ์</v>
      </c>
      <c r="D100" s="4" t="str">
        <f>INDEX([1]!Table_FN_CPM34[Car_brand],MATCH(G100,[1]!Table_FN_CPM34[Car_machineno],0))</f>
        <v>YAMAHA</v>
      </c>
      <c r="E100" t="str">
        <f>INDEX([1]!Table_FN_CPM34[Car_model],MATCH(G100,[1]!Table_FN_CPM34[Car_machineno],0))</f>
        <v>GrandFilano Hybrid (B8B800)</v>
      </c>
      <c r="F100" t="str">
        <f>INDEX([1]!Table_FN_CPM34[Car_color],MATCH(G100,[1]!Table_FN_CPM34[Car_machineno],0))</f>
        <v>เทา</v>
      </c>
      <c r="G100" t="str">
        <f>INDEX([1]ARhis!E:E,MATCH(A100,[1]ARhis!B:B,0))</f>
        <v>E31PE-378603</v>
      </c>
      <c r="H100" t="str">
        <f>INDEX([1]!Table_FN_CPM34[Car_tankno],MATCH(G100,[1]!Table_FN_CPM34[Car_machineno],0))</f>
        <v>MLESEE91111378585</v>
      </c>
      <c r="I100" s="5">
        <f>INDEX([1]ARhis!A:A,MATCH(A100,[1]ARhis!B:B,0))</f>
        <v>44786</v>
      </c>
      <c r="J100" t="str">
        <f>INDEX([1]!Table_FN_CPM34[Car_regno],MATCH(G100,[1]!Table_FN_CPM34[Car_machineno],0))</f>
        <v/>
      </c>
      <c r="K100" t="str">
        <f>INDEX([1]ARcar!J:J,MATCH(G100,[1]!Table_FN_CPM34[Car_machineno],0))</f>
        <v>01</v>
      </c>
      <c r="L100" t="str">
        <f>INDEX([1]ARcar!I:I,MATCH(G100,[1]!Table_FN_CPM34[Car_machineno],0))</f>
        <v>01</v>
      </c>
    </row>
    <row r="101" spans="1:12" x14ac:dyDescent="0.25">
      <c r="A101" t="s">
        <v>95</v>
      </c>
      <c r="B101" t="str">
        <f>INDEX([1]ARhis!C:C,MATCH(A101,[1]ARhis!B:B,0))</f>
        <v>นางสาว</v>
      </c>
      <c r="C101" t="str">
        <f>INDEX([1]ARhis!D:D,MATCH(A101,[1]ARhis!B:B,0))</f>
        <v>ศรินทร์ทิพย์ กรรณสูต</v>
      </c>
      <c r="D101" s="4" t="str">
        <f>INDEX([1]!Table_FN_CPM34[Car_brand],MATCH(G101,[1]!Table_FN_CPM34[Car_machineno],0))</f>
        <v>YAMAHA</v>
      </c>
      <c r="E101" t="str">
        <f>INDEX([1]!Table_FN_CPM34[Car_model],MATCH(G101,[1]!Table_FN_CPM34[Car_machineno],0))</f>
        <v>Fazzio  (BKF100)</v>
      </c>
      <c r="F101" t="str">
        <f>INDEX([1]!Table_FN_CPM34[Car_color],MATCH(G101,[1]!Table_FN_CPM34[Car_machineno],0))</f>
        <v>แดง</v>
      </c>
      <c r="G101" t="str">
        <f>INDEX([1]ARhis!E:E,MATCH(A101,[1]ARhis!B:B,0))</f>
        <v>E33XE-0004150</v>
      </c>
      <c r="H101" t="str">
        <f>INDEX([1]!Table_FN_CPM34[Car_tankno],MATCH(G101,[1]!Table_FN_CPM34[Car_machineno],0))</f>
        <v>MLESEJ81111003991</v>
      </c>
      <c r="I101" s="5">
        <f>INDEX([1]ARhis!A:A,MATCH(A101,[1]ARhis!B:B,0))</f>
        <v>44787</v>
      </c>
      <c r="J101" t="str">
        <f>INDEX([1]!Table_FN_CPM34[Car_regno],MATCH(G101,[1]!Table_FN_CPM34[Car_machineno],0))</f>
        <v/>
      </c>
      <c r="K101" t="str">
        <f>INDEX([1]ARcar!J:J,MATCH(G101,[1]!Table_FN_CPM34[Car_machineno],0))</f>
        <v>01</v>
      </c>
      <c r="L101" t="str">
        <f>INDEX([1]ARcar!I:I,MATCH(G101,[1]!Table_FN_CPM34[Car_machineno],0))</f>
        <v>01</v>
      </c>
    </row>
    <row r="102" spans="1:12" x14ac:dyDescent="0.25">
      <c r="A102" t="s">
        <v>96</v>
      </c>
      <c r="B102" t="str">
        <f>INDEX([1]ARhis!C:C,MATCH(A102,[1]ARhis!B:B,0))</f>
        <v>นาย</v>
      </c>
      <c r="C102" t="str">
        <f>INDEX([1]ARhis!D:D,MATCH(A102,[1]ARhis!B:B,0))</f>
        <v>นิคม มีเพียร</v>
      </c>
      <c r="D102" s="4" t="str">
        <f>INDEX([1]!Table_FN_CPM34[Car_brand],MATCH(G102,[1]!Table_FN_CPM34[Car_machineno],0))</f>
        <v>YAMAHA</v>
      </c>
      <c r="E102" t="str">
        <f>INDEX([1]!Table_FN_CPM34[Car_model],MATCH(G102,[1]!Table_FN_CPM34[Car_machineno],0))</f>
        <v>Finn ล้อแม็ก สตาร์ทมือ (B6FJ00)</v>
      </c>
      <c r="F102" t="str">
        <f>INDEX([1]!Table_FN_CPM34[Car_color],MATCH(G102,[1]!Table_FN_CPM34[Car_machineno],0))</f>
        <v>แดง</v>
      </c>
      <c r="G102" t="str">
        <f>INDEX([1]ARhis!E:E,MATCH(A102,[1]ARhis!B:B,0))</f>
        <v>E32EE-119542</v>
      </c>
      <c r="H102" t="str">
        <f>INDEX([1]!Table_FN_CPM34[Car_tankno],MATCH(G102,[1]!Table_FN_CPM34[Car_machineno],0))</f>
        <v>MLEUE362111119521</v>
      </c>
      <c r="I102" s="5">
        <f>INDEX([1]ARhis!A:A,MATCH(A102,[1]ARhis!B:B,0))</f>
        <v>44788</v>
      </c>
      <c r="J102" t="str">
        <f>INDEX([1]!Table_FN_CPM34[Car_regno],MATCH(G102,[1]!Table_FN_CPM34[Car_machineno],0))</f>
        <v/>
      </c>
      <c r="K102" t="str">
        <f>INDEX([1]ARcar!J:J,MATCH(G102,[1]!Table_FN_CPM34[Car_machineno],0))</f>
        <v>01</v>
      </c>
      <c r="L102" t="str">
        <f>INDEX([1]ARcar!I:I,MATCH(G102,[1]!Table_FN_CPM34[Car_machineno],0))</f>
        <v>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Ricecooker</dc:creator>
  <cp:lastModifiedBy>User</cp:lastModifiedBy>
  <dcterms:created xsi:type="dcterms:W3CDTF">2022-08-24T02:55:33Z</dcterms:created>
  <dcterms:modified xsi:type="dcterms:W3CDTF">2022-08-29T08:37:13Z</dcterms:modified>
</cp:coreProperties>
</file>