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\Dropbox\NHL94\Leagues\Plabax League\Season 04\"/>
    </mc:Choice>
  </mc:AlternateContent>
  <xr:revisionPtr revIDLastSave="0" documentId="13_ncr:1_{1F188D4A-387B-4A35-BAD4-94C430FB40E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teams" sheetId="1" r:id="rId1"/>
    <sheet name="ROM NOTES" sheetId="2" r:id="rId2"/>
    <sheet name="offsets" sheetId="3" r:id="rId3"/>
    <sheet name="Title Screen EA" sheetId="4" r:id="rId4"/>
  </sheets>
  <externalReferences>
    <externalReference r:id="rId5"/>
  </externalReferences>
  <definedNames>
    <definedName name="a" hidden="1">{"'QBs'!$A$1:$M$65"}</definedName>
    <definedName name="AgiD">[1]Formulas!$F$7</definedName>
    <definedName name="AgiF">[1]Formulas!$B$7</definedName>
    <definedName name="AgiG">[1]Formulas!$J$7</definedName>
    <definedName name="AgrD">[1]Formulas!$F$18</definedName>
    <definedName name="AgrF">[1]Formulas!$B$18</definedName>
    <definedName name="b" hidden="1">{"'QBs'!$A$1:$M$65"}</definedName>
    <definedName name="BiasD">[1]Formulas!$F$4</definedName>
    <definedName name="BiasF">[1]Formulas!$B$4</definedName>
    <definedName name="BiasG">[1]Formulas!$J$4</definedName>
    <definedName name="ChkAbilD">[1]Formulas!$F$19</definedName>
    <definedName name="ChkAbilF">[1]Formulas!$B$19</definedName>
    <definedName name="CkD">[1]Formulas!$F$12</definedName>
    <definedName name="CkF">[1]Formulas!$B$12</definedName>
    <definedName name="DfAD">[1]Formulas!$F$10</definedName>
    <definedName name="DfAF">[1]Formulas!$B$10</definedName>
    <definedName name="DfAG">[1]Formulas!$J$10</definedName>
    <definedName name="EndD">[1]Formulas!$F$15</definedName>
    <definedName name="EndF">[1]Formulas!$B$15</definedName>
    <definedName name="GvLG">[1]Formulas!$J$18</definedName>
    <definedName name="GvRG">[1]Formulas!$J$17</definedName>
    <definedName name="HTML_CodePage" hidden="1">1252</definedName>
    <definedName name="HTML_Control" hidden="1">{"'Cheat'!$A$7:$U$109"}</definedName>
    <definedName name="HTML_Description" hidden="1">""</definedName>
    <definedName name="HTML_Email" hidden="1">""</definedName>
    <definedName name="HTML_Header" hidden="1">"Teams"</definedName>
    <definedName name="HTML_LastUpdate" hidden="1">"7/30/00"</definedName>
    <definedName name="HTML_LineAfter" hidden="1">FALSE</definedName>
    <definedName name="HTML_LineBefore" hidden="1">FALSE</definedName>
    <definedName name="HTML_Name" hidden="1">"Joe Bryant"</definedName>
    <definedName name="HTML_OBDlg2" hidden="1">TRUE</definedName>
    <definedName name="HTML_OBDlg4" hidden="1">TRUE</definedName>
    <definedName name="HTML_OS" hidden="1">0</definedName>
    <definedName name="HTML_PathFile" hidden="1">"C:\business\onepagebasic.htm"</definedName>
    <definedName name="HTML_Title" hidden="1">"projections 6-05-00"</definedName>
    <definedName name="OfAD">[1]Formulas!$F$9</definedName>
    <definedName name="OfAF">[1]Formulas!$B$9</definedName>
    <definedName name="OfAG">[1]Formulas!$J$9</definedName>
    <definedName name="PasD">[1]Formulas!$F$17</definedName>
    <definedName name="PasF">[1]Formulas!$B$17</definedName>
    <definedName name="PkCG">[1]Formulas!$J$11</definedName>
    <definedName name="RghD">[1]Formulas!$F$16</definedName>
    <definedName name="RghF">[1]Formulas!$B$16</definedName>
    <definedName name="ScaleD">[1]Formulas!$F$5</definedName>
    <definedName name="ScaleF">[1]Formulas!$B$5</definedName>
    <definedName name="ScaleG">[1]Formulas!$J$5</definedName>
    <definedName name="ShAD">[1]Formulas!$F$14</definedName>
    <definedName name="ShAF">[1]Formulas!$B$14</definedName>
    <definedName name="ShPD">[1]Formulas!$F$11</definedName>
    <definedName name="ShPF">[1]Formulas!$B$11</definedName>
    <definedName name="SpdD">[1]Formulas!$F$8</definedName>
    <definedName name="SpdF">[1]Formulas!$B$8</definedName>
    <definedName name="SpdG">[1]Formulas!$J$8</definedName>
    <definedName name="StHD">[1]Formulas!$F$13</definedName>
    <definedName name="StHF">[1]Formulas!$B$13</definedName>
    <definedName name="StLG">[1]Formulas!$J$16</definedName>
    <definedName name="StRG">[1]Formulas!$J$15</definedName>
    <definedName name="WgtD">[1]Formulas!$F$6</definedName>
    <definedName name="WgtF">[1]Formulas!$B$6</definedName>
    <definedName name="WgtG">[1]Formulas!$J$6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" i="3"/>
  <c r="I2" i="3" l="1"/>
  <c r="G26" i="3" l="1"/>
  <c r="G27" i="3" s="1"/>
  <c r="E26" i="3"/>
  <c r="I29" i="3" s="1"/>
  <c r="I27" i="3"/>
  <c r="I28" i="3"/>
  <c r="F27" i="3" l="1"/>
  <c r="G28" i="3"/>
  <c r="E27" i="3"/>
  <c r="E28" i="3" s="1"/>
  <c r="E29" i="3" s="1"/>
  <c r="E30" i="3" s="1"/>
  <c r="E31" i="3" s="1"/>
  <c r="E32" i="3" s="1"/>
  <c r="F26" i="3"/>
  <c r="B46" i="3"/>
  <c r="F28" i="3" l="1"/>
  <c r="G29" i="3"/>
  <c r="E36" i="3"/>
  <c r="D36" i="3" s="1"/>
  <c r="G30" i="3" l="1"/>
  <c r="F29" i="3"/>
  <c r="B40" i="3"/>
  <c r="B41" i="3" s="1"/>
  <c r="D40" i="3"/>
  <c r="D41" i="3" s="1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G31" i="3" l="1"/>
  <c r="F30" i="3"/>
  <c r="L34" i="3"/>
  <c r="J34" i="3"/>
  <c r="H34" i="3"/>
  <c r="G34" i="3"/>
  <c r="D34" i="3"/>
  <c r="C34" i="3"/>
  <c r="F31" i="3" l="1"/>
  <c r="G32" i="3"/>
  <c r="F32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<sst xmlns="http://schemas.openxmlformats.org/spreadsheetml/2006/main" count="369" uniqueCount="334">
  <si>
    <t>Calgary</t>
  </si>
  <si>
    <t>Flames</t>
  </si>
  <si>
    <t>CGY</t>
  </si>
  <si>
    <t>Scotiabank Saddledome</t>
  </si>
  <si>
    <t>Chicago</t>
  </si>
  <si>
    <t>Blackhawks</t>
  </si>
  <si>
    <t>CHI</t>
  </si>
  <si>
    <t>United Center</t>
  </si>
  <si>
    <t>Colorado</t>
  </si>
  <si>
    <t>Avalanche</t>
  </si>
  <si>
    <t>COL</t>
  </si>
  <si>
    <t>Pepsi Center</t>
  </si>
  <si>
    <t>Dallas</t>
  </si>
  <si>
    <t>Stars</t>
  </si>
  <si>
    <t>DAL</t>
  </si>
  <si>
    <t>American Airlines Center</t>
  </si>
  <si>
    <t>HAM</t>
  </si>
  <si>
    <t>HFD</t>
  </si>
  <si>
    <t>Minnesota</t>
  </si>
  <si>
    <t>North Stars</t>
  </si>
  <si>
    <t>MNS</t>
  </si>
  <si>
    <t>Met Center</t>
  </si>
  <si>
    <t>Madison Square Garden</t>
  </si>
  <si>
    <t>Philadelphia</t>
  </si>
  <si>
    <t>Flyers</t>
  </si>
  <si>
    <t>PHI</t>
  </si>
  <si>
    <t>Wells Fargo Center</t>
  </si>
  <si>
    <t>PIT</t>
  </si>
  <si>
    <t>STL</t>
  </si>
  <si>
    <t>Toronto</t>
  </si>
  <si>
    <t>Maple Leafs</t>
  </si>
  <si>
    <t>TOR</t>
  </si>
  <si>
    <t>Air Canada Centre</t>
  </si>
  <si>
    <t>Scottrade Center</t>
  </si>
  <si>
    <t>Location</t>
  </si>
  <si>
    <t>Initials</t>
  </si>
  <si>
    <t>Name</t>
  </si>
  <si>
    <t>Stadium</t>
  </si>
  <si>
    <t>ROM</t>
  </si>
  <si>
    <t>beta_01</t>
  </si>
  <si>
    <t>Notes</t>
  </si>
  <si>
    <t>Player</t>
  </si>
  <si>
    <t>NYR</t>
  </si>
  <si>
    <t>beta_03</t>
  </si>
  <si>
    <t>beta_04</t>
  </si>
  <si>
    <t>NEW</t>
  </si>
  <si>
    <t>Team</t>
  </si>
  <si>
    <t>Team Logo (H)</t>
  </si>
  <si>
    <t>Team Logo (D)</t>
  </si>
  <si>
    <t>Team Logo Palette (H)</t>
  </si>
  <si>
    <t>Team Logo Palette (D)</t>
  </si>
  <si>
    <t>Rink Logo (H)</t>
  </si>
  <si>
    <t>Rink Logo (D)</t>
  </si>
  <si>
    <t>Rink Logo Palette (H)</t>
  </si>
  <si>
    <t>Rink Logo Palette (D)</t>
  </si>
  <si>
    <t>Banner (H)</t>
  </si>
  <si>
    <t>Banner (D)</t>
  </si>
  <si>
    <t>Home/Visitor Palette</t>
  </si>
  <si>
    <t>1C85B8</t>
  </si>
  <si>
    <t>1C81EE</t>
  </si>
  <si>
    <t>1D6F02</t>
  </si>
  <si>
    <t>1D16CC</t>
  </si>
  <si>
    <t>1C6982</t>
  </si>
  <si>
    <t>1C8A8E</t>
  </si>
  <si>
    <t>1C820E</t>
  </si>
  <si>
    <t>1D720C</t>
  </si>
  <si>
    <t>1D198C</t>
  </si>
  <si>
    <t>1C69C2</t>
  </si>
  <si>
    <t>1C8F64</t>
  </si>
  <si>
    <t>1C822E</t>
  </si>
  <si>
    <t>1D7516</t>
  </si>
  <si>
    <t>1D1C4C</t>
  </si>
  <si>
    <t>1C6A02</t>
  </si>
  <si>
    <t>1C943A</t>
  </si>
  <si>
    <t>1C824E</t>
  </si>
  <si>
    <t>1D7820</t>
  </si>
  <si>
    <t>1D1F0C</t>
  </si>
  <si>
    <t>1C6A42</t>
  </si>
  <si>
    <t>1C9910</t>
  </si>
  <si>
    <t>1C826E</t>
  </si>
  <si>
    <t>1D7B2A</t>
  </si>
  <si>
    <t>1D21CC</t>
  </si>
  <si>
    <t>1C6A82</t>
  </si>
  <si>
    <t>1C9DE6</t>
  </si>
  <si>
    <t>1C828E</t>
  </si>
  <si>
    <t>1D7E34</t>
  </si>
  <si>
    <t>1D248C</t>
  </si>
  <si>
    <t>1C6AC2</t>
  </si>
  <si>
    <t>1CA2BC</t>
  </si>
  <si>
    <t>1C82AE</t>
  </si>
  <si>
    <t>1D813E</t>
  </si>
  <si>
    <t>1D274C</t>
  </si>
  <si>
    <t>1C6B02</t>
  </si>
  <si>
    <t>1CA792</t>
  </si>
  <si>
    <t>1C82CE</t>
  </si>
  <si>
    <t>1D8448</t>
  </si>
  <si>
    <t>1D2A0C</t>
  </si>
  <si>
    <t>1C6B42</t>
  </si>
  <si>
    <t>1CAC68</t>
  </si>
  <si>
    <t>1C82EE</t>
  </si>
  <si>
    <t>1D8752</t>
  </si>
  <si>
    <t>1D2CCC</t>
  </si>
  <si>
    <t>1C6B82</t>
  </si>
  <si>
    <t>1CB13E</t>
  </si>
  <si>
    <t>1C830E</t>
  </si>
  <si>
    <t>1D8A5C</t>
  </si>
  <si>
    <t>1D2F8C</t>
  </si>
  <si>
    <t>1C6BC2</t>
  </si>
  <si>
    <t>1CB614</t>
  </si>
  <si>
    <t>1C832E</t>
  </si>
  <si>
    <t>1D8D66</t>
  </si>
  <si>
    <t>1D324C</t>
  </si>
  <si>
    <t>1C6C02</t>
  </si>
  <si>
    <t>1CBAEA</t>
  </si>
  <si>
    <t>1C834E</t>
  </si>
  <si>
    <t>1D9070</t>
  </si>
  <si>
    <t>1D350C</t>
  </si>
  <si>
    <t>1C6C42</t>
  </si>
  <si>
    <t>1CBFC0</t>
  </si>
  <si>
    <t>1C836E</t>
  </si>
  <si>
    <t>1D937A</t>
  </si>
  <si>
    <t>1D37CC</t>
  </si>
  <si>
    <t>1C6C82</t>
  </si>
  <si>
    <t>1CC496</t>
  </si>
  <si>
    <t>1C838E</t>
  </si>
  <si>
    <t>1D9684</t>
  </si>
  <si>
    <t>1D3A8C</t>
  </si>
  <si>
    <t>1C6CC2</t>
  </si>
  <si>
    <t>1CC96C</t>
  </si>
  <si>
    <t>1C83AE</t>
  </si>
  <si>
    <t>1D998E</t>
  </si>
  <si>
    <t>1D3D4C</t>
  </si>
  <si>
    <t>1C6D02</t>
  </si>
  <si>
    <t>1CCE42</t>
  </si>
  <si>
    <t>1C83CE</t>
  </si>
  <si>
    <t>1D9C98</t>
  </si>
  <si>
    <t>1D400C</t>
  </si>
  <si>
    <t>1C6D42</t>
  </si>
  <si>
    <t>1CD318</t>
  </si>
  <si>
    <t>1C83EE</t>
  </si>
  <si>
    <t>1D9FA2</t>
  </si>
  <si>
    <t>1D42CC</t>
  </si>
  <si>
    <t>1C6D82</t>
  </si>
  <si>
    <t>1CD7EE</t>
  </si>
  <si>
    <t>1C840E</t>
  </si>
  <si>
    <t>1DA2AC</t>
  </si>
  <si>
    <t>1D458C</t>
  </si>
  <si>
    <t>1C6DC2</t>
  </si>
  <si>
    <t>1CDCC4</t>
  </si>
  <si>
    <t>1C842E</t>
  </si>
  <si>
    <t>1DA5B6</t>
  </si>
  <si>
    <t>1D484C</t>
  </si>
  <si>
    <t>1C6E02</t>
  </si>
  <si>
    <t>1CE19A</t>
  </si>
  <si>
    <t>1C844E</t>
  </si>
  <si>
    <t>1DA8C0</t>
  </si>
  <si>
    <t>1D4B0C</t>
  </si>
  <si>
    <t>1C6E42</t>
  </si>
  <si>
    <t>1CE670</t>
  </si>
  <si>
    <t>1C846E</t>
  </si>
  <si>
    <t>1DABCA</t>
  </si>
  <si>
    <t>1D4DCC</t>
  </si>
  <si>
    <t>1C6E82</t>
  </si>
  <si>
    <t>1CEB46</t>
  </si>
  <si>
    <t>1C848E</t>
  </si>
  <si>
    <t>1DAED4</t>
  </si>
  <si>
    <t>1D508C</t>
  </si>
  <si>
    <t>1C6EC2</t>
  </si>
  <si>
    <t>1CF01C</t>
  </si>
  <si>
    <t>1C84AE</t>
  </si>
  <si>
    <t>1DB1DE</t>
  </si>
  <si>
    <t>1D534C</t>
  </si>
  <si>
    <t>1C6F02</t>
  </si>
  <si>
    <t>1CF4F2</t>
  </si>
  <si>
    <t>1C84CE</t>
  </si>
  <si>
    <t>1DB4E8</t>
  </si>
  <si>
    <t>1D560C</t>
  </si>
  <si>
    <t>1C6F42</t>
  </si>
  <si>
    <t>1CF9C8</t>
  </si>
  <si>
    <t>1C84EE</t>
  </si>
  <si>
    <t>1D58CC</t>
  </si>
  <si>
    <t>1C6F82</t>
  </si>
  <si>
    <t>1CFE9E</t>
  </si>
  <si>
    <t>1C850E</t>
  </si>
  <si>
    <t>1D5B8C</t>
  </si>
  <si>
    <t>1C6FC2</t>
  </si>
  <si>
    <t>1D0374</t>
  </si>
  <si>
    <t>1C852E</t>
  </si>
  <si>
    <t>1D5E4C</t>
  </si>
  <si>
    <t>1C7002</t>
  </si>
  <si>
    <t>1D084A</t>
  </si>
  <si>
    <t>1C854E</t>
  </si>
  <si>
    <t>1D610C</t>
  </si>
  <si>
    <t>1C7042</t>
  </si>
  <si>
    <t>1D0D20</t>
  </si>
  <si>
    <t>1C856E</t>
  </si>
  <si>
    <t>1D63CC</t>
  </si>
  <si>
    <t>1C7082</t>
  </si>
  <si>
    <t>1D11F6</t>
  </si>
  <si>
    <t>1C858E</t>
  </si>
  <si>
    <t>1D668C</t>
  </si>
  <si>
    <t>1C70C2</t>
  </si>
  <si>
    <t>Size</t>
  </si>
  <si>
    <t>4D6</t>
  </si>
  <si>
    <t>30A</t>
  </si>
  <si>
    <t>Have to check NOSE Home team strips for offsets.  These can change</t>
  </si>
  <si>
    <t>1D16CB</t>
  </si>
  <si>
    <t>offset</t>
  </si>
  <si>
    <t>4BDEA</t>
  </si>
  <si>
    <t>28x3 tiles</t>
  </si>
  <si>
    <t>First 7</t>
  </si>
  <si>
    <t>Tile 1 repeats, 1&amp;8</t>
  </si>
  <si>
    <t>Next row of 7</t>
  </si>
  <si>
    <t>Tile 1 repeats, 1 and one below</t>
  </si>
  <si>
    <t>Pallete</t>
  </si>
  <si>
    <t>LAK</t>
  </si>
  <si>
    <t>Los Angeles</t>
  </si>
  <si>
    <t>Kings</t>
  </si>
  <si>
    <t>Staples Center</t>
  </si>
  <si>
    <t>Vegas</t>
  </si>
  <si>
    <t>VGK</t>
  </si>
  <si>
    <t>Golden Knights</t>
  </si>
  <si>
    <t>T-Mobile Arena</t>
  </si>
  <si>
    <t>Changed title screen and title</t>
  </si>
  <si>
    <t>beta_02</t>
  </si>
  <si>
    <t>Changed text on title screen</t>
  </si>
  <si>
    <t>Used wBoy 30 rom template to start</t>
  </si>
  <si>
    <t>updated to allow b-checks w/ penalties off</t>
  </si>
  <si>
    <t>TO DO</t>
  </si>
  <si>
    <t>enable b-check</t>
  </si>
  <si>
    <t>shorten goalie time</t>
  </si>
  <si>
    <t>static ROM</t>
  </si>
  <si>
    <t>no Advantages</t>
  </si>
  <si>
    <t>DONE</t>
  </si>
  <si>
    <t>increase range</t>
  </si>
  <si>
    <t>updated goalie roaming</t>
  </si>
  <si>
    <t>updated shorten goalie control time</t>
  </si>
  <si>
    <t>Update Teams</t>
  </si>
  <si>
    <t>Update Start Menu</t>
  </si>
  <si>
    <t>OT to 99 min</t>
  </si>
  <si>
    <t>Update 1st and 2nd Splash</t>
  </si>
  <si>
    <t>3 stars and scoreboard menu</t>
  </si>
  <si>
    <t>updated 1st splash (copy paste hex)</t>
  </si>
  <si>
    <t>updated title screen and title (copy paste hex)</t>
  </si>
  <si>
    <t>2nd splash updated</t>
  </si>
  <si>
    <t>Sam Rosen in place</t>
  </si>
  <si>
    <t>Timer updated</t>
  </si>
  <si>
    <t>Timer Updated</t>
  </si>
  <si>
    <t>Player Cards</t>
  </si>
  <si>
    <t>beta_05</t>
  </si>
  <si>
    <t>copied GDL 15 player cards</t>
  </si>
  <si>
    <t>Hartford</t>
  </si>
  <si>
    <t>Whalers</t>
  </si>
  <si>
    <t>Barton Street Arena</t>
  </si>
  <si>
    <t>Hartford Civic Center</t>
  </si>
  <si>
    <t>Pittsburgh</t>
  </si>
  <si>
    <t>Consol Energy Center</t>
  </si>
  <si>
    <t>PLAB 02</t>
  </si>
  <si>
    <t>GDL 15</t>
  </si>
  <si>
    <t>Raph</t>
  </si>
  <si>
    <t>beta_06</t>
  </si>
  <si>
    <t>beta_08</t>
  </si>
  <si>
    <t>Graphics updated - logos, banners, ice, strips</t>
  </si>
  <si>
    <t>beta_09</t>
  </si>
  <si>
    <t>ROM Credits</t>
  </si>
  <si>
    <t>Sam Rosen text</t>
  </si>
  <si>
    <t>beta_10</t>
  </si>
  <si>
    <t>check stats after whistle removed</t>
  </si>
  <si>
    <t>beta_11</t>
  </si>
  <si>
    <t>scoreboard and proset logo done</t>
  </si>
  <si>
    <t>Brutus</t>
  </si>
  <si>
    <t>DanTML</t>
  </si>
  <si>
    <t>MikeGartner22</t>
  </si>
  <si>
    <t>jv</t>
  </si>
  <si>
    <t>Bvish</t>
  </si>
  <si>
    <t>SOH</t>
  </si>
  <si>
    <t>LeifErickson</t>
  </si>
  <si>
    <t>AngryJay93</t>
  </si>
  <si>
    <t>TecmoJon</t>
  </si>
  <si>
    <t>OK Boehmer</t>
  </si>
  <si>
    <t>Wittgenstein</t>
  </si>
  <si>
    <t>JCariello</t>
  </si>
  <si>
    <t>Scribe</t>
  </si>
  <si>
    <t>DPS</t>
  </si>
  <si>
    <t>Trefizzle</t>
  </si>
  <si>
    <t>Niuhuskie224</t>
  </si>
  <si>
    <t>Chris O</t>
  </si>
  <si>
    <t>CharlesWorth</t>
  </si>
  <si>
    <t>Mr. T EX</t>
  </si>
  <si>
    <t>dcicon</t>
  </si>
  <si>
    <t>Hokkeefan</t>
  </si>
  <si>
    <t>Jer_33</t>
  </si>
  <si>
    <t>corbettkb</t>
  </si>
  <si>
    <t>WSH</t>
  </si>
  <si>
    <t>NJD</t>
  </si>
  <si>
    <t>BOS</t>
  </si>
  <si>
    <t>QUE</t>
  </si>
  <si>
    <t>MTL</t>
  </si>
  <si>
    <t>BUF</t>
  </si>
  <si>
    <t>TBL</t>
  </si>
  <si>
    <t>OTT</t>
  </si>
  <si>
    <t>DET</t>
  </si>
  <si>
    <t>ANH</t>
  </si>
  <si>
    <t>WPG</t>
  </si>
  <si>
    <t>EDM</t>
  </si>
  <si>
    <t>VAN</t>
  </si>
  <si>
    <t>Washington</t>
  </si>
  <si>
    <t>New Jersey</t>
  </si>
  <si>
    <t>Boston</t>
  </si>
  <si>
    <t>Quebec</t>
  </si>
  <si>
    <t>Montreal</t>
  </si>
  <si>
    <t>Buffalo</t>
  </si>
  <si>
    <t>Tampa Bay</t>
  </si>
  <si>
    <t>Ottawa</t>
  </si>
  <si>
    <t>Detroit</t>
  </si>
  <si>
    <t>Anaheim</t>
  </si>
  <si>
    <t>Winnipeg</t>
  </si>
  <si>
    <t>Edmonton</t>
  </si>
  <si>
    <t>Vancouver</t>
  </si>
  <si>
    <t>Capitals</t>
  </si>
  <si>
    <t>Devils</t>
  </si>
  <si>
    <t>Bruins</t>
  </si>
  <si>
    <t>Nordiques</t>
  </si>
  <si>
    <t>Canadiens</t>
  </si>
  <si>
    <t>Sabres</t>
  </si>
  <si>
    <t>Lightning</t>
  </si>
  <si>
    <t>Senators</t>
  </si>
  <si>
    <t>Red Wings</t>
  </si>
  <si>
    <t>Ducks</t>
  </si>
  <si>
    <t>Pirates</t>
  </si>
  <si>
    <t>Jets</t>
  </si>
  <si>
    <t>Oilers</t>
  </si>
  <si>
    <t>Canucks</t>
  </si>
  <si>
    <t>1DCA4E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</si>
</sst>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quotePrefix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20">
    <cellStyle name="Comma 2" xfId="2" xr:uid="{00000000-0005-0000-0000-000000000000}"/>
    <cellStyle name="Comma 2 2" xfId="3" xr:uid="{00000000-0005-0000-0000-000001000000}"/>
    <cellStyle name="Comma 3" xfId="4" xr:uid="{00000000-0005-0000-0000-000002000000}"/>
    <cellStyle name="Comma 4" xfId="5" xr:uid="{00000000-0005-0000-0000-000003000000}"/>
    <cellStyle name="Normal" xfId="0" builtinId="0"/>
    <cellStyle name="Normal 10" xfId="6" xr:uid="{00000000-0005-0000-0000-000005000000}"/>
    <cellStyle name="Normal 11" xfId="7" xr:uid="{00000000-0005-0000-0000-000006000000}"/>
    <cellStyle name="Normal 12" xfId="8" xr:uid="{00000000-0005-0000-0000-000007000000}"/>
    <cellStyle name="Normal 13" xfId="9" xr:uid="{00000000-0005-0000-0000-000008000000}"/>
    <cellStyle name="Normal 2" xfId="1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4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7 2" xfId="17" xr:uid="{00000000-0005-0000-0000-000011000000}"/>
    <cellStyle name="Normal 8" xfId="18" xr:uid="{00000000-0005-0000-0000-000012000000}"/>
    <cellStyle name="Normal 9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360269</xdr:colOff>
      <xdr:row>1</xdr:row>
      <xdr:rowOff>33618</xdr:rowOff>
    </xdr:from>
    <xdr:to>
      <xdr:col>22</xdr:col>
      <xdr:colOff>118429</xdr:colOff>
      <xdr:row>39</xdr:row>
      <xdr:rowOff>110840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224118"/>
          <a:ext cx="9440042" cy="73162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y/Dropbox/NHL94/Brutus%20League/Brutus%20SSN01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n01 Owners"/>
      <sheetName val="Draft"/>
      <sheetName val="Pivot"/>
      <sheetName val="Goalies"/>
      <sheetName val="LineUps"/>
      <sheetName val="Formulas"/>
      <sheetName val="All"/>
      <sheetName val="My Team"/>
      <sheetName val="unique pivot"/>
      <sheetName val="Blitz Ranking"/>
      <sheetName val="jersey"/>
      <sheetName val="BrutusSSN01 Offsets"/>
      <sheetName val="ROM DUMP"/>
      <sheetName val="Rosters"/>
      <sheetName val="Player Ca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4">
            <v>0</v>
          </cell>
          <cell r="F4">
            <v>0</v>
          </cell>
          <cell r="J4">
            <v>0</v>
          </cell>
        </row>
        <row r="5">
          <cell r="B5">
            <v>0.85561497326203206</v>
          </cell>
          <cell r="F5">
            <v>0.5766251030458408</v>
          </cell>
          <cell r="J5">
            <v>0.89726991274978873</v>
          </cell>
        </row>
        <row r="6">
          <cell r="B6">
            <v>0</v>
          </cell>
          <cell r="F6">
            <v>0</v>
          </cell>
          <cell r="J6">
            <v>-1</v>
          </cell>
        </row>
        <row r="7">
          <cell r="B7">
            <v>4</v>
          </cell>
          <cell r="F7">
            <v>3</v>
          </cell>
          <cell r="J7">
            <v>6</v>
          </cell>
        </row>
        <row r="8">
          <cell r="B8">
            <v>5</v>
          </cell>
          <cell r="F8">
            <v>5</v>
          </cell>
          <cell r="J8">
            <v>1</v>
          </cell>
        </row>
        <row r="9">
          <cell r="B9">
            <v>0</v>
          </cell>
          <cell r="F9">
            <v>0</v>
          </cell>
          <cell r="J9">
            <v>0</v>
          </cell>
        </row>
        <row r="10">
          <cell r="B10">
            <v>0</v>
          </cell>
          <cell r="F10">
            <v>3</v>
          </cell>
          <cell r="J10">
            <v>0</v>
          </cell>
        </row>
        <row r="11">
          <cell r="B11">
            <v>3</v>
          </cell>
          <cell r="F11">
            <v>2</v>
          </cell>
          <cell r="J11">
            <v>4.5</v>
          </cell>
        </row>
        <row r="12">
          <cell r="B12">
            <v>0</v>
          </cell>
          <cell r="F12">
            <v>0</v>
          </cell>
        </row>
        <row r="13">
          <cell r="B13">
            <v>3</v>
          </cell>
          <cell r="F13">
            <v>3</v>
          </cell>
        </row>
        <row r="14">
          <cell r="B14">
            <v>2</v>
          </cell>
          <cell r="F14">
            <v>1</v>
          </cell>
        </row>
        <row r="15">
          <cell r="B15">
            <v>0</v>
          </cell>
          <cell r="F15">
            <v>0</v>
          </cell>
          <cell r="J15">
            <v>1</v>
          </cell>
        </row>
        <row r="16">
          <cell r="B16">
            <v>0</v>
          </cell>
          <cell r="F16">
            <v>0</v>
          </cell>
          <cell r="J16">
            <v>1</v>
          </cell>
        </row>
        <row r="17">
          <cell r="B17">
            <v>1</v>
          </cell>
          <cell r="F17">
            <v>1</v>
          </cell>
          <cell r="J17">
            <v>2</v>
          </cell>
        </row>
        <row r="18">
          <cell r="B18">
            <v>0</v>
          </cell>
          <cell r="F18">
            <v>0</v>
          </cell>
          <cell r="J18">
            <v>2</v>
          </cell>
        </row>
        <row r="19">
          <cell r="B19">
            <v>3</v>
          </cell>
          <cell r="F19">
            <v>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zoomScale="70" zoomScaleNormal="70" workbookViewId="0">
      <selection sqref="A1:E25"/>
    </sheetView>
  </sheetViews>
  <sheetFormatPr defaultRowHeight="15" x14ac:dyDescent="0.25"/>
  <cols>
    <col min="1" max="1" width="16.28515625" bestFit="1" customWidth="1"/>
    <col min="2" max="2" width="13" bestFit="1" customWidth="1"/>
    <col min="4" max="4" width="15.85546875" bestFit="1" customWidth="1"/>
    <col min="5" max="5" width="25" bestFit="1" customWidth="1"/>
    <col min="6" max="6" width="14.7109375" bestFit="1" customWidth="1"/>
    <col min="9" max="9" width="33.85546875" bestFit="1" customWidth="1"/>
  </cols>
  <sheetData>
    <row r="1" spans="1:9" x14ac:dyDescent="0.25">
      <c r="A1" s="2" t="s">
        <v>41</v>
      </c>
      <c r="B1" s="2" t="s">
        <v>34</v>
      </c>
      <c r="C1" s="2" t="s">
        <v>35</v>
      </c>
      <c r="D1" s="2" t="s">
        <v>36</v>
      </c>
      <c r="E1" s="2" t="s">
        <v>37</v>
      </c>
      <c r="F1" s="4"/>
      <c r="G1" s="2"/>
      <c r="H1" s="2"/>
    </row>
    <row r="2" spans="1:9" x14ac:dyDescent="0.25">
      <c r="A2" s="1" t="s">
        <v>270</v>
      </c>
      <c r="B2" s="3" t="s">
        <v>306</v>
      </c>
      <c r="C2" s="3" t="s">
        <v>293</v>
      </c>
      <c r="D2" s="3" t="s">
        <v>319</v>
      </c>
      <c r="E2" s="3" t="s">
        <v>3</v>
      </c>
      <c r="F2" s="4"/>
      <c r="G2" s="4"/>
      <c r="I2" t="str">
        <f t="shared" ref="I2:I15" si="0">B2&amp;" "&amp;D2&amp;" "&amp;REPT("-",21-LEN(B2&amp;" "&amp;D2))&amp;"- "&amp;A2</f>
        <v>Washington Capitals --- Brutus</v>
      </c>
    </row>
    <row r="3" spans="1:9" x14ac:dyDescent="0.25">
      <c r="A3" s="1" t="s">
        <v>271</v>
      </c>
      <c r="B3" s="3" t="s">
        <v>307</v>
      </c>
      <c r="C3" s="3" t="s">
        <v>294</v>
      </c>
      <c r="D3" s="3" t="s">
        <v>320</v>
      </c>
      <c r="E3" s="3" t="s">
        <v>7</v>
      </c>
      <c r="F3" s="4"/>
      <c r="G3" s="4"/>
      <c r="I3" t="str">
        <f t="shared" si="0"/>
        <v>New Jersey Devils ----- DanTML</v>
      </c>
    </row>
    <row r="4" spans="1:9" x14ac:dyDescent="0.25">
      <c r="A4" s="1" t="s">
        <v>272</v>
      </c>
      <c r="B4" s="3" t="s">
        <v>18</v>
      </c>
      <c r="C4" s="3" t="s">
        <v>20</v>
      </c>
      <c r="D4" s="3" t="s">
        <v>19</v>
      </c>
      <c r="E4" s="3" t="s">
        <v>11</v>
      </c>
      <c r="F4" s="4"/>
      <c r="G4" s="4"/>
      <c r="I4" t="str">
        <f t="shared" si="0"/>
        <v>Minnesota North Stars - MikeGartner22</v>
      </c>
    </row>
    <row r="5" spans="1:9" x14ac:dyDescent="0.25">
      <c r="A5" s="1" t="s">
        <v>273</v>
      </c>
      <c r="B5" s="3" t="s">
        <v>308</v>
      </c>
      <c r="C5" s="3" t="s">
        <v>295</v>
      </c>
      <c r="D5" s="3" t="s">
        <v>321</v>
      </c>
      <c r="E5" s="3" t="s">
        <v>15</v>
      </c>
      <c r="F5" s="4"/>
      <c r="G5" s="4"/>
      <c r="I5" t="str">
        <f t="shared" si="0"/>
        <v>Boston Bruins --------- jv</v>
      </c>
    </row>
    <row r="6" spans="1:9" x14ac:dyDescent="0.25">
      <c r="A6" s="1" t="s">
        <v>274</v>
      </c>
      <c r="B6" s="3" t="s">
        <v>309</v>
      </c>
      <c r="C6" s="3" t="s">
        <v>296</v>
      </c>
      <c r="D6" s="3" t="s">
        <v>322</v>
      </c>
      <c r="E6" s="3" t="s">
        <v>253</v>
      </c>
      <c r="G6" s="4"/>
      <c r="I6" t="str">
        <f t="shared" si="0"/>
        <v>Quebec Nordiques ------ Bvish</v>
      </c>
    </row>
    <row r="7" spans="1:9" x14ac:dyDescent="0.25">
      <c r="A7" s="1" t="s">
        <v>275</v>
      </c>
      <c r="B7" s="3" t="s">
        <v>8</v>
      </c>
      <c r="C7" s="3" t="s">
        <v>10</v>
      </c>
      <c r="D7" s="3" t="s">
        <v>9</v>
      </c>
      <c r="E7" s="3" t="s">
        <v>254</v>
      </c>
      <c r="F7" s="4"/>
      <c r="G7" s="4"/>
      <c r="I7" t="str">
        <f t="shared" si="0"/>
        <v>Colorado Avalanche ---- SOH</v>
      </c>
    </row>
    <row r="8" spans="1:9" x14ac:dyDescent="0.25">
      <c r="A8" s="1" t="s">
        <v>276</v>
      </c>
      <c r="B8" s="3" t="s">
        <v>310</v>
      </c>
      <c r="C8" s="3" t="s">
        <v>297</v>
      </c>
      <c r="D8" s="3" t="s">
        <v>323</v>
      </c>
      <c r="E8" s="3" t="s">
        <v>218</v>
      </c>
      <c r="G8" s="4"/>
      <c r="I8" t="str">
        <f t="shared" si="0"/>
        <v>Montreal Canadiens ---- LeifErickson</v>
      </c>
    </row>
    <row r="9" spans="1:9" x14ac:dyDescent="0.25">
      <c r="A9" s="1" t="s">
        <v>277</v>
      </c>
      <c r="B9" s="3" t="s">
        <v>311</v>
      </c>
      <c r="C9" s="3" t="s">
        <v>298</v>
      </c>
      <c r="D9" s="3" t="s">
        <v>324</v>
      </c>
      <c r="E9" s="3" t="s">
        <v>21</v>
      </c>
      <c r="G9" s="4"/>
      <c r="I9" t="str">
        <f t="shared" si="0"/>
        <v>Buffalo Sabres -------- AngryJay93</v>
      </c>
    </row>
    <row r="10" spans="1:9" x14ac:dyDescent="0.25">
      <c r="A10" s="1" t="s">
        <v>278</v>
      </c>
      <c r="B10" s="3" t="s">
        <v>312</v>
      </c>
      <c r="C10" s="3" t="s">
        <v>299</v>
      </c>
      <c r="D10" s="3" t="s">
        <v>325</v>
      </c>
      <c r="E10" s="3" t="s">
        <v>22</v>
      </c>
      <c r="G10" s="4"/>
      <c r="I10" t="str">
        <f t="shared" si="0"/>
        <v>Tampa Bay Lightning --- TecmoJon</v>
      </c>
    </row>
    <row r="11" spans="1:9" x14ac:dyDescent="0.25">
      <c r="A11" s="1" t="s">
        <v>279</v>
      </c>
      <c r="B11" s="3" t="s">
        <v>313</v>
      </c>
      <c r="C11" s="3" t="s">
        <v>300</v>
      </c>
      <c r="D11" s="3" t="s">
        <v>326</v>
      </c>
      <c r="E11" s="3" t="s">
        <v>26</v>
      </c>
      <c r="G11" s="4"/>
      <c r="I11" t="str">
        <f t="shared" si="0"/>
        <v>Ottawa Senators ------- OK Boehmer</v>
      </c>
    </row>
    <row r="12" spans="1:9" x14ac:dyDescent="0.25">
      <c r="A12" s="1" t="s">
        <v>280</v>
      </c>
      <c r="B12" s="3" t="s">
        <v>0</v>
      </c>
      <c r="C12" s="3" t="s">
        <v>2</v>
      </c>
      <c r="D12" s="3" t="s">
        <v>1</v>
      </c>
      <c r="E12" s="3" t="s">
        <v>256</v>
      </c>
      <c r="G12" s="4"/>
      <c r="I12" t="str">
        <f t="shared" si="0"/>
        <v>Calgary Flames -------- Wittgenstein</v>
      </c>
    </row>
    <row r="13" spans="1:9" x14ac:dyDescent="0.25">
      <c r="A13" s="1" t="s">
        <v>281</v>
      </c>
      <c r="B13" s="3" t="s">
        <v>314</v>
      </c>
      <c r="C13" s="3" t="s">
        <v>301</v>
      </c>
      <c r="D13" s="3" t="s">
        <v>327</v>
      </c>
      <c r="E13" s="3" t="s">
        <v>33</v>
      </c>
      <c r="G13" s="4"/>
      <c r="I13" t="str">
        <f t="shared" si="0"/>
        <v>Detroit Red Wings ----- JCariello</v>
      </c>
    </row>
    <row r="14" spans="1:9" x14ac:dyDescent="0.25">
      <c r="A14" s="1" t="s">
        <v>282</v>
      </c>
      <c r="B14" s="3" t="s">
        <v>216</v>
      </c>
      <c r="C14" s="3" t="s">
        <v>215</v>
      </c>
      <c r="D14" s="3" t="s">
        <v>217</v>
      </c>
      <c r="E14" s="3" t="s">
        <v>32</v>
      </c>
      <c r="G14" s="4"/>
      <c r="I14" t="str">
        <f t="shared" si="0"/>
        <v>Los Angeles Kings ----- Scribe</v>
      </c>
    </row>
    <row r="15" spans="1:9" x14ac:dyDescent="0.25">
      <c r="A15" s="1" t="s">
        <v>283</v>
      </c>
      <c r="B15" s="3" t="s">
        <v>4</v>
      </c>
      <c r="C15" s="3" t="s">
        <v>6</v>
      </c>
      <c r="D15" s="3" t="s">
        <v>5</v>
      </c>
      <c r="E15" s="3" t="s">
        <v>222</v>
      </c>
      <c r="F15" s="4"/>
      <c r="G15" s="4"/>
      <c r="I15" t="str">
        <f t="shared" si="0"/>
        <v>Chicago Blackhawks ---- DPS</v>
      </c>
    </row>
    <row r="16" spans="1:9" x14ac:dyDescent="0.25">
      <c r="A16" s="1" t="s">
        <v>284</v>
      </c>
      <c r="B16" s="3" t="s">
        <v>315</v>
      </c>
      <c r="C16" s="3" t="s">
        <v>302</v>
      </c>
      <c r="D16" s="3" t="s">
        <v>328</v>
      </c>
      <c r="E16" s="3"/>
      <c r="G16" s="4"/>
    </row>
    <row r="17" spans="1:7" x14ac:dyDescent="0.25">
      <c r="A17" s="1" t="s">
        <v>285</v>
      </c>
      <c r="B17" s="3" t="s">
        <v>219</v>
      </c>
      <c r="C17" s="3" t="s">
        <v>220</v>
      </c>
      <c r="D17" s="3" t="s">
        <v>221</v>
      </c>
      <c r="E17" s="3"/>
      <c r="G17" s="4"/>
    </row>
    <row r="18" spans="1:7" x14ac:dyDescent="0.25">
      <c r="A18" s="1" t="s">
        <v>286</v>
      </c>
      <c r="B18" s="3" t="s">
        <v>255</v>
      </c>
      <c r="C18" s="3" t="s">
        <v>27</v>
      </c>
      <c r="D18" s="3" t="s">
        <v>329</v>
      </c>
      <c r="E18" s="3"/>
      <c r="G18" s="4"/>
    </row>
    <row r="19" spans="1:7" x14ac:dyDescent="0.25">
      <c r="A19" s="1" t="s">
        <v>287</v>
      </c>
      <c r="B19" s="3" t="s">
        <v>316</v>
      </c>
      <c r="C19" s="3" t="s">
        <v>303</v>
      </c>
      <c r="D19" s="3" t="s">
        <v>330</v>
      </c>
      <c r="E19" s="3"/>
      <c r="F19" s="4"/>
      <c r="G19" s="4"/>
    </row>
    <row r="20" spans="1:7" x14ac:dyDescent="0.25">
      <c r="A20" s="1" t="s">
        <v>288</v>
      </c>
      <c r="B20" s="3" t="s">
        <v>23</v>
      </c>
      <c r="C20" s="3" t="s">
        <v>25</v>
      </c>
      <c r="D20" s="3" t="s">
        <v>24</v>
      </c>
      <c r="E20" s="3"/>
      <c r="G20" s="4"/>
    </row>
    <row r="21" spans="1:7" x14ac:dyDescent="0.25">
      <c r="A21" s="1" t="s">
        <v>252</v>
      </c>
      <c r="B21" s="3" t="s">
        <v>251</v>
      </c>
      <c r="C21" s="3" t="s">
        <v>17</v>
      </c>
      <c r="D21" s="3" t="s">
        <v>252</v>
      </c>
      <c r="E21" s="3"/>
      <c r="G21" s="4"/>
    </row>
    <row r="22" spans="1:7" x14ac:dyDescent="0.25">
      <c r="A22" s="1" t="s">
        <v>289</v>
      </c>
      <c r="B22" s="3" t="s">
        <v>317</v>
      </c>
      <c r="C22" s="3" t="s">
        <v>304</v>
      </c>
      <c r="D22" s="3" t="s">
        <v>331</v>
      </c>
      <c r="E22" s="3"/>
      <c r="G22" s="4"/>
    </row>
    <row r="23" spans="1:7" x14ac:dyDescent="0.25">
      <c r="A23" s="1" t="s">
        <v>290</v>
      </c>
      <c r="B23" s="3" t="s">
        <v>318</v>
      </c>
      <c r="C23" s="3" t="s">
        <v>305</v>
      </c>
      <c r="D23" s="3" t="s">
        <v>332</v>
      </c>
      <c r="E23" s="3"/>
      <c r="G23" s="4"/>
    </row>
    <row r="24" spans="1:7" x14ac:dyDescent="0.25">
      <c r="A24" s="1" t="s">
        <v>291</v>
      </c>
      <c r="B24" s="3" t="s">
        <v>29</v>
      </c>
      <c r="C24" s="3" t="s">
        <v>31</v>
      </c>
      <c r="D24" s="3" t="s">
        <v>30</v>
      </c>
      <c r="E24" s="3"/>
      <c r="F24" s="4"/>
      <c r="G24" s="4"/>
    </row>
    <row r="25" spans="1:7" x14ac:dyDescent="0.25">
      <c r="A25" t="s">
        <v>292</v>
      </c>
      <c r="B25" s="4" t="s">
        <v>12</v>
      </c>
      <c r="C25" s="4" t="s">
        <v>14</v>
      </c>
      <c r="D25" s="4" t="s">
        <v>13</v>
      </c>
      <c r="E25" s="4"/>
      <c r="G25" s="4"/>
    </row>
    <row r="26" spans="1:7" x14ac:dyDescent="0.25">
      <c r="G26" s="4"/>
    </row>
    <row r="27" spans="1:7" x14ac:dyDescent="0.25">
      <c r="G27" s="4"/>
    </row>
  </sheetData>
  <sortState xmlns:xlrd2="http://schemas.microsoft.com/office/spreadsheetml/2017/richdata2" ref="A2:E15">
    <sortCondition ref="B2:B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selection activeCell="I13" sqref="I13"/>
    </sheetView>
  </sheetViews>
  <sheetFormatPr defaultRowHeight="15" x14ac:dyDescent="0.25"/>
  <cols>
    <col min="1" max="1" width="8" bestFit="1" customWidth="1"/>
    <col min="9" max="9" width="32.85546875" bestFit="1" customWidth="1"/>
  </cols>
  <sheetData>
    <row r="1" spans="1:10" x14ac:dyDescent="0.25">
      <c r="A1" s="2" t="s">
        <v>38</v>
      </c>
      <c r="B1" s="2" t="s">
        <v>40</v>
      </c>
      <c r="I1" t="s">
        <v>228</v>
      </c>
    </row>
    <row r="2" spans="1:10" x14ac:dyDescent="0.25">
      <c r="A2" t="s">
        <v>39</v>
      </c>
      <c r="I2" s="5" t="s">
        <v>229</v>
      </c>
      <c r="J2" s="5" t="s">
        <v>233</v>
      </c>
    </row>
    <row r="3" spans="1:10" x14ac:dyDescent="0.25">
      <c r="B3" t="s">
        <v>223</v>
      </c>
      <c r="I3" s="5" t="s">
        <v>230</v>
      </c>
      <c r="J3" s="5" t="s">
        <v>233</v>
      </c>
    </row>
    <row r="4" spans="1:10" x14ac:dyDescent="0.25">
      <c r="A4" t="s">
        <v>224</v>
      </c>
      <c r="I4" s="5" t="s">
        <v>234</v>
      </c>
      <c r="J4" s="5" t="s">
        <v>233</v>
      </c>
    </row>
    <row r="5" spans="1:10" x14ac:dyDescent="0.25">
      <c r="B5" t="s">
        <v>225</v>
      </c>
      <c r="I5" s="5" t="s">
        <v>231</v>
      </c>
      <c r="J5" s="5" t="s">
        <v>233</v>
      </c>
    </row>
    <row r="6" spans="1:10" x14ac:dyDescent="0.25">
      <c r="A6" t="s">
        <v>43</v>
      </c>
      <c r="I6" s="5" t="s">
        <v>232</v>
      </c>
      <c r="J6" s="5" t="s">
        <v>233</v>
      </c>
    </row>
    <row r="7" spans="1:10" x14ac:dyDescent="0.25">
      <c r="B7" t="s">
        <v>226</v>
      </c>
      <c r="I7" s="5" t="s">
        <v>237</v>
      </c>
      <c r="J7" s="5" t="s">
        <v>233</v>
      </c>
    </row>
    <row r="8" spans="1:10" x14ac:dyDescent="0.25">
      <c r="B8" t="s">
        <v>243</v>
      </c>
      <c r="I8" s="5" t="s">
        <v>238</v>
      </c>
      <c r="J8" s="5" t="s">
        <v>233</v>
      </c>
    </row>
    <row r="9" spans="1:10" x14ac:dyDescent="0.25">
      <c r="B9" t="s">
        <v>227</v>
      </c>
      <c r="I9" s="5" t="s">
        <v>239</v>
      </c>
      <c r="J9" s="5" t="s">
        <v>233</v>
      </c>
    </row>
    <row r="10" spans="1:10" x14ac:dyDescent="0.25">
      <c r="B10" t="s">
        <v>235</v>
      </c>
      <c r="I10" s="5" t="s">
        <v>240</v>
      </c>
      <c r="J10" s="5" t="s">
        <v>233</v>
      </c>
    </row>
    <row r="11" spans="1:10" x14ac:dyDescent="0.25">
      <c r="B11" t="s">
        <v>236</v>
      </c>
      <c r="I11" s="5" t="s">
        <v>241</v>
      </c>
      <c r="J11" s="5" t="s">
        <v>233</v>
      </c>
    </row>
    <row r="12" spans="1:10" x14ac:dyDescent="0.25">
      <c r="A12" t="s">
        <v>44</v>
      </c>
      <c r="I12" s="5" t="s">
        <v>247</v>
      </c>
      <c r="J12" s="5" t="s">
        <v>233</v>
      </c>
    </row>
    <row r="13" spans="1:10" x14ac:dyDescent="0.25">
      <c r="B13" t="s">
        <v>242</v>
      </c>
      <c r="I13" t="s">
        <v>248</v>
      </c>
    </row>
    <row r="14" spans="1:10" x14ac:dyDescent="0.25">
      <c r="B14" t="s">
        <v>244</v>
      </c>
    </row>
    <row r="15" spans="1:10" x14ac:dyDescent="0.25">
      <c r="B15" t="s">
        <v>245</v>
      </c>
    </row>
    <row r="16" spans="1:10" x14ac:dyDescent="0.25">
      <c r="B16" t="s">
        <v>246</v>
      </c>
    </row>
    <row r="17" spans="1:2" x14ac:dyDescent="0.25">
      <c r="A17" t="s">
        <v>249</v>
      </c>
    </row>
    <row r="18" spans="1:2" x14ac:dyDescent="0.25">
      <c r="B18" t="s">
        <v>250</v>
      </c>
    </row>
    <row r="19" spans="1:2" x14ac:dyDescent="0.25">
      <c r="A19" t="s">
        <v>260</v>
      </c>
    </row>
    <row r="20" spans="1:2" x14ac:dyDescent="0.25">
      <c r="B20" t="s">
        <v>231</v>
      </c>
    </row>
    <row r="21" spans="1:2" x14ac:dyDescent="0.25">
      <c r="A21" t="s">
        <v>261</v>
      </c>
    </row>
    <row r="22" spans="1:2" x14ac:dyDescent="0.25">
      <c r="B22" t="s">
        <v>262</v>
      </c>
    </row>
    <row r="23" spans="1:2" x14ac:dyDescent="0.25">
      <c r="A23" t="s">
        <v>263</v>
      </c>
    </row>
    <row r="24" spans="1:2" x14ac:dyDescent="0.25">
      <c r="B24" t="s">
        <v>264</v>
      </c>
    </row>
    <row r="25" spans="1:2" x14ac:dyDescent="0.25">
      <c r="B25" t="s">
        <v>265</v>
      </c>
    </row>
    <row r="26" spans="1:2" x14ac:dyDescent="0.25">
      <c r="A26" t="s">
        <v>266</v>
      </c>
    </row>
    <row r="27" spans="1:2" x14ac:dyDescent="0.25">
      <c r="B27" t="s">
        <v>267</v>
      </c>
    </row>
    <row r="28" spans="1:2" x14ac:dyDescent="0.25">
      <c r="A28" t="s">
        <v>268</v>
      </c>
    </row>
    <row r="29" spans="1:2" x14ac:dyDescent="0.25">
      <c r="B29" t="s">
        <v>269</v>
      </c>
    </row>
    <row r="43" spans="6:6" x14ac:dyDescent="0.25">
      <c r="F43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abSelected="1" zoomScale="85" zoomScaleNormal="85" workbookViewId="0">
      <selection activeCell="L2" sqref="L2"/>
    </sheetView>
  </sheetViews>
  <sheetFormatPr defaultRowHeight="15" x14ac:dyDescent="0.25"/>
  <cols>
    <col min="2" max="11" width="9.140625" customWidth="1"/>
  </cols>
  <sheetData>
    <row r="1" spans="1:20" ht="60" x14ac:dyDescent="0.25">
      <c r="A1" s="6" t="s">
        <v>46</v>
      </c>
      <c r="B1" s="7" t="s">
        <v>47</v>
      </c>
      <c r="C1" s="7" t="s">
        <v>48</v>
      </c>
      <c r="D1" s="8" t="s">
        <v>49</v>
      </c>
      <c r="E1" s="8" t="s">
        <v>50</v>
      </c>
      <c r="F1" s="9" t="s">
        <v>51</v>
      </c>
      <c r="G1" s="9" t="s">
        <v>52</v>
      </c>
      <c r="H1" s="10" t="s">
        <v>53</v>
      </c>
      <c r="I1" s="10" t="s">
        <v>54</v>
      </c>
      <c r="J1" s="11" t="s">
        <v>55</v>
      </c>
      <c r="K1" s="11" t="s">
        <v>56</v>
      </c>
      <c r="L1" s="12" t="s">
        <v>57</v>
      </c>
      <c r="M1" s="12" t="s">
        <v>57</v>
      </c>
      <c r="O1" s="2"/>
    </row>
    <row r="2" spans="1:20" x14ac:dyDescent="0.25">
      <c r="A2" s="14" t="s">
        <v>2</v>
      </c>
      <c r="B2" s="14" t="s">
        <v>58</v>
      </c>
      <c r="C2" s="14">
        <v>1869240</v>
      </c>
      <c r="D2" s="14" t="s">
        <v>59</v>
      </c>
      <c r="E2" s="14">
        <v>1868270</v>
      </c>
      <c r="F2" s="14" t="s">
        <v>60</v>
      </c>
      <c r="G2" s="14">
        <v>1928962</v>
      </c>
      <c r="H2" s="21" t="s">
        <v>333</v>
      </c>
      <c r="I2" s="21">
        <f>HEX2DEC(H2)</f>
        <v>1952334</v>
      </c>
      <c r="J2" s="14" t="s">
        <v>61</v>
      </c>
      <c r="K2" s="14">
        <v>1906380</v>
      </c>
      <c r="L2" s="4" t="s">
        <v>62</v>
      </c>
      <c r="M2" s="4">
        <v>1862018</v>
      </c>
      <c r="N2" s="4" t="s">
        <v>257</v>
      </c>
    </row>
    <row r="3" spans="1:20" x14ac:dyDescent="0.25">
      <c r="A3" s="14" t="s">
        <v>6</v>
      </c>
      <c r="B3" s="14" t="s">
        <v>63</v>
      </c>
      <c r="C3" s="14">
        <v>1870478</v>
      </c>
      <c r="D3" s="14" t="s">
        <v>64</v>
      </c>
      <c r="E3" s="14">
        <v>1868302</v>
      </c>
      <c r="F3" s="14" t="s">
        <v>65</v>
      </c>
      <c r="G3" s="14">
        <v>1929740</v>
      </c>
      <c r="H3" s="21"/>
      <c r="I3" s="21">
        <v>1952784</v>
      </c>
      <c r="J3" s="14" t="s">
        <v>66</v>
      </c>
      <c r="K3" s="14">
        <v>1907084</v>
      </c>
      <c r="L3" s="4" t="s">
        <v>67</v>
      </c>
      <c r="M3" s="4">
        <v>1862082</v>
      </c>
      <c r="N3" s="4" t="s">
        <v>257</v>
      </c>
      <c r="O3">
        <f>M3-M2</f>
        <v>64</v>
      </c>
      <c r="R3">
        <f t="shared" ref="R3:R25" si="0">C3-C2</f>
        <v>1238</v>
      </c>
      <c r="T3">
        <f t="shared" ref="T3:T25" si="1">E3-E2</f>
        <v>32</v>
      </c>
    </row>
    <row r="4" spans="1:20" x14ac:dyDescent="0.25">
      <c r="A4" s="14" t="s">
        <v>10</v>
      </c>
      <c r="B4" s="14" t="s">
        <v>68</v>
      </c>
      <c r="C4" s="14">
        <v>1871716</v>
      </c>
      <c r="D4" s="14" t="s">
        <v>69</v>
      </c>
      <c r="E4" s="14">
        <v>1868334</v>
      </c>
      <c r="F4" s="14" t="s">
        <v>70</v>
      </c>
      <c r="G4" s="14">
        <v>1930518</v>
      </c>
      <c r="H4" s="21"/>
      <c r="I4" s="21">
        <v>1953240</v>
      </c>
      <c r="J4" s="14" t="s">
        <v>71</v>
      </c>
      <c r="K4" s="14">
        <v>1907788</v>
      </c>
      <c r="L4" s="4" t="s">
        <v>72</v>
      </c>
      <c r="M4" s="4">
        <v>1862146</v>
      </c>
      <c r="N4" s="4" t="s">
        <v>258</v>
      </c>
      <c r="O4">
        <f t="shared" ref="O4:O32" si="2">M4-M3</f>
        <v>64</v>
      </c>
      <c r="R4">
        <f t="shared" si="0"/>
        <v>1238</v>
      </c>
      <c r="T4">
        <f t="shared" si="1"/>
        <v>32</v>
      </c>
    </row>
    <row r="5" spans="1:20" x14ac:dyDescent="0.25">
      <c r="A5" s="14" t="s">
        <v>14</v>
      </c>
      <c r="B5" s="14" t="s">
        <v>73</v>
      </c>
      <c r="C5" s="14">
        <v>1872954</v>
      </c>
      <c r="D5" s="14" t="s">
        <v>74</v>
      </c>
      <c r="E5" s="14">
        <v>1868366</v>
      </c>
      <c r="F5" s="14" t="s">
        <v>75</v>
      </c>
      <c r="G5" s="14">
        <v>1931296</v>
      </c>
      <c r="H5" s="21"/>
      <c r="I5" s="21">
        <v>1953704</v>
      </c>
      <c r="J5" s="14" t="s">
        <v>76</v>
      </c>
      <c r="K5" s="14">
        <v>1908492</v>
      </c>
      <c r="L5" s="4" t="s">
        <v>77</v>
      </c>
      <c r="M5" s="4">
        <v>1862210</v>
      </c>
      <c r="N5" s="4" t="s">
        <v>45</v>
      </c>
      <c r="O5">
        <f t="shared" si="2"/>
        <v>64</v>
      </c>
      <c r="R5">
        <f t="shared" si="0"/>
        <v>1238</v>
      </c>
      <c r="T5">
        <f t="shared" si="1"/>
        <v>32</v>
      </c>
    </row>
    <row r="6" spans="1:20" x14ac:dyDescent="0.25">
      <c r="A6" s="14" t="s">
        <v>16</v>
      </c>
      <c r="B6" s="14" t="s">
        <v>78</v>
      </c>
      <c r="C6" s="14">
        <v>1874192</v>
      </c>
      <c r="D6" s="14" t="s">
        <v>79</v>
      </c>
      <c r="E6" s="14">
        <v>1868398</v>
      </c>
      <c r="F6" s="14" t="s">
        <v>80</v>
      </c>
      <c r="G6" s="14">
        <v>1932074</v>
      </c>
      <c r="H6" s="21"/>
      <c r="I6" s="21">
        <v>1954162</v>
      </c>
      <c r="J6" s="14" t="s">
        <v>81</v>
      </c>
      <c r="K6" s="14">
        <v>1909196</v>
      </c>
      <c r="L6" s="4" t="s">
        <v>82</v>
      </c>
      <c r="M6" s="4">
        <v>1862274</v>
      </c>
      <c r="N6" s="4" t="s">
        <v>258</v>
      </c>
      <c r="O6">
        <f t="shared" si="2"/>
        <v>64</v>
      </c>
      <c r="R6">
        <f t="shared" si="0"/>
        <v>1238</v>
      </c>
      <c r="T6">
        <f t="shared" si="1"/>
        <v>32</v>
      </c>
    </row>
    <row r="7" spans="1:20" x14ac:dyDescent="0.25">
      <c r="A7" s="14" t="s">
        <v>17</v>
      </c>
      <c r="B7" s="14" t="s">
        <v>83</v>
      </c>
      <c r="C7" s="14">
        <v>1875430</v>
      </c>
      <c r="D7" s="14" t="s">
        <v>84</v>
      </c>
      <c r="E7" s="14">
        <v>1868430</v>
      </c>
      <c r="F7" s="14" t="s">
        <v>85</v>
      </c>
      <c r="G7" s="14">
        <v>1932852</v>
      </c>
      <c r="H7" s="21"/>
      <c r="I7" s="21">
        <v>1954622</v>
      </c>
      <c r="J7" s="14" t="s">
        <v>86</v>
      </c>
      <c r="K7" s="14">
        <v>1909900</v>
      </c>
      <c r="L7" s="4" t="s">
        <v>87</v>
      </c>
      <c r="M7" s="4">
        <v>1862338</v>
      </c>
      <c r="N7" s="4" t="s">
        <v>258</v>
      </c>
      <c r="O7">
        <f t="shared" si="2"/>
        <v>64</v>
      </c>
      <c r="R7">
        <f t="shared" si="0"/>
        <v>1238</v>
      </c>
      <c r="T7">
        <f t="shared" si="1"/>
        <v>32</v>
      </c>
    </row>
    <row r="8" spans="1:20" x14ac:dyDescent="0.25">
      <c r="A8" s="14" t="s">
        <v>215</v>
      </c>
      <c r="B8" s="14" t="s">
        <v>88</v>
      </c>
      <c r="C8" s="14">
        <v>1876668</v>
      </c>
      <c r="D8" s="14" t="s">
        <v>89</v>
      </c>
      <c r="E8" s="14">
        <v>1868462</v>
      </c>
      <c r="F8" s="14" t="s">
        <v>90</v>
      </c>
      <c r="G8" s="14">
        <v>1933630</v>
      </c>
      <c r="H8" s="21"/>
      <c r="I8" s="21">
        <v>1955078</v>
      </c>
      <c r="J8" s="14" t="s">
        <v>91</v>
      </c>
      <c r="K8" s="14">
        <v>1910604</v>
      </c>
      <c r="L8" s="4" t="s">
        <v>92</v>
      </c>
      <c r="M8" s="4">
        <v>1862402</v>
      </c>
      <c r="N8" s="4" t="s">
        <v>257</v>
      </c>
      <c r="O8">
        <f t="shared" si="2"/>
        <v>64</v>
      </c>
      <c r="R8">
        <f t="shared" si="0"/>
        <v>1238</v>
      </c>
      <c r="T8">
        <f t="shared" si="1"/>
        <v>32</v>
      </c>
    </row>
    <row r="9" spans="1:20" x14ac:dyDescent="0.25">
      <c r="A9" s="14" t="s">
        <v>20</v>
      </c>
      <c r="B9" s="14" t="s">
        <v>93</v>
      </c>
      <c r="C9" s="14">
        <v>1877906</v>
      </c>
      <c r="D9" s="14" t="s">
        <v>94</v>
      </c>
      <c r="E9" s="14">
        <v>1868494</v>
      </c>
      <c r="F9" s="14" t="s">
        <v>95</v>
      </c>
      <c r="G9" s="14">
        <v>1934408</v>
      </c>
      <c r="H9" s="21"/>
      <c r="I9" s="21">
        <v>1955536</v>
      </c>
      <c r="J9" s="14" t="s">
        <v>96</v>
      </c>
      <c r="K9" s="14">
        <v>1911308</v>
      </c>
      <c r="L9" s="4" t="s">
        <v>97</v>
      </c>
      <c r="M9" s="4">
        <v>1862466</v>
      </c>
      <c r="N9" s="4" t="s">
        <v>258</v>
      </c>
      <c r="O9">
        <f t="shared" si="2"/>
        <v>64</v>
      </c>
      <c r="R9">
        <f t="shared" si="0"/>
        <v>1238</v>
      </c>
      <c r="T9">
        <f t="shared" si="1"/>
        <v>32</v>
      </c>
    </row>
    <row r="10" spans="1:20" x14ac:dyDescent="0.25">
      <c r="A10" s="14" t="s">
        <v>42</v>
      </c>
      <c r="B10" s="14" t="s">
        <v>98</v>
      </c>
      <c r="C10" s="14">
        <v>1879144</v>
      </c>
      <c r="D10" s="14" t="s">
        <v>99</v>
      </c>
      <c r="E10" s="14">
        <v>1868526</v>
      </c>
      <c r="F10" s="14" t="s">
        <v>100</v>
      </c>
      <c r="G10" s="14">
        <v>1935186</v>
      </c>
      <c r="H10" s="21"/>
      <c r="I10" s="21">
        <v>1955990</v>
      </c>
      <c r="J10" s="14" t="s">
        <v>101</v>
      </c>
      <c r="K10" s="14">
        <v>1912012</v>
      </c>
      <c r="L10" s="4" t="s">
        <v>102</v>
      </c>
      <c r="M10" s="4">
        <v>1862530</v>
      </c>
      <c r="N10" s="4" t="s">
        <v>257</v>
      </c>
      <c r="O10">
        <f t="shared" si="2"/>
        <v>64</v>
      </c>
      <c r="R10">
        <f t="shared" si="0"/>
        <v>1238</v>
      </c>
      <c r="T10">
        <f t="shared" si="1"/>
        <v>32</v>
      </c>
    </row>
    <row r="11" spans="1:20" x14ac:dyDescent="0.25">
      <c r="A11" s="14" t="s">
        <v>25</v>
      </c>
      <c r="B11" s="14" t="s">
        <v>103</v>
      </c>
      <c r="C11" s="14">
        <v>1880382</v>
      </c>
      <c r="D11" s="14" t="s">
        <v>104</v>
      </c>
      <c r="E11" s="14">
        <v>1868558</v>
      </c>
      <c r="F11" s="14" t="s">
        <v>105</v>
      </c>
      <c r="G11" s="14">
        <v>1935964</v>
      </c>
      <c r="H11" s="21"/>
      <c r="I11" s="21">
        <v>1956450</v>
      </c>
      <c r="J11" s="14" t="s">
        <v>106</v>
      </c>
      <c r="K11" s="14">
        <v>1912716</v>
      </c>
      <c r="L11" s="4" t="s">
        <v>107</v>
      </c>
      <c r="M11" s="4">
        <v>1862594</v>
      </c>
      <c r="N11" s="4" t="s">
        <v>257</v>
      </c>
      <c r="O11">
        <f t="shared" si="2"/>
        <v>64</v>
      </c>
      <c r="R11">
        <f t="shared" si="0"/>
        <v>1238</v>
      </c>
      <c r="T11">
        <f t="shared" si="1"/>
        <v>32</v>
      </c>
    </row>
    <row r="12" spans="1:20" x14ac:dyDescent="0.25">
      <c r="A12" s="14" t="s">
        <v>27</v>
      </c>
      <c r="B12" s="14" t="s">
        <v>108</v>
      </c>
      <c r="C12" s="14">
        <v>1881620</v>
      </c>
      <c r="D12" s="14" t="s">
        <v>109</v>
      </c>
      <c r="E12" s="14">
        <v>1868590</v>
      </c>
      <c r="F12" s="14" t="s">
        <v>110</v>
      </c>
      <c r="G12" s="14">
        <v>1936742</v>
      </c>
      <c r="H12" s="21"/>
      <c r="I12" s="21">
        <v>1956902</v>
      </c>
      <c r="J12" s="14" t="s">
        <v>111</v>
      </c>
      <c r="K12" s="14">
        <v>1913420</v>
      </c>
      <c r="L12" s="4" t="s">
        <v>112</v>
      </c>
      <c r="M12" s="4">
        <v>1862658</v>
      </c>
      <c r="N12" s="4" t="s">
        <v>257</v>
      </c>
      <c r="O12">
        <f t="shared" si="2"/>
        <v>64</v>
      </c>
      <c r="R12">
        <f t="shared" si="0"/>
        <v>1238</v>
      </c>
      <c r="T12">
        <f t="shared" si="1"/>
        <v>32</v>
      </c>
    </row>
    <row r="13" spans="1:20" x14ac:dyDescent="0.25">
      <c r="A13" s="14" t="s">
        <v>28</v>
      </c>
      <c r="B13" s="14" t="s">
        <v>113</v>
      </c>
      <c r="C13" s="14">
        <v>1882858</v>
      </c>
      <c r="D13" s="14" t="s">
        <v>114</v>
      </c>
      <c r="E13" s="14">
        <v>1868622</v>
      </c>
      <c r="F13" s="14" t="s">
        <v>115</v>
      </c>
      <c r="G13" s="14">
        <v>1937520</v>
      </c>
      <c r="H13" s="21"/>
      <c r="I13" s="21">
        <v>1957352</v>
      </c>
      <c r="J13" s="14" t="s">
        <v>116</v>
      </c>
      <c r="K13" s="14">
        <v>1914124</v>
      </c>
      <c r="L13" s="4" t="s">
        <v>117</v>
      </c>
      <c r="M13" s="4">
        <v>1862722</v>
      </c>
      <c r="N13" s="4" t="s">
        <v>257</v>
      </c>
      <c r="O13">
        <f t="shared" si="2"/>
        <v>64</v>
      </c>
      <c r="R13">
        <f t="shared" si="0"/>
        <v>1238</v>
      </c>
      <c r="T13">
        <f t="shared" si="1"/>
        <v>32</v>
      </c>
    </row>
    <row r="14" spans="1:20" x14ac:dyDescent="0.25">
      <c r="A14" s="14" t="s">
        <v>31</v>
      </c>
      <c r="B14" s="14" t="s">
        <v>118</v>
      </c>
      <c r="C14" s="14">
        <v>1884096</v>
      </c>
      <c r="D14" s="14" t="s">
        <v>119</v>
      </c>
      <c r="E14" s="14">
        <v>1868654</v>
      </c>
      <c r="F14" s="14" t="s">
        <v>120</v>
      </c>
      <c r="G14" s="14">
        <v>1938298</v>
      </c>
      <c r="H14" s="21"/>
      <c r="I14" s="21">
        <v>1957814</v>
      </c>
      <c r="J14" s="14" t="s">
        <v>121</v>
      </c>
      <c r="K14" s="14">
        <v>1914828</v>
      </c>
      <c r="L14" s="4" t="s">
        <v>122</v>
      </c>
      <c r="M14" s="4">
        <v>1862786</v>
      </c>
      <c r="N14" s="4" t="s">
        <v>257</v>
      </c>
      <c r="O14">
        <f t="shared" si="2"/>
        <v>64</v>
      </c>
      <c r="R14">
        <f t="shared" si="0"/>
        <v>1238</v>
      </c>
      <c r="T14">
        <f t="shared" si="1"/>
        <v>32</v>
      </c>
    </row>
    <row r="15" spans="1:20" x14ac:dyDescent="0.25">
      <c r="A15" s="19" t="s">
        <v>220</v>
      </c>
      <c r="B15" s="14" t="s">
        <v>123</v>
      </c>
      <c r="C15" s="14">
        <v>1885334</v>
      </c>
      <c r="D15" s="14" t="s">
        <v>124</v>
      </c>
      <c r="E15" s="14">
        <v>1868686</v>
      </c>
      <c r="F15" s="14" t="s">
        <v>125</v>
      </c>
      <c r="G15" s="14">
        <v>1939076</v>
      </c>
      <c r="H15" s="21"/>
      <c r="I15" s="21">
        <v>1958270</v>
      </c>
      <c r="J15" s="14" t="s">
        <v>126</v>
      </c>
      <c r="K15" s="14">
        <v>1915532</v>
      </c>
      <c r="L15" s="4" t="s">
        <v>127</v>
      </c>
      <c r="M15" s="4">
        <v>1862850</v>
      </c>
      <c r="N15" s="4" t="s">
        <v>259</v>
      </c>
      <c r="O15">
        <f t="shared" si="2"/>
        <v>64</v>
      </c>
      <c r="R15">
        <f t="shared" si="0"/>
        <v>1238</v>
      </c>
      <c r="T15">
        <f t="shared" si="1"/>
        <v>32</v>
      </c>
    </row>
    <row r="16" spans="1:20" x14ac:dyDescent="0.25">
      <c r="A16" s="19"/>
      <c r="B16" s="14" t="s">
        <v>128</v>
      </c>
      <c r="C16" s="14">
        <v>1886572</v>
      </c>
      <c r="D16" s="14" t="s">
        <v>129</v>
      </c>
      <c r="E16" s="14">
        <v>1868718</v>
      </c>
      <c r="F16" s="14" t="s">
        <v>130</v>
      </c>
      <c r="G16" s="14">
        <v>1939854</v>
      </c>
      <c r="H16" s="21"/>
      <c r="I16" s="21">
        <v>1958724</v>
      </c>
      <c r="J16" s="14" t="s">
        <v>131</v>
      </c>
      <c r="K16" s="14">
        <v>1916236</v>
      </c>
      <c r="L16" s="4" t="s">
        <v>132</v>
      </c>
      <c r="M16" s="4">
        <v>1862914</v>
      </c>
      <c r="N16" s="4"/>
      <c r="O16">
        <f t="shared" si="2"/>
        <v>64</v>
      </c>
      <c r="R16">
        <f t="shared" si="0"/>
        <v>1238</v>
      </c>
      <c r="T16">
        <f t="shared" si="1"/>
        <v>32</v>
      </c>
    </row>
    <row r="17" spans="1:20" x14ac:dyDescent="0.25">
      <c r="A17" s="14"/>
      <c r="B17" s="14" t="s">
        <v>133</v>
      </c>
      <c r="C17" s="14">
        <v>1887810</v>
      </c>
      <c r="D17" s="14" t="s">
        <v>134</v>
      </c>
      <c r="E17" s="14">
        <v>1868750</v>
      </c>
      <c r="F17" s="14" t="s">
        <v>135</v>
      </c>
      <c r="G17" s="14">
        <v>1940632</v>
      </c>
      <c r="H17" s="21"/>
      <c r="I17" s="21">
        <v>1959182</v>
      </c>
      <c r="J17" s="14" t="s">
        <v>136</v>
      </c>
      <c r="K17" s="14">
        <v>1916940</v>
      </c>
      <c r="L17" s="4" t="s">
        <v>137</v>
      </c>
      <c r="M17" s="4">
        <v>1862978</v>
      </c>
      <c r="N17" s="4"/>
      <c r="O17">
        <f t="shared" si="2"/>
        <v>64</v>
      </c>
      <c r="R17">
        <f t="shared" si="0"/>
        <v>1238</v>
      </c>
      <c r="T17">
        <f t="shared" si="1"/>
        <v>32</v>
      </c>
    </row>
    <row r="18" spans="1:20" x14ac:dyDescent="0.25">
      <c r="A18" s="14"/>
      <c r="B18" s="14" t="s">
        <v>138</v>
      </c>
      <c r="C18" s="14">
        <v>1889048</v>
      </c>
      <c r="D18" s="14" t="s">
        <v>139</v>
      </c>
      <c r="E18" s="14">
        <v>1868782</v>
      </c>
      <c r="F18" s="14" t="s">
        <v>140</v>
      </c>
      <c r="G18" s="14">
        <v>1941410</v>
      </c>
      <c r="H18" s="21"/>
      <c r="I18" s="21">
        <v>1959644</v>
      </c>
      <c r="J18" s="14" t="s">
        <v>141</v>
      </c>
      <c r="K18" s="14">
        <v>1917644</v>
      </c>
      <c r="L18" s="4" t="s">
        <v>142</v>
      </c>
      <c r="M18" s="4">
        <v>1863042</v>
      </c>
      <c r="N18" s="4"/>
      <c r="O18">
        <f t="shared" si="2"/>
        <v>64</v>
      </c>
      <c r="R18">
        <f t="shared" si="0"/>
        <v>1238</v>
      </c>
      <c r="T18">
        <f t="shared" si="1"/>
        <v>32</v>
      </c>
    </row>
    <row r="19" spans="1:20" x14ac:dyDescent="0.25">
      <c r="A19" s="14"/>
      <c r="B19" s="14" t="s">
        <v>143</v>
      </c>
      <c r="C19" s="14">
        <v>1890286</v>
      </c>
      <c r="D19" s="14" t="s">
        <v>144</v>
      </c>
      <c r="E19" s="14">
        <v>1868814</v>
      </c>
      <c r="F19" s="14" t="s">
        <v>145</v>
      </c>
      <c r="G19" s="14">
        <v>1942188</v>
      </c>
      <c r="H19" s="21"/>
      <c r="I19" s="21">
        <v>1960104</v>
      </c>
      <c r="J19" s="14" t="s">
        <v>146</v>
      </c>
      <c r="K19" s="14">
        <v>1918348</v>
      </c>
      <c r="L19" s="4" t="s">
        <v>147</v>
      </c>
      <c r="M19" s="4">
        <v>1863106</v>
      </c>
      <c r="N19" s="4"/>
      <c r="O19">
        <f t="shared" si="2"/>
        <v>64</v>
      </c>
      <c r="R19">
        <f t="shared" si="0"/>
        <v>1238</v>
      </c>
      <c r="T19">
        <f t="shared" si="1"/>
        <v>32</v>
      </c>
    </row>
    <row r="20" spans="1:20" x14ac:dyDescent="0.25">
      <c r="A20" s="14"/>
      <c r="B20" s="14" t="s">
        <v>148</v>
      </c>
      <c r="C20" s="14">
        <v>1891524</v>
      </c>
      <c r="D20" s="14" t="s">
        <v>149</v>
      </c>
      <c r="E20" s="14">
        <v>1868846</v>
      </c>
      <c r="F20" s="14" t="s">
        <v>150</v>
      </c>
      <c r="G20" s="14">
        <v>1942966</v>
      </c>
      <c r="H20" s="21"/>
      <c r="I20" s="21">
        <v>1960566</v>
      </c>
      <c r="J20" s="14" t="s">
        <v>151</v>
      </c>
      <c r="K20" s="14">
        <v>1919052</v>
      </c>
      <c r="L20" s="4" t="s">
        <v>152</v>
      </c>
      <c r="M20" s="4">
        <v>1863170</v>
      </c>
      <c r="N20" s="4"/>
      <c r="O20">
        <f t="shared" si="2"/>
        <v>64</v>
      </c>
      <c r="R20">
        <f t="shared" si="0"/>
        <v>1238</v>
      </c>
      <c r="T20">
        <f t="shared" si="1"/>
        <v>32</v>
      </c>
    </row>
    <row r="21" spans="1:20" x14ac:dyDescent="0.25">
      <c r="A21" s="14"/>
      <c r="B21" s="14" t="s">
        <v>153</v>
      </c>
      <c r="C21" s="14">
        <v>1892762</v>
      </c>
      <c r="D21" s="14" t="s">
        <v>154</v>
      </c>
      <c r="E21" s="14">
        <v>1868878</v>
      </c>
      <c r="F21" s="14" t="s">
        <v>155</v>
      </c>
      <c r="G21" s="14">
        <v>1943744</v>
      </c>
      <c r="H21" s="21"/>
      <c r="I21" s="21">
        <v>1961024</v>
      </c>
      <c r="J21" s="14" t="s">
        <v>156</v>
      </c>
      <c r="K21" s="14">
        <v>1919756</v>
      </c>
      <c r="L21" s="4" t="s">
        <v>157</v>
      </c>
      <c r="M21" s="4">
        <v>1863234</v>
      </c>
      <c r="N21" s="4"/>
      <c r="O21">
        <f t="shared" si="2"/>
        <v>64</v>
      </c>
      <c r="R21">
        <f t="shared" si="0"/>
        <v>1238</v>
      </c>
      <c r="T21">
        <f t="shared" si="1"/>
        <v>32</v>
      </c>
    </row>
    <row r="22" spans="1:20" x14ac:dyDescent="0.25">
      <c r="A22" s="14" t="s">
        <v>28</v>
      </c>
      <c r="B22" s="14" t="s">
        <v>158</v>
      </c>
      <c r="C22" s="14">
        <v>1894000</v>
      </c>
      <c r="D22" s="14" t="s">
        <v>159</v>
      </c>
      <c r="E22" s="14">
        <v>1868910</v>
      </c>
      <c r="F22" s="14" t="s">
        <v>160</v>
      </c>
      <c r="G22" s="14">
        <v>1944522</v>
      </c>
      <c r="H22" s="21"/>
      <c r="I22" s="21">
        <v>1961472</v>
      </c>
      <c r="J22" s="14" t="s">
        <v>161</v>
      </c>
      <c r="K22" s="14">
        <v>1920460</v>
      </c>
      <c r="L22" s="4" t="s">
        <v>162</v>
      </c>
      <c r="M22" s="4">
        <v>1863298</v>
      </c>
      <c r="N22" s="4"/>
      <c r="O22">
        <f t="shared" si="2"/>
        <v>64</v>
      </c>
      <c r="R22">
        <f t="shared" si="0"/>
        <v>1238</v>
      </c>
      <c r="T22">
        <f t="shared" si="1"/>
        <v>32</v>
      </c>
    </row>
    <row r="23" spans="1:20" x14ac:dyDescent="0.25">
      <c r="A23" s="14"/>
      <c r="B23" s="14" t="s">
        <v>163</v>
      </c>
      <c r="C23" s="14">
        <v>1895238</v>
      </c>
      <c r="D23" s="14" t="s">
        <v>164</v>
      </c>
      <c r="E23" s="14">
        <v>1868942</v>
      </c>
      <c r="F23" s="14" t="s">
        <v>165</v>
      </c>
      <c r="G23" s="14">
        <v>1945300</v>
      </c>
      <c r="H23" s="21"/>
      <c r="I23" s="21">
        <v>1961928</v>
      </c>
      <c r="J23" s="14" t="s">
        <v>166</v>
      </c>
      <c r="K23" s="14">
        <v>1921164</v>
      </c>
      <c r="L23" s="4" t="s">
        <v>167</v>
      </c>
      <c r="M23" s="4">
        <v>1863362</v>
      </c>
      <c r="N23" s="4"/>
      <c r="O23">
        <f t="shared" si="2"/>
        <v>64</v>
      </c>
      <c r="R23">
        <f t="shared" si="0"/>
        <v>1238</v>
      </c>
      <c r="T23">
        <f t="shared" si="1"/>
        <v>32</v>
      </c>
    </row>
    <row r="24" spans="1:20" x14ac:dyDescent="0.25">
      <c r="A24" s="14"/>
      <c r="B24" s="14" t="s">
        <v>168</v>
      </c>
      <c r="C24" s="14">
        <v>1896476</v>
      </c>
      <c r="D24" s="14" t="s">
        <v>169</v>
      </c>
      <c r="E24" s="14">
        <v>1868974</v>
      </c>
      <c r="F24" s="14" t="s">
        <v>170</v>
      </c>
      <c r="G24" s="19">
        <v>1946078</v>
      </c>
      <c r="H24" s="21"/>
      <c r="I24" s="21">
        <v>1962390</v>
      </c>
      <c r="J24" s="14" t="s">
        <v>171</v>
      </c>
      <c r="K24" s="14">
        <v>1921868</v>
      </c>
      <c r="L24" s="4" t="s">
        <v>172</v>
      </c>
      <c r="M24" s="4">
        <v>1863426</v>
      </c>
      <c r="N24" s="4"/>
      <c r="O24">
        <f t="shared" si="2"/>
        <v>64</v>
      </c>
      <c r="R24">
        <f t="shared" si="0"/>
        <v>1238</v>
      </c>
      <c r="T24">
        <f t="shared" si="1"/>
        <v>32</v>
      </c>
    </row>
    <row r="25" spans="1:20" x14ac:dyDescent="0.25">
      <c r="A25" s="14"/>
      <c r="B25" s="14" t="s">
        <v>173</v>
      </c>
      <c r="C25" s="14">
        <v>1897714</v>
      </c>
      <c r="D25" s="14" t="s">
        <v>174</v>
      </c>
      <c r="E25" s="14">
        <v>1869006</v>
      </c>
      <c r="F25" s="19" t="s">
        <v>175</v>
      </c>
      <c r="G25" s="19">
        <v>1946856</v>
      </c>
      <c r="H25" s="21"/>
      <c r="I25" s="21">
        <v>1962844</v>
      </c>
      <c r="J25" s="14" t="s">
        <v>176</v>
      </c>
      <c r="K25" s="14">
        <v>1922572</v>
      </c>
      <c r="L25" s="4" t="s">
        <v>177</v>
      </c>
      <c r="M25" s="4">
        <v>1863490</v>
      </c>
      <c r="N25" s="4"/>
      <c r="O25">
        <f t="shared" si="2"/>
        <v>64</v>
      </c>
      <c r="R25">
        <f t="shared" si="0"/>
        <v>1238</v>
      </c>
      <c r="T25">
        <f t="shared" si="1"/>
        <v>32</v>
      </c>
    </row>
    <row r="26" spans="1:20" x14ac:dyDescent="0.25">
      <c r="A26" s="17"/>
      <c r="B26" s="17" t="s">
        <v>178</v>
      </c>
      <c r="C26" s="17">
        <v>1898952</v>
      </c>
      <c r="D26" s="17" t="s">
        <v>179</v>
      </c>
      <c r="E26" s="19">
        <f t="shared" ref="E26:E32" si="3">E25+32</f>
        <v>1869038</v>
      </c>
      <c r="F26" s="19" t="str">
        <f t="shared" ref="F26:F32" si="4">DEC2HEX(G26)</f>
        <v>1DB7F2</v>
      </c>
      <c r="G26" s="19">
        <f t="shared" ref="G26:G32" si="5">G25+778</f>
        <v>1947634</v>
      </c>
      <c r="H26" s="17"/>
      <c r="I26" s="17">
        <v>1963290</v>
      </c>
      <c r="J26" s="17" t="s">
        <v>180</v>
      </c>
      <c r="K26" s="17">
        <v>1923276</v>
      </c>
      <c r="L26" s="18" t="s">
        <v>181</v>
      </c>
      <c r="M26" s="18">
        <v>1863554</v>
      </c>
      <c r="O26">
        <f t="shared" si="2"/>
        <v>64</v>
      </c>
    </row>
    <row r="27" spans="1:20" x14ac:dyDescent="0.25">
      <c r="A27" s="17"/>
      <c r="B27" s="17" t="s">
        <v>182</v>
      </c>
      <c r="C27" s="17">
        <v>1900190</v>
      </c>
      <c r="D27" s="17" t="s">
        <v>183</v>
      </c>
      <c r="E27" s="19">
        <f t="shared" si="3"/>
        <v>1869070</v>
      </c>
      <c r="F27" s="19" t="str">
        <f t="shared" si="4"/>
        <v>1DBAFC</v>
      </c>
      <c r="G27" s="19">
        <f t="shared" si="5"/>
        <v>1948412</v>
      </c>
      <c r="H27" s="17"/>
      <c r="I27" s="19">
        <f>E24-E23</f>
        <v>32</v>
      </c>
      <c r="J27" s="17" t="s">
        <v>184</v>
      </c>
      <c r="K27" s="17">
        <v>1923980</v>
      </c>
      <c r="L27" s="18" t="s">
        <v>185</v>
      </c>
      <c r="M27" s="18">
        <v>1863618</v>
      </c>
      <c r="O27">
        <f t="shared" si="2"/>
        <v>64</v>
      </c>
    </row>
    <row r="28" spans="1:20" x14ac:dyDescent="0.25">
      <c r="A28" s="17"/>
      <c r="B28" s="17" t="s">
        <v>186</v>
      </c>
      <c r="C28" s="17">
        <v>1901428</v>
      </c>
      <c r="D28" s="17" t="s">
        <v>187</v>
      </c>
      <c r="E28" s="19">
        <f t="shared" si="3"/>
        <v>1869102</v>
      </c>
      <c r="F28" s="19" t="str">
        <f t="shared" si="4"/>
        <v>1DBE06</v>
      </c>
      <c r="G28" s="19">
        <f t="shared" si="5"/>
        <v>1949190</v>
      </c>
      <c r="H28" s="17"/>
      <c r="I28" s="19">
        <f>E25-E24</f>
        <v>32</v>
      </c>
      <c r="J28" s="17" t="s">
        <v>188</v>
      </c>
      <c r="K28" s="17">
        <v>1924684</v>
      </c>
      <c r="L28" s="18" t="s">
        <v>189</v>
      </c>
      <c r="M28" s="18">
        <v>1863682</v>
      </c>
      <c r="O28">
        <f t="shared" si="2"/>
        <v>64</v>
      </c>
    </row>
    <row r="29" spans="1:20" x14ac:dyDescent="0.25">
      <c r="A29" s="17"/>
      <c r="B29" s="17" t="s">
        <v>190</v>
      </c>
      <c r="C29" s="17">
        <v>1902666</v>
      </c>
      <c r="D29" s="17" t="s">
        <v>191</v>
      </c>
      <c r="E29" s="19">
        <f t="shared" si="3"/>
        <v>1869134</v>
      </c>
      <c r="F29" s="19" t="str">
        <f t="shared" si="4"/>
        <v>1DC110</v>
      </c>
      <c r="G29" s="19">
        <f t="shared" si="5"/>
        <v>1949968</v>
      </c>
      <c r="H29" s="17"/>
      <c r="I29" s="19">
        <f>E26-E25</f>
        <v>32</v>
      </c>
      <c r="J29" s="17" t="s">
        <v>192</v>
      </c>
      <c r="K29" s="17">
        <v>1925388</v>
      </c>
      <c r="L29" s="18" t="s">
        <v>193</v>
      </c>
      <c r="M29" s="18">
        <v>1863746</v>
      </c>
      <c r="O29">
        <f t="shared" si="2"/>
        <v>64</v>
      </c>
    </row>
    <row r="30" spans="1:20" x14ac:dyDescent="0.25">
      <c r="A30" s="17"/>
      <c r="B30" s="17" t="s">
        <v>194</v>
      </c>
      <c r="C30" s="17">
        <v>1903904</v>
      </c>
      <c r="D30" s="17" t="s">
        <v>195</v>
      </c>
      <c r="E30" s="19">
        <f t="shared" si="3"/>
        <v>1869166</v>
      </c>
      <c r="F30" s="19" t="str">
        <f t="shared" si="4"/>
        <v>1DC41A</v>
      </c>
      <c r="G30" s="19">
        <f t="shared" si="5"/>
        <v>1950746</v>
      </c>
      <c r="H30" s="17"/>
      <c r="I30" s="17"/>
      <c r="J30" s="17" t="s">
        <v>196</v>
      </c>
      <c r="K30" s="17">
        <v>1926092</v>
      </c>
      <c r="L30" s="18" t="s">
        <v>197</v>
      </c>
      <c r="M30" s="18">
        <v>1863810</v>
      </c>
      <c r="O30">
        <f t="shared" si="2"/>
        <v>64</v>
      </c>
    </row>
    <row r="31" spans="1:20" x14ac:dyDescent="0.25">
      <c r="A31" s="17"/>
      <c r="B31" s="17" t="s">
        <v>198</v>
      </c>
      <c r="C31" s="17">
        <v>1905142</v>
      </c>
      <c r="D31" s="17" t="s">
        <v>199</v>
      </c>
      <c r="E31" s="19">
        <f t="shared" si="3"/>
        <v>1869198</v>
      </c>
      <c r="F31" s="19" t="str">
        <f t="shared" si="4"/>
        <v>1DC724</v>
      </c>
      <c r="G31" s="19">
        <f t="shared" si="5"/>
        <v>1951524</v>
      </c>
      <c r="H31" s="17"/>
      <c r="I31" s="17"/>
      <c r="J31" s="17" t="s">
        <v>200</v>
      </c>
      <c r="K31" s="17">
        <v>1926796</v>
      </c>
      <c r="L31" s="18" t="s">
        <v>201</v>
      </c>
      <c r="M31" s="18">
        <v>1863874</v>
      </c>
      <c r="O31">
        <f t="shared" si="2"/>
        <v>64</v>
      </c>
    </row>
    <row r="32" spans="1:20" x14ac:dyDescent="0.25">
      <c r="E32" s="19">
        <f t="shared" si="3"/>
        <v>1869230</v>
      </c>
      <c r="F32" s="19" t="str">
        <f t="shared" si="4"/>
        <v>1DCA2E</v>
      </c>
      <c r="G32" s="19">
        <f t="shared" si="5"/>
        <v>1952302</v>
      </c>
      <c r="O32">
        <f t="shared" si="2"/>
        <v>-1863874</v>
      </c>
    </row>
    <row r="34" spans="1:13" x14ac:dyDescent="0.25">
      <c r="A34" s="2" t="s">
        <v>202</v>
      </c>
      <c r="B34" s="15" t="s">
        <v>203</v>
      </c>
      <c r="C34" s="15">
        <f>HEX2DEC(B34)</f>
        <v>1238</v>
      </c>
      <c r="D34" s="15" t="str">
        <f>DEC2HEX(E34)</f>
        <v>20</v>
      </c>
      <c r="E34" s="15">
        <v>32</v>
      </c>
      <c r="F34" s="15" t="s">
        <v>204</v>
      </c>
      <c r="G34" s="15">
        <f>HEX2DEC(F34)</f>
        <v>778</v>
      </c>
      <c r="H34" s="16" t="str">
        <f>DEC2HEX(I34)</f>
        <v>20</v>
      </c>
      <c r="I34" s="16">
        <v>32</v>
      </c>
      <c r="J34" s="15" t="str">
        <f>DEC2HEX(K34)</f>
        <v>2C0</v>
      </c>
      <c r="K34" s="2">
        <v>704</v>
      </c>
      <c r="L34" s="15" t="str">
        <f>DEC2HEX(M34)</f>
        <v>40</v>
      </c>
      <c r="M34" s="15">
        <v>64</v>
      </c>
    </row>
    <row r="35" spans="1:13" x14ac:dyDescent="0.25">
      <c r="C35" s="13"/>
      <c r="D35" s="13"/>
      <c r="F35" s="13"/>
    </row>
    <row r="36" spans="1:13" x14ac:dyDescent="0.25">
      <c r="D36" t="str">
        <f>DEC2HEX(E36)</f>
        <v>80</v>
      </c>
      <c r="E36">
        <f>E34*4</f>
        <v>128</v>
      </c>
      <c r="H36" s="22" t="s">
        <v>205</v>
      </c>
      <c r="I36" s="22"/>
    </row>
    <row r="37" spans="1:13" x14ac:dyDescent="0.25">
      <c r="B37" t="s">
        <v>206</v>
      </c>
      <c r="H37" s="22"/>
      <c r="I37" s="22"/>
    </row>
    <row r="38" spans="1:13" x14ac:dyDescent="0.25">
      <c r="H38" s="22"/>
      <c r="I38" s="22"/>
    </row>
    <row r="39" spans="1:13" x14ac:dyDescent="0.25">
      <c r="H39" s="22"/>
      <c r="I39" s="22"/>
    </row>
    <row r="40" spans="1:13" x14ac:dyDescent="0.25">
      <c r="B40">
        <f>1238*2</f>
        <v>2476</v>
      </c>
      <c r="D40">
        <f>32*3</f>
        <v>96</v>
      </c>
      <c r="H40" s="15"/>
    </row>
    <row r="41" spans="1:13" x14ac:dyDescent="0.25">
      <c r="B41" t="str">
        <f>DEC2HEX(B40)</f>
        <v>9AC</v>
      </c>
      <c r="D41" t="str">
        <f>DEC2HEX(D40)</f>
        <v>60</v>
      </c>
    </row>
    <row r="46" spans="1:13" x14ac:dyDescent="0.25">
      <c r="B46">
        <f>16*14</f>
        <v>224</v>
      </c>
    </row>
  </sheetData>
  <mergeCells count="1">
    <mergeCell ref="H36:I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="85" zoomScaleNormal="85" workbookViewId="0"/>
  </sheetViews>
  <sheetFormatPr defaultRowHeight="15" x14ac:dyDescent="0.25"/>
  <sheetData>
    <row r="1" spans="1:5" x14ac:dyDescent="0.25">
      <c r="A1" t="s">
        <v>207</v>
      </c>
      <c r="B1" t="s">
        <v>208</v>
      </c>
      <c r="D1" t="s">
        <v>214</v>
      </c>
      <c r="E1">
        <v>694476</v>
      </c>
    </row>
    <row r="2" spans="1:5" x14ac:dyDescent="0.25">
      <c r="A2" t="s">
        <v>209</v>
      </c>
    </row>
    <row r="4" spans="1:5" x14ac:dyDescent="0.25">
      <c r="A4" t="s">
        <v>210</v>
      </c>
    </row>
    <row r="5" spans="1:5" x14ac:dyDescent="0.25">
      <c r="B5" t="s">
        <v>211</v>
      </c>
    </row>
    <row r="6" spans="1:5" x14ac:dyDescent="0.25">
      <c r="A6" t="s">
        <v>212</v>
      </c>
    </row>
    <row r="7" spans="1:5" x14ac:dyDescent="0.25">
      <c r="B7" t="s">
        <v>213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ROM NOTES</vt:lpstr>
      <vt:lpstr>offsets</vt:lpstr>
      <vt:lpstr>Title Screen EA</vt:lpstr>
    </vt:vector>
  </TitlesOfParts>
  <Company>Alvarez &amp; Marsal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Frydman, Raphael</dc:creator>
  <cp:lastModifiedBy>Raph Frydman</cp:lastModifiedBy>
  <dcterms:created xsi:type="dcterms:W3CDTF">2016-03-21T22:12:02Z</dcterms:created>
  <dcterms:modified xsi:type="dcterms:W3CDTF">2022-07-11T18:57:14Z</dcterms:modified>
</cp:coreProperties>
</file>