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820" tabRatio="500"/>
  </bookViews>
  <sheets>
    <sheet name="Influence de T°C (2)" sheetId="4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4" l="1"/>
  <c r="D11" i="4"/>
  <c r="E11" i="4"/>
  <c r="G11" i="4"/>
  <c r="F11" i="4"/>
  <c r="B11" i="4"/>
  <c r="D10" i="4"/>
  <c r="E10" i="4"/>
  <c r="G10" i="4"/>
  <c r="F10" i="4"/>
  <c r="B10" i="4"/>
  <c r="D9" i="4"/>
  <c r="E9" i="4"/>
  <c r="G9" i="4"/>
  <c r="F9" i="4"/>
  <c r="B9" i="4"/>
  <c r="D8" i="4"/>
  <c r="E8" i="4"/>
  <c r="G8" i="4"/>
  <c r="F8" i="4"/>
  <c r="B8" i="4"/>
</calcChain>
</file>

<file path=xl/sharedStrings.xml><?xml version="1.0" encoding="utf-8"?>
<sst xmlns="http://schemas.openxmlformats.org/spreadsheetml/2006/main" count="14" uniqueCount="14">
  <si>
    <t>Conductivité molaire ionique</t>
  </si>
  <si>
    <t>Pb2+</t>
  </si>
  <si>
    <t>I-</t>
  </si>
  <si>
    <t xml:space="preserve">Température </t>
  </si>
  <si>
    <t>Conductivité (S/m)</t>
  </si>
  <si>
    <r>
      <t>λ</t>
    </r>
    <r>
      <rPr>
        <vertAlign val="subscript"/>
        <sz val="12"/>
        <color rgb="FF000000"/>
        <rFont val="Arial"/>
      </rPr>
      <t>0</t>
    </r>
    <r>
      <rPr>
        <sz val="12"/>
        <color rgb="FF000000"/>
        <rFont val="Arial"/>
      </rPr>
      <t>(S.m</t>
    </r>
    <r>
      <rPr>
        <vertAlign val="superscript"/>
        <sz val="12"/>
        <color rgb="FF000000"/>
        <rFont val="Arial"/>
      </rPr>
      <t>2</t>
    </r>
    <r>
      <rPr>
        <sz val="12"/>
        <color rgb="FF000000"/>
        <rFont val="Arial"/>
      </rPr>
      <t>.mol</t>
    </r>
    <r>
      <rPr>
        <vertAlign val="superscript"/>
        <sz val="12"/>
        <color rgb="FF000000"/>
        <rFont val="Arial"/>
      </rPr>
      <t>-1</t>
    </r>
    <r>
      <rPr>
        <sz val="12"/>
        <color rgb="FF000000"/>
        <rFont val="Arial"/>
      </rPr>
      <t>)</t>
    </r>
  </si>
  <si>
    <t>Constante de solubilité Ks</t>
  </si>
  <si>
    <t>1/T en K-1</t>
  </si>
  <si>
    <t>ln(Ks)</t>
  </si>
  <si>
    <t>∆rH° (kJ.K-1.mol-1)</t>
  </si>
  <si>
    <t xml:space="preserve">-∆rH°/R = -8417,4 </t>
  </si>
  <si>
    <t>Solubilité s (mol/L)</t>
  </si>
  <si>
    <t>pKs</t>
  </si>
  <si>
    <t>Influence de la température sur l'équilibre Pb2+ +2I- = PbI2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</si>
</sst>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vertAlign val="subscript"/>
      <sz val="12"/>
      <color rgb="FF000000"/>
      <name val="Arial"/>
    </font>
    <font>
      <vertAlign val="superscript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Fon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0" xfId="0" quotePrefix="1"/>
    <xf numFmtId="0" fontId="0" fillId="2" borderId="0" xfId="0" applyFill="1" applyAlignment="1">
      <alignment horizontal="center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'Influence de T°C (2)'!$F$7</c:f>
              <c:strCache>
                <c:ptCount val="1"/>
                <c:pt idx="0">
                  <c:v>ln(Ks)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08568662862096"/>
                  <c:y val="-0.000888188976377952"/>
                </c:manualLayout>
              </c:layout>
              <c:numFmt formatCode="General" sourceLinked="0"/>
            </c:trendlineLbl>
          </c:trendline>
          <c:xVal>
            <c:numRef>
              <c:f>'Influence de T°C (2)'!$B$8:$B$11</c:f>
              <c:numCache>
                <c:formatCode>General</c:formatCode>
                <c:ptCount val="4"/>
                <c:pt idx="0">
                  <c:v>0.00341296928327645</c:v>
                </c:pt>
                <c:pt idx="1">
                  <c:v>0.0033003300330033</c:v>
                </c:pt>
                <c:pt idx="2">
                  <c:v>0.00319488817891374</c:v>
                </c:pt>
                <c:pt idx="3">
                  <c:v>0.00309597523219814</c:v>
                </c:pt>
              </c:numCache>
            </c:numRef>
          </c:xVal>
          <c:yVal>
            <c:numRef>
              <c:f>'Influence de T°C (2)'!$F$8:$F$11</c:f>
              <c:numCache>
                <c:formatCode>General</c:formatCode>
                <c:ptCount val="4"/>
                <c:pt idx="0">
                  <c:v>-18.17106631300156</c:v>
                </c:pt>
                <c:pt idx="1">
                  <c:v>-17.33046624352436</c:v>
                </c:pt>
                <c:pt idx="2">
                  <c:v>-16.34266721944912</c:v>
                </c:pt>
                <c:pt idx="3">
                  <c:v>-15.53435671359395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26280"/>
        <c:axId val="2140662728"/>
      </c:scatterChart>
      <c:valAx>
        <c:axId val="214072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1/T</a:t>
                </a:r>
                <a:r>
                  <a:rPr lang="fr-FR" baseline="0"/>
                  <a:t> (K-1)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803968792891714"/>
              <c:y val="0.142857142857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0662728"/>
        <c:crosses val="autoZero"/>
        <c:crossBetween val="midCat"/>
      </c:valAx>
      <c:valAx>
        <c:axId val="2140662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ln(Ks)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726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12</xdr:row>
      <xdr:rowOff>152400</xdr:rowOff>
    </xdr:from>
    <xdr:to>
      <xdr:col>7</xdr:col>
      <xdr:colOff>558800</xdr:colOff>
      <xdr:row>30</xdr:row>
      <xdr:rowOff>57150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his/Desktop/Agregation/Le&#231;on%20chimie/LC%2022/LC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étermination Ka Acide éthanoïq"/>
      <sheetName val="Influence de T°C"/>
    </sheetNames>
    <sheetDataSet>
      <sheetData sheetId="0" refreshError="1"/>
      <sheetData sheetId="1">
        <row r="7">
          <cell r="F7" t="str">
            <v>ln(Ks)</v>
          </cell>
        </row>
        <row r="8">
          <cell r="B8">
            <v>3.4129692832764505E-3</v>
          </cell>
          <cell r="F8">
            <v>-18.171066313001557</v>
          </cell>
        </row>
        <row r="9">
          <cell r="B9">
            <v>3.3003300330033004E-3</v>
          </cell>
          <cell r="F9">
            <v>-17.330466243524363</v>
          </cell>
        </row>
        <row r="10">
          <cell r="B10">
            <v>3.1948881789137379E-3</v>
          </cell>
          <cell r="F10">
            <v>-16.342667219449119</v>
          </cell>
        </row>
        <row r="11">
          <cell r="B11">
            <v>3.0959752321981426E-3</v>
          </cell>
          <cell r="F11">
            <v>-15.534356713593954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3" sqref="D3"/>
    </sheetView>
  </sheetViews>
  <sheetFormatPr baseColWidth="10" defaultRowHeight="15" x14ac:dyDescent="0"/>
  <cols>
    <col min="1" max="1" width="25.1640625" customWidth="1"/>
    <col min="2" max="2" width="19.83203125" customWidth="1"/>
    <col min="3" max="3" width="19.1640625" customWidth="1"/>
    <col min="4" max="4" width="23.33203125" customWidth="1"/>
    <col min="5" max="5" width="22.5" customWidth="1"/>
    <col min="6" max="6" width="10.83203125" customWidth="1"/>
    <col min="7" max="7" width="15.1640625" customWidth="1"/>
  </cols>
  <sheetData>
    <row r="1" spans="1:7">
      <c r="A1" s="13" t="s">
        <v>13</v>
      </c>
      <c r="B1" s="13"/>
      <c r="C1" s="13"/>
    </row>
    <row r="3" spans="1:7">
      <c r="A3" s="1" t="s">
        <v>0</v>
      </c>
      <c r="B3" s="2" t="s">
        <v>1</v>
      </c>
      <c r="C3" s="2" t="s">
        <v>2</v>
      </c>
    </row>
    <row r="4" spans="1:7">
      <c r="A4" s="3" t="s">
        <v>5</v>
      </c>
      <c r="B4" s="5">
        <v>1.4200000000000001E-2</v>
      </c>
      <c r="C4" s="5">
        <v>7.6800000000000002E-3</v>
      </c>
    </row>
    <row r="7" spans="1:7">
      <c r="A7" s="4" t="s">
        <v>3</v>
      </c>
      <c r="B7" s="4" t="s">
        <v>7</v>
      </c>
      <c r="C7" s="4" t="s">
        <v>4</v>
      </c>
      <c r="D7" s="4" t="s">
        <v>11</v>
      </c>
      <c r="E7" s="8" t="s">
        <v>6</v>
      </c>
      <c r="F7" s="9" t="s">
        <v>8</v>
      </c>
      <c r="G7" s="8" t="s">
        <v>12</v>
      </c>
    </row>
    <row r="8" spans="1:7">
      <c r="A8" s="6">
        <v>20</v>
      </c>
      <c r="B8" s="4">
        <f>1/(A8+273)</f>
        <v>3.4129692832764505E-3</v>
      </c>
      <c r="C8" s="7">
        <v>4.36E-2</v>
      </c>
      <c r="D8" s="7">
        <f>C8/(1000*($B$4+2*$C$4))</f>
        <v>1.4749661705006764E-3</v>
      </c>
      <c r="E8" s="10">
        <f>4*D8^3</f>
        <v>1.2835304316602754E-8</v>
      </c>
      <c r="F8" s="4">
        <f>LN(E8)</f>
        <v>-18.171066313001557</v>
      </c>
      <c r="G8" s="4">
        <f>-LOG(E8,10)</f>
        <v>7.8915938300346431</v>
      </c>
    </row>
    <row r="9" spans="1:7">
      <c r="A9" s="6">
        <v>30</v>
      </c>
      <c r="B9" s="4">
        <f t="shared" ref="B9:B11" si="0">1/(A9+273)</f>
        <v>3.3003300330033004E-3</v>
      </c>
      <c r="C9" s="11">
        <v>5.7700000000000001E-2</v>
      </c>
      <c r="D9" s="7">
        <f t="shared" ref="D9:D11" si="1">C9/(1000*($B$4+2*$C$4))</f>
        <v>1.9519621109607577E-3</v>
      </c>
      <c r="E9" s="7">
        <f>4*D9^3</f>
        <v>2.9749121240533421E-8</v>
      </c>
      <c r="F9" s="4">
        <f>LN(E9)</f>
        <v>-17.330466243524363</v>
      </c>
      <c r="G9" s="4">
        <f t="shared" ref="G9:G11" si="2">-LOG(E9,10)</f>
        <v>7.5265258583732075</v>
      </c>
    </row>
    <row r="10" spans="1:7">
      <c r="A10" s="6">
        <v>40</v>
      </c>
      <c r="B10" s="4">
        <f t="shared" si="0"/>
        <v>3.1948881789137379E-3</v>
      </c>
      <c r="C10" s="7">
        <v>8.0199999999999994E-2</v>
      </c>
      <c r="D10" s="7">
        <f t="shared" si="1"/>
        <v>2.7131258457374825E-3</v>
      </c>
      <c r="E10" s="7">
        <f>4*D10^3</f>
        <v>7.9885840156381598E-8</v>
      </c>
      <c r="F10" s="4">
        <f>LN(E10)</f>
        <v>-16.342667219449119</v>
      </c>
      <c r="G10" s="4">
        <f t="shared" si="2"/>
        <v>7.0975301929879118</v>
      </c>
    </row>
    <row r="11" spans="1:7">
      <c r="A11" s="6">
        <v>50</v>
      </c>
      <c r="B11" s="4">
        <f t="shared" si="0"/>
        <v>3.0959752321981426E-3</v>
      </c>
      <c r="C11" s="7">
        <v>0.105</v>
      </c>
      <c r="D11" s="7">
        <f t="shared" si="1"/>
        <v>3.5520974289580511E-3</v>
      </c>
      <c r="E11" s="7">
        <f>4*D11^3</f>
        <v>1.7927288162450496E-7</v>
      </c>
      <c r="F11" s="4">
        <f>LN(E11)</f>
        <v>-15.534356713593954</v>
      </c>
      <c r="G11" s="4">
        <f t="shared" si="2"/>
        <v>6.7464854006305872</v>
      </c>
    </row>
    <row r="13" spans="1:7">
      <c r="A13" s="12" t="s">
        <v>10</v>
      </c>
    </row>
    <row r="14" spans="1:7">
      <c r="A14" s="4" t="s">
        <v>9</v>
      </c>
      <c r="B14" s="4">
        <f>8417.4*8.314/1000</f>
        <v>69.982263599999996</v>
      </c>
    </row>
  </sheetData>
  <mergeCells count="1">
    <mergeCell ref="A1:C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Influence de T°C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2020-04-12T16:29:04Z</dcterms:created>
  <dcterms:modified xsi:type="dcterms:W3CDTF">2020-06-22T17:26:30Z</dcterms:modified>
</cp:coreProperties>
</file>