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00" yWindow="0" windowWidth="25600" windowHeight="15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3" i="1"/>
  <c r="C7" i="1"/>
  <c r="C14" i="1"/>
  <c r="C15" i="1"/>
  <c r="B23" i="1"/>
  <c r="D11" i="1"/>
  <c r="D13" i="1"/>
  <c r="D6" i="1"/>
  <c r="D7" i="1"/>
  <c r="D14" i="1"/>
  <c r="D15" i="1"/>
  <c r="C12" i="1"/>
  <c r="D12" i="1"/>
</calcChain>
</file>

<file path=xl/sharedStrings.xml><?xml version="1.0" encoding="utf-8"?>
<sst xmlns="http://schemas.openxmlformats.org/spreadsheetml/2006/main" count="29" uniqueCount="27">
  <si>
    <t xml:space="preserve">Grandeur mesurée </t>
  </si>
  <si>
    <t>Valeur</t>
  </si>
  <si>
    <t>Incertitudes</t>
  </si>
  <si>
    <t>Balance</t>
  </si>
  <si>
    <t>Masse molaires(g/mol)</t>
  </si>
  <si>
    <t>Méthode deWinkler</t>
  </si>
  <si>
    <t>Méthode/Matériel utilisée</t>
  </si>
  <si>
    <t>masse de MnCl2 (g)</t>
  </si>
  <si>
    <t>Masses des composants initiaux</t>
  </si>
  <si>
    <t>Dosage de I2 par le thiosulfate à 10-2 mol/L</t>
  </si>
  <si>
    <t>Commerciale</t>
  </si>
  <si>
    <r>
      <t>Concentration C(S</t>
    </r>
    <r>
      <rPr>
        <sz val="9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9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2-) (mol/L)</t>
    </r>
  </si>
  <si>
    <t>Quantité de matière n(I2) (mol)</t>
  </si>
  <si>
    <t>Burette</t>
  </si>
  <si>
    <t>Volume équivalent (L)</t>
  </si>
  <si>
    <t>Quantité de matière n(O2) (mol)</t>
  </si>
  <si>
    <t>Volume d'eau (L)</t>
  </si>
  <si>
    <t>masse d'eau (g)</t>
  </si>
  <si>
    <t>Concentration en O2 (mol/L)</t>
  </si>
  <si>
    <t>Incertitude sur le volume équivalent</t>
  </si>
  <si>
    <t>∆vlecture (mL)</t>
  </si>
  <si>
    <t>∆vburette (mL)</t>
  </si>
  <si>
    <t>∆vgoutte (mL)</t>
  </si>
  <si>
    <t>∆vméthode (mL)</t>
  </si>
  <si>
    <t>∆Véq (mL)</t>
  </si>
  <si>
    <t>O2</t>
  </si>
  <si>
    <t>Solubilité en O2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</si>
</sst>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2" borderId="0" xfId="0" applyFill="1"/>
    <xf numFmtId="0" fontId="0" fillId="2" borderId="2" xfId="0" applyFill="1" applyBorder="1"/>
    <xf numFmtId="11" fontId="0" fillId="2" borderId="0" xfId="0" applyNumberFormat="1" applyFill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749300</xdr:colOff>
      <xdr:row>4</xdr:row>
      <xdr:rowOff>165100</xdr:rowOff>
    </xdr:from>
    <xdr:to>
      <xdr:col>12</xdr:col>
      <xdr:colOff>406400</xdr:colOff>
      <xdr:row>9</xdr:row>
      <xdr:rowOff>152400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927100"/>
          <a:ext cx="5435600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</xdr:row>
      <xdr:rowOff>76200</xdr:rowOff>
    </xdr:from>
    <xdr:to>
      <xdr:col>9</xdr:col>
      <xdr:colOff>584200</xdr:colOff>
      <xdr:row>4</xdr:row>
      <xdr:rowOff>165100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3700" y="266700"/>
          <a:ext cx="18161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20" sqref="C20"/>
    </sheetView>
  </sheetViews>
  <sheetFormatPr baseColWidth="10" defaultRowHeight="15" x14ac:dyDescent="0"/>
  <cols>
    <col min="1" max="1" width="30.33203125" customWidth="1"/>
    <col min="2" max="2" width="30.5" customWidth="1"/>
    <col min="4" max="4" width="12.1640625" bestFit="1" customWidth="1"/>
  </cols>
  <sheetData>
    <row r="1" spans="1:5">
      <c r="A1" s="12" t="s">
        <v>5</v>
      </c>
      <c r="B1" s="12"/>
      <c r="C1" s="12"/>
      <c r="D1" s="12"/>
      <c r="E1" s="12"/>
    </row>
    <row r="3" spans="1:5">
      <c r="A3" s="4" t="s">
        <v>6</v>
      </c>
      <c r="B3" s="4" t="s">
        <v>0</v>
      </c>
      <c r="C3" s="4" t="s">
        <v>1</v>
      </c>
      <c r="D3" s="4" t="s">
        <v>2</v>
      </c>
    </row>
    <row r="4" spans="1:5">
      <c r="A4" s="13" t="s">
        <v>8</v>
      </c>
      <c r="B4" s="13"/>
      <c r="C4" s="13"/>
      <c r="D4" s="13"/>
    </row>
    <row r="5" spans="1:5">
      <c r="A5" s="5" t="s">
        <v>3</v>
      </c>
      <c r="B5" s="5" t="s">
        <v>7</v>
      </c>
      <c r="C5" s="5">
        <v>0.25</v>
      </c>
      <c r="D5" s="5">
        <v>1E-3</v>
      </c>
    </row>
    <row r="6" spans="1:5">
      <c r="A6" s="5" t="s">
        <v>3</v>
      </c>
      <c r="B6" s="5" t="s">
        <v>17</v>
      </c>
      <c r="C6" s="5">
        <v>115</v>
      </c>
      <c r="D6" s="5">
        <f>0.01</f>
        <v>0.01</v>
      </c>
    </row>
    <row r="7" spans="1:5">
      <c r="A7" s="5" t="s">
        <v>3</v>
      </c>
      <c r="B7" s="5" t="s">
        <v>16</v>
      </c>
      <c r="C7" s="5">
        <f>C6*10^-3</f>
        <v>0.115</v>
      </c>
      <c r="D7" s="5">
        <f>D6*10^-3</f>
        <v>1.0000000000000001E-5</v>
      </c>
    </row>
    <row r="8" spans="1:5">
      <c r="A8" s="5"/>
      <c r="B8" s="5"/>
      <c r="C8" s="5"/>
      <c r="D8" s="5"/>
    </row>
    <row r="9" spans="1:5">
      <c r="A9" s="13" t="s">
        <v>9</v>
      </c>
      <c r="B9" s="13"/>
      <c r="C9" s="13"/>
      <c r="D9" s="13"/>
    </row>
    <row r="10" spans="1:5">
      <c r="A10" s="5" t="s">
        <v>10</v>
      </c>
      <c r="B10" s="5" t="s">
        <v>11</v>
      </c>
      <c r="C10" s="5">
        <f>0.01</f>
        <v>0.01</v>
      </c>
      <c r="D10" s="5"/>
    </row>
    <row r="11" spans="1:5">
      <c r="A11" s="5" t="s">
        <v>13</v>
      </c>
      <c r="B11" s="5" t="s">
        <v>14</v>
      </c>
      <c r="C11" s="6">
        <v>1.2999999999999999E-2</v>
      </c>
      <c r="D11" s="5">
        <f>B23*10^-3</f>
        <v>1.4142135623730954E-4</v>
      </c>
    </row>
    <row r="12" spans="1:5">
      <c r="A12" s="5"/>
      <c r="B12" s="5" t="s">
        <v>12</v>
      </c>
      <c r="C12" s="6">
        <f>C11*C10/2</f>
        <v>6.4999999999999994E-5</v>
      </c>
      <c r="D12" s="5">
        <f>C12*SQRT((D11/C11)^2+(D10/C10)^2)</f>
        <v>7.0710678118654768E-7</v>
      </c>
    </row>
    <row r="13" spans="1:5">
      <c r="A13" s="5"/>
      <c r="B13" s="5" t="s">
        <v>15</v>
      </c>
      <c r="C13" s="6">
        <f>C11*C10/4</f>
        <v>3.2499999999999997E-5</v>
      </c>
      <c r="D13" s="5">
        <f>C13*SQRT((D11/C11)^2+(D10/C10)^2)</f>
        <v>3.5355339059327384E-7</v>
      </c>
    </row>
    <row r="14" spans="1:5">
      <c r="A14" s="5"/>
      <c r="B14" s="5" t="s">
        <v>18</v>
      </c>
      <c r="C14" s="6">
        <f>C13/C7</f>
        <v>2.8260869565217389E-4</v>
      </c>
      <c r="D14" s="5">
        <f>C14*SQRT((D13/C13)^2+(D7/C7)^2)</f>
        <v>3.0744755252848398E-6</v>
      </c>
    </row>
    <row r="15" spans="1:5">
      <c r="A15" s="7"/>
      <c r="B15" s="8" t="s">
        <v>26</v>
      </c>
      <c r="C15" s="9">
        <f>C14*B26</f>
        <v>9.0434782608695644E-3</v>
      </c>
      <c r="D15" s="9">
        <f>C15*D14/C14</f>
        <v>9.8383216809114874E-5</v>
      </c>
    </row>
    <row r="17" spans="1:4">
      <c r="D17" s="1"/>
    </row>
    <row r="18" spans="1:4">
      <c r="A18" s="13" t="s">
        <v>19</v>
      </c>
      <c r="B18" s="13"/>
      <c r="C18" s="13"/>
      <c r="D18" s="2"/>
    </row>
    <row r="19" spans="1:4">
      <c r="A19" s="10" t="s">
        <v>20</v>
      </c>
      <c r="B19" s="10">
        <v>0.05</v>
      </c>
      <c r="C19" s="4"/>
    </row>
    <row r="20" spans="1:4">
      <c r="A20" s="11" t="s">
        <v>21</v>
      </c>
      <c r="B20" s="5">
        <v>0.05</v>
      </c>
      <c r="C20" s="6"/>
    </row>
    <row r="21" spans="1:4">
      <c r="A21" s="5" t="s">
        <v>22</v>
      </c>
      <c r="B21" s="5">
        <v>0.05</v>
      </c>
      <c r="C21" s="5"/>
    </row>
    <row r="22" spans="1:4">
      <c r="A22" s="5" t="s">
        <v>23</v>
      </c>
      <c r="B22" s="5">
        <v>0.1</v>
      </c>
      <c r="C22" s="5"/>
      <c r="D22" s="2"/>
    </row>
    <row r="23" spans="1:4">
      <c r="A23" s="5" t="s">
        <v>24</v>
      </c>
      <c r="B23" s="5">
        <f>SQRT(2*(B19)^2+(B20)^2+(B21)^2+(B22)^2)</f>
        <v>0.14142135623730953</v>
      </c>
      <c r="C23" s="5"/>
    </row>
    <row r="24" spans="1:4">
      <c r="A24" s="3"/>
      <c r="B24" s="3"/>
      <c r="C24" s="3"/>
      <c r="D24" s="3"/>
    </row>
    <row r="25" spans="1:4">
      <c r="A25" s="4" t="s">
        <v>4</v>
      </c>
      <c r="B25" s="4"/>
      <c r="C25" s="1"/>
      <c r="D25" s="1"/>
    </row>
    <row r="26" spans="1:4">
      <c r="A26" s="4" t="s">
        <v>25</v>
      </c>
      <c r="B26" s="10">
        <v>32</v>
      </c>
      <c r="D26" s="2"/>
    </row>
    <row r="30" spans="1:4">
      <c r="A30" s="1"/>
      <c r="B30" s="1"/>
    </row>
  </sheetData>
  <mergeCells count="4">
    <mergeCell ref="A1:E1"/>
    <mergeCell ref="A4:D4"/>
    <mergeCell ref="A9:D9"/>
    <mergeCell ref="A18:C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2020-04-21T17:14:18Z</dcterms:created>
  <dcterms:modified xsi:type="dcterms:W3CDTF">2020-06-18T21:23:07Z</dcterms:modified>
</cp:coreProperties>
</file>