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4180" windowHeight="12320"/>
  </bookViews>
  <sheets>
    <sheet name="Enthalpie de fusion de l'eau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C20" i="2"/>
  <c r="H15" i="2"/>
  <c r="H5" i="2"/>
  <c r="H6" i="2"/>
  <c r="H7" i="2"/>
  <c r="H8" i="2"/>
  <c r="H9" i="2"/>
  <c r="D10" i="2"/>
  <c r="H16" i="2"/>
  <c r="H17" i="2"/>
  <c r="G15" i="2"/>
  <c r="G18" i="2"/>
  <c r="H18" i="2"/>
  <c r="H19" i="2"/>
  <c r="G19" i="2"/>
  <c r="G17" i="2"/>
  <c r="G16" i="2"/>
  <c r="C10" i="2"/>
  <c r="G10" i="2"/>
  <c r="H10" i="2"/>
  <c r="G9" i="2"/>
  <c r="G8" i="2"/>
  <c r="G6" i="2"/>
  <c r="G5" i="2"/>
  <c r="G7" i="2"/>
</calcChain>
</file>

<file path=xl/sharedStrings.xml><?xml version="1.0" encoding="utf-8"?>
<sst xmlns="http://schemas.openxmlformats.org/spreadsheetml/2006/main" count="53" uniqueCount="34">
  <si>
    <t>Méthode utilisée</t>
  </si>
  <si>
    <t>Grandeur mesurée</t>
  </si>
  <si>
    <t>Valeur</t>
  </si>
  <si>
    <t>Incertitude</t>
  </si>
  <si>
    <t>Détermination de l'enthalpie de fusion de l'eau</t>
  </si>
  <si>
    <t>Détermination de la capacité calorifique du calorimètre</t>
  </si>
  <si>
    <t>balance</t>
  </si>
  <si>
    <t>Thermomètre</t>
  </si>
  <si>
    <t>masse eau chaude m1 (g)</t>
  </si>
  <si>
    <t>masse eau froide m2 (g)</t>
  </si>
  <si>
    <t>Température eau froide T2 (°C)</t>
  </si>
  <si>
    <t>Température eau chaude T1 (°C)</t>
  </si>
  <si>
    <t>Capacité calorifique du calorimètre (J/K)</t>
  </si>
  <si>
    <t>CALCUL</t>
  </si>
  <si>
    <t>Données</t>
  </si>
  <si>
    <t>Capacité calorifique massique de l'eau (J/K/g)</t>
  </si>
  <si>
    <t>Température finale Tf (°C)</t>
  </si>
  <si>
    <t>A</t>
  </si>
  <si>
    <t>Tf-T1</t>
  </si>
  <si>
    <t>T2-Tf</t>
  </si>
  <si>
    <t>Propagation des incertitudes</t>
  </si>
  <si>
    <t>B</t>
  </si>
  <si>
    <t>C</t>
  </si>
  <si>
    <t>Ccalo (J/K)</t>
  </si>
  <si>
    <t>Température glace T0 (°C)</t>
  </si>
  <si>
    <t>masse glace mG (g)</t>
  </si>
  <si>
    <t>Tf-Teau</t>
  </si>
  <si>
    <t>Température de l'eau Teau (°C)</t>
  </si>
  <si>
    <t>masse eau meau (g)</t>
  </si>
  <si>
    <t>A'</t>
  </si>
  <si>
    <t>B'</t>
  </si>
  <si>
    <t>C'</t>
  </si>
  <si>
    <t>Enthalpie de fusion massique de l'eau ∆fusH (J/g)</t>
  </si>
  <si>
    <t>∆fusH (J/g)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</si>
</sst>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10050"/>
      <name val="Calibri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mbria Math"/>
    </font>
    <font>
      <b/>
      <sz val="12"/>
      <color rgb="FF3366FF"/>
      <name val="Calibri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35EBA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D942AC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5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3" borderId="7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6" xfId="0" applyFont="1" applyFill="1" applyBorder="1"/>
    <xf numFmtId="0" fontId="2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0" fillId="0" borderId="7" xfId="0" applyBorder="1"/>
    <xf numFmtId="0" fontId="0" fillId="0" borderId="7" xfId="0" applyNumberFormat="1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Fill="1" applyBorder="1"/>
    <xf numFmtId="0" fontId="1" fillId="0" borderId="7" xfId="0" applyFont="1" applyBorder="1"/>
    <xf numFmtId="0" fontId="3" fillId="3" borderId="7" xfId="0" applyFont="1" applyFill="1" applyBorder="1" applyAlignment="1">
      <alignment horizontal="center"/>
    </xf>
    <xf numFmtId="0" fontId="9" fillId="0" borderId="7" xfId="0" applyFont="1" applyFill="1" applyBorder="1"/>
    <xf numFmtId="0" fontId="10" fillId="0" borderId="7" xfId="0" applyFont="1" applyBorder="1"/>
    <xf numFmtId="0" fontId="11" fillId="0" borderId="7" xfId="0" applyFont="1" applyBorder="1"/>
    <xf numFmtId="0" fontId="0" fillId="5" borderId="0" xfId="0" applyFill="1" applyBorder="1"/>
    <xf numFmtId="0" fontId="8" fillId="5" borderId="0" xfId="0" applyFont="1" applyFill="1" applyBorder="1" applyAlignment="1">
      <alignment vertical="center"/>
    </xf>
    <xf numFmtId="0" fontId="0" fillId="4" borderId="7" xfId="0" applyFill="1" applyBorder="1"/>
    <xf numFmtId="0" fontId="5" fillId="3" borderId="7" xfId="0" applyFont="1" applyFill="1" applyBorder="1"/>
    <xf numFmtId="0" fontId="5" fillId="3" borderId="7" xfId="0" applyNumberFormat="1" applyFont="1" applyFill="1" applyBorder="1"/>
    <xf numFmtId="0" fontId="3" fillId="3" borderId="7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165101</xdr:colOff>
      <xdr:row>1</xdr:row>
      <xdr:rowOff>88900</xdr:rowOff>
    </xdr:from>
    <xdr:to>
      <xdr:col>12</xdr:col>
      <xdr:colOff>609601</xdr:colOff>
      <xdr:row>11</xdr:row>
      <xdr:rowOff>89053</xdr:rowOff>
    </xdr:to>
    <xdr:pic>
      <xdr:nvPicPr>
        <xdr:cNvPr id="3" name="Image 2" descr="Capture d’écran 2020-05-23 à 18.06.33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279400"/>
          <a:ext cx="3746500" cy="1841653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11</xdr:row>
      <xdr:rowOff>127810</xdr:rowOff>
    </xdr:from>
    <xdr:to>
      <xdr:col>13</xdr:col>
      <xdr:colOff>139699</xdr:colOff>
      <xdr:row>20</xdr:row>
      <xdr:rowOff>76199</xdr:rowOff>
    </xdr:to>
    <xdr:pic>
      <xdr:nvPicPr>
        <xdr:cNvPr id="8" name="Image 7" descr="Capture d’écran 2020-05-23 à 18.39.45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7600" y="2159810"/>
          <a:ext cx="3848099" cy="163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selection activeCell="D22" sqref="D22"/>
    </sheetView>
  </sheetViews>
  <sheetFormatPr baseColWidth="10" defaultRowHeight="14" x14ac:dyDescent="0"/>
  <cols>
    <col min="1" max="1" width="17.33203125" customWidth="1"/>
    <col min="2" max="2" width="43.5" customWidth="1"/>
  </cols>
  <sheetData>
    <row r="1" spans="1:16" ht="15" customHeight="1">
      <c r="A1" s="8" t="s">
        <v>4</v>
      </c>
      <c r="B1" s="8"/>
      <c r="C1" s="8"/>
      <c r="D1" s="8"/>
      <c r="E1" s="8"/>
      <c r="F1" s="8"/>
      <c r="I1" s="24"/>
      <c r="J1" s="24"/>
      <c r="K1" s="24"/>
      <c r="L1" s="24"/>
      <c r="M1" s="24"/>
      <c r="N1" s="24"/>
      <c r="O1" s="24"/>
      <c r="P1" s="24"/>
    </row>
    <row r="2" spans="1:16" ht="15" customHeight="1">
      <c r="A2" s="1"/>
      <c r="B2" s="1"/>
      <c r="C2" s="1"/>
      <c r="D2" s="1"/>
      <c r="I2" s="24"/>
      <c r="J2" s="24"/>
      <c r="K2" s="24"/>
      <c r="L2" s="24"/>
      <c r="M2" s="24"/>
      <c r="N2" s="24"/>
      <c r="O2" s="24"/>
      <c r="P2" s="24"/>
    </row>
    <row r="3" spans="1:16" ht="15">
      <c r="A3" s="20" t="s">
        <v>5</v>
      </c>
      <c r="B3" s="20"/>
      <c r="C3" s="20"/>
      <c r="D3" s="20"/>
      <c r="F3" s="20" t="s">
        <v>20</v>
      </c>
      <c r="G3" s="20"/>
      <c r="H3" s="20"/>
      <c r="I3" s="24"/>
      <c r="J3" s="24"/>
      <c r="K3" s="24"/>
      <c r="L3" s="24"/>
      <c r="M3" s="24"/>
      <c r="N3" s="24"/>
      <c r="O3" s="24"/>
      <c r="P3" s="24"/>
    </row>
    <row r="4" spans="1:16" ht="15">
      <c r="A4" s="17" t="s">
        <v>0</v>
      </c>
      <c r="B4" s="17" t="s">
        <v>1</v>
      </c>
      <c r="C4" s="16" t="s">
        <v>2</v>
      </c>
      <c r="D4" s="17" t="s">
        <v>3</v>
      </c>
      <c r="F4" s="14"/>
      <c r="G4" s="16" t="s">
        <v>2</v>
      </c>
      <c r="H4" s="17" t="s">
        <v>3</v>
      </c>
      <c r="I4" s="24"/>
      <c r="J4" s="24"/>
      <c r="K4" s="24"/>
      <c r="L4" s="24"/>
      <c r="M4" s="24"/>
      <c r="N4" s="24"/>
      <c r="O4" s="24"/>
      <c r="P4" s="24"/>
    </row>
    <row r="5" spans="1:16" ht="15">
      <c r="A5" s="12" t="s">
        <v>6</v>
      </c>
      <c r="B5" s="12" t="s">
        <v>8</v>
      </c>
      <c r="C5" s="13">
        <v>100.3</v>
      </c>
      <c r="D5" s="12">
        <v>0.1</v>
      </c>
      <c r="F5" s="18" t="s">
        <v>18</v>
      </c>
      <c r="G5" s="14">
        <f>C9-C6</f>
        <v>-24.299999999999997</v>
      </c>
      <c r="H5" s="14">
        <f>SQRT((D9)^2+(D6)^2)</f>
        <v>0.14142135623730953</v>
      </c>
      <c r="I5" s="24"/>
      <c r="J5" s="24"/>
      <c r="K5" s="24"/>
      <c r="L5" s="24"/>
      <c r="M5" s="24"/>
      <c r="N5" s="24"/>
      <c r="O5" s="24"/>
      <c r="P5" s="24"/>
    </row>
    <row r="6" spans="1:16">
      <c r="A6" s="14" t="s">
        <v>7</v>
      </c>
      <c r="B6" s="14" t="s">
        <v>11</v>
      </c>
      <c r="C6" s="15">
        <v>60.3</v>
      </c>
      <c r="D6" s="14">
        <v>0.1</v>
      </c>
      <c r="F6" s="19" t="s">
        <v>19</v>
      </c>
      <c r="G6" s="14">
        <f>C8-C9</f>
        <v>-17.899999999999999</v>
      </c>
      <c r="H6" s="14">
        <f>SQRT((D9)^2+(D8)^2)</f>
        <v>0.14142135623730953</v>
      </c>
      <c r="I6" s="24"/>
      <c r="J6" s="24"/>
      <c r="K6" s="25"/>
      <c r="L6" s="24"/>
      <c r="M6" s="24"/>
      <c r="N6" s="24"/>
      <c r="O6" s="24"/>
      <c r="P6" s="24"/>
    </row>
    <row r="7" spans="1:16" ht="15">
      <c r="A7" s="12" t="s">
        <v>6</v>
      </c>
      <c r="B7" s="12" t="s">
        <v>9</v>
      </c>
      <c r="C7" s="13">
        <v>100.8</v>
      </c>
      <c r="D7" s="12">
        <v>0.1</v>
      </c>
      <c r="F7" s="21" t="s">
        <v>17</v>
      </c>
      <c r="G7" s="14">
        <f>(C9-C6)/(C8-C9)</f>
        <v>1.3575418994413406</v>
      </c>
      <c r="H7" s="14">
        <f>G7*SQRT((H6/G6)^2+(H5/G5)^2)</f>
        <v>1.3321228777893551E-2</v>
      </c>
      <c r="I7" s="24"/>
      <c r="J7" s="24"/>
      <c r="K7" s="24"/>
      <c r="L7" s="24"/>
      <c r="M7" s="24"/>
      <c r="N7" s="24"/>
      <c r="O7" s="24"/>
      <c r="P7" s="24"/>
    </row>
    <row r="8" spans="1:16">
      <c r="A8" s="14" t="s">
        <v>7</v>
      </c>
      <c r="B8" s="14" t="s">
        <v>10</v>
      </c>
      <c r="C8" s="15">
        <v>18.100000000000001</v>
      </c>
      <c r="D8" s="14">
        <v>0.1</v>
      </c>
      <c r="F8" s="22" t="s">
        <v>21</v>
      </c>
      <c r="G8" s="14">
        <f>C5*G7</f>
        <v>136.16145251396645</v>
      </c>
      <c r="H8" s="14">
        <f>G8*SQRT((D5/C5)^2+(H7/G7)^2)</f>
        <v>1.3429980792051093</v>
      </c>
      <c r="I8" s="24"/>
      <c r="J8" s="24"/>
      <c r="K8" s="24"/>
      <c r="L8" s="24"/>
      <c r="M8" s="24"/>
      <c r="N8" s="24"/>
      <c r="O8" s="24"/>
      <c r="P8" s="24"/>
    </row>
    <row r="9" spans="1:16">
      <c r="A9" s="14" t="s">
        <v>7</v>
      </c>
      <c r="B9" s="14" t="s">
        <v>16</v>
      </c>
      <c r="C9" s="14">
        <v>36</v>
      </c>
      <c r="D9" s="14">
        <v>0.1</v>
      </c>
      <c r="F9" s="23" t="s">
        <v>22</v>
      </c>
      <c r="G9" s="14">
        <f>G8-C7</f>
        <v>35.361452513966455</v>
      </c>
      <c r="H9" s="14">
        <f>SQRT(H8^2+D7^2)</f>
        <v>1.3467159465709957</v>
      </c>
      <c r="I9" s="24"/>
      <c r="J9" s="24"/>
      <c r="K9" s="24"/>
      <c r="L9" s="24"/>
      <c r="M9" s="24"/>
      <c r="N9" s="24"/>
      <c r="O9" s="24"/>
      <c r="P9" s="24"/>
    </row>
    <row r="10" spans="1:16">
      <c r="A10" s="26" t="s">
        <v>13</v>
      </c>
      <c r="B10" s="26" t="s">
        <v>12</v>
      </c>
      <c r="C10" s="26">
        <f>C23*(C5*((C9-C6)/(C8-C9))-C7)</f>
        <v>147.9876787709496</v>
      </c>
      <c r="D10" s="26">
        <f>C10*H9/G9</f>
        <v>5.6360062363996164</v>
      </c>
      <c r="F10" s="14" t="s">
        <v>23</v>
      </c>
      <c r="G10" s="14">
        <f>C10</f>
        <v>147.9876787709496</v>
      </c>
      <c r="H10" s="14">
        <f>G10*H9/G9</f>
        <v>5.6360062363996164</v>
      </c>
      <c r="I10" s="24"/>
      <c r="J10" s="24"/>
      <c r="K10" s="24"/>
      <c r="L10" s="24"/>
      <c r="M10" s="24"/>
      <c r="N10" s="24"/>
      <c r="O10" s="24"/>
      <c r="P10" s="24"/>
    </row>
    <row r="11" spans="1:16">
      <c r="I11" s="24"/>
      <c r="J11" s="24"/>
      <c r="K11" s="24"/>
      <c r="L11" s="24"/>
      <c r="M11" s="24"/>
      <c r="N11" s="24"/>
      <c r="O11" s="24"/>
      <c r="P11" s="24"/>
    </row>
    <row r="12" spans="1:16">
      <c r="I12" s="24"/>
      <c r="J12" s="24"/>
      <c r="K12" s="24"/>
      <c r="L12" s="24"/>
      <c r="M12" s="24"/>
      <c r="N12" s="24"/>
      <c r="O12" s="24"/>
      <c r="P12" s="24"/>
    </row>
    <row r="13" spans="1:16" ht="15">
      <c r="A13" s="9" t="s">
        <v>4</v>
      </c>
      <c r="B13" s="10"/>
      <c r="C13" s="10"/>
      <c r="D13" s="11"/>
      <c r="F13" s="20" t="s">
        <v>20</v>
      </c>
      <c r="G13" s="20"/>
      <c r="H13" s="20"/>
      <c r="I13" s="24"/>
      <c r="J13" s="24"/>
      <c r="K13" s="24"/>
      <c r="L13" s="24"/>
      <c r="M13" s="24"/>
      <c r="N13" s="24"/>
      <c r="O13" s="24"/>
      <c r="P13" s="24"/>
    </row>
    <row r="14" spans="1:16" ht="15">
      <c r="A14" s="2" t="s">
        <v>0</v>
      </c>
      <c r="B14" s="3" t="s">
        <v>1</v>
      </c>
      <c r="C14" s="4" t="s">
        <v>2</v>
      </c>
      <c r="D14" s="3" t="s">
        <v>3</v>
      </c>
      <c r="F14" s="14"/>
      <c r="G14" s="16" t="s">
        <v>2</v>
      </c>
      <c r="H14" s="17" t="s">
        <v>3</v>
      </c>
      <c r="I14" s="24"/>
      <c r="J14" s="24"/>
      <c r="K14" s="24"/>
      <c r="L14" s="24"/>
      <c r="M14" s="24"/>
      <c r="N14" s="24"/>
      <c r="O14" s="24"/>
      <c r="P14" s="24"/>
    </row>
    <row r="15" spans="1:16" ht="15">
      <c r="A15" s="27" t="s">
        <v>6</v>
      </c>
      <c r="B15" s="27" t="s">
        <v>25</v>
      </c>
      <c r="C15" s="28">
        <v>101.1</v>
      </c>
      <c r="D15" s="28">
        <v>0.1</v>
      </c>
      <c r="F15" s="18" t="s">
        <v>26</v>
      </c>
      <c r="G15" s="14">
        <f>C19-C18</f>
        <v>-17.2</v>
      </c>
      <c r="H15" s="14">
        <f>SQRT(D19^2+D18^2)</f>
        <v>0.14142135623730953</v>
      </c>
      <c r="I15" s="24"/>
      <c r="J15" s="24"/>
      <c r="K15" s="24"/>
      <c r="L15" s="24"/>
      <c r="M15" s="24"/>
      <c r="N15" s="24"/>
      <c r="O15" s="24"/>
      <c r="P15" s="24"/>
    </row>
    <row r="16" spans="1:16" ht="15">
      <c r="A16" s="29"/>
      <c r="B16" s="27" t="s">
        <v>24</v>
      </c>
      <c r="C16" s="28">
        <v>0</v>
      </c>
      <c r="D16" s="28">
        <v>0.1</v>
      </c>
      <c r="F16" s="23" t="s">
        <v>29</v>
      </c>
      <c r="G16" s="14">
        <f>C17*C23+C10</f>
        <v>1823.6616787709493</v>
      </c>
      <c r="H16" s="14">
        <f>SQRT((C23*D17)^2+D10^2)</f>
        <v>5.651522675061595</v>
      </c>
      <c r="I16" s="24"/>
      <c r="J16" s="24"/>
      <c r="K16" s="24"/>
      <c r="L16" s="24"/>
      <c r="M16" s="24"/>
      <c r="N16" s="24"/>
      <c r="O16" s="24"/>
      <c r="P16" s="24"/>
    </row>
    <row r="17" spans="1:16" ht="15">
      <c r="A17" s="30" t="s">
        <v>6</v>
      </c>
      <c r="B17" s="27" t="s">
        <v>28</v>
      </c>
      <c r="C17" s="28">
        <v>400.4</v>
      </c>
      <c r="D17" s="28">
        <v>0.1</v>
      </c>
      <c r="F17" s="21" t="s">
        <v>30</v>
      </c>
      <c r="G17" s="14">
        <f>G16/C15</f>
        <v>18.038196624836296</v>
      </c>
      <c r="H17" s="14">
        <f>G17*SQRT((D15/C15)^2+(H16/G16)^2)</f>
        <v>5.8678622937970285E-2</v>
      </c>
      <c r="I17" s="24"/>
      <c r="J17" s="24"/>
      <c r="K17" s="24"/>
      <c r="L17" s="24"/>
      <c r="M17" s="24"/>
      <c r="N17" s="24"/>
      <c r="O17" s="24"/>
      <c r="P17" s="24"/>
    </row>
    <row r="18" spans="1:16" ht="15">
      <c r="A18" s="27" t="s">
        <v>7</v>
      </c>
      <c r="B18" s="27" t="s">
        <v>27</v>
      </c>
      <c r="C18" s="28">
        <v>20.399999999999999</v>
      </c>
      <c r="D18" s="28">
        <v>0.1</v>
      </c>
      <c r="F18" s="22" t="s">
        <v>31</v>
      </c>
      <c r="G18" s="14">
        <f>G17*G15</f>
        <v>-310.25698194718427</v>
      </c>
      <c r="H18" s="14">
        <f>G18*SQRT((H17/G17)^2+(H15/G15)^2)</f>
        <v>-2.7433850175300023</v>
      </c>
      <c r="I18" s="24"/>
      <c r="J18" s="24"/>
      <c r="K18" s="24"/>
      <c r="L18" s="24"/>
      <c r="M18" s="24"/>
      <c r="N18" s="24"/>
      <c r="O18" s="24"/>
      <c r="P18" s="24"/>
    </row>
    <row r="19" spans="1:16" ht="15">
      <c r="A19" s="27" t="s">
        <v>7</v>
      </c>
      <c r="B19" s="27" t="s">
        <v>16</v>
      </c>
      <c r="C19" s="28">
        <v>3.2</v>
      </c>
      <c r="D19" s="28">
        <v>0.1</v>
      </c>
      <c r="F19" s="14" t="s">
        <v>33</v>
      </c>
      <c r="G19" s="14">
        <f>-C23*C19-G18</f>
        <v>296.86498194718428</v>
      </c>
      <c r="H19" s="14">
        <f>SQRT((C23*D19)^2+H18^2)</f>
        <v>2.7751222683709078</v>
      </c>
      <c r="I19" s="24"/>
      <c r="J19" s="24"/>
      <c r="K19" s="24"/>
      <c r="L19" s="24"/>
      <c r="M19" s="24"/>
      <c r="N19" s="24"/>
      <c r="O19" s="24"/>
      <c r="P19" s="24"/>
    </row>
    <row r="20" spans="1:16">
      <c r="A20" s="26" t="s">
        <v>13</v>
      </c>
      <c r="B20" s="26" t="s">
        <v>32</v>
      </c>
      <c r="C20" s="26">
        <f>G19</f>
        <v>296.86498194718428</v>
      </c>
      <c r="D20" s="26">
        <f>H19</f>
        <v>2.7751222683709078</v>
      </c>
      <c r="I20" s="24"/>
      <c r="J20" s="24"/>
      <c r="K20" s="24"/>
      <c r="L20" s="24"/>
      <c r="M20" s="24"/>
      <c r="N20" s="24"/>
      <c r="O20" s="24"/>
      <c r="P20" s="24"/>
    </row>
    <row r="21" spans="1:16" ht="15">
      <c r="A21" s="1"/>
      <c r="B21" s="1"/>
      <c r="C21" s="1"/>
      <c r="D21" s="1"/>
      <c r="I21" s="24"/>
      <c r="J21" s="24"/>
      <c r="K21" s="24"/>
      <c r="L21" s="24"/>
      <c r="M21" s="24"/>
      <c r="N21" s="24"/>
      <c r="O21" s="24"/>
      <c r="P21" s="24"/>
    </row>
    <row r="22" spans="1:16" ht="15">
      <c r="D22" s="1"/>
      <c r="I22" s="24"/>
      <c r="J22" s="24"/>
      <c r="K22" s="24"/>
      <c r="L22" s="24"/>
      <c r="M22" s="24"/>
      <c r="N22" s="24"/>
      <c r="O22" s="24"/>
      <c r="P22" s="24"/>
    </row>
    <row r="23" spans="1:16" ht="15">
      <c r="A23" s="5" t="s">
        <v>14</v>
      </c>
      <c r="B23" s="6" t="s">
        <v>15</v>
      </c>
      <c r="C23" s="7">
        <v>4.1849999999999996</v>
      </c>
      <c r="I23" s="24"/>
      <c r="J23" s="24"/>
      <c r="K23" s="24"/>
      <c r="L23" s="24"/>
      <c r="M23" s="24"/>
      <c r="N23" s="24"/>
      <c r="O23" s="24"/>
      <c r="P23" s="24"/>
    </row>
    <row r="24" spans="1:16">
      <c r="I24" s="24"/>
      <c r="J24" s="24"/>
      <c r="K24" s="24"/>
      <c r="L24" s="24"/>
      <c r="M24" s="24"/>
      <c r="N24" s="24"/>
      <c r="O24" s="24"/>
      <c r="P24" s="24"/>
    </row>
    <row r="25" spans="1:16" hidden="1">
      <c r="I25" s="24"/>
      <c r="J25" s="24"/>
      <c r="K25" s="24"/>
      <c r="L25" s="24"/>
      <c r="M25" s="24"/>
      <c r="N25" s="24"/>
      <c r="O25" s="24"/>
      <c r="P25" s="24"/>
    </row>
    <row r="26" spans="1:16" hidden="1">
      <c r="I26" s="24"/>
      <c r="J26" s="24"/>
      <c r="K26" s="24"/>
      <c r="L26" s="24"/>
      <c r="M26" s="24"/>
      <c r="N26" s="24"/>
      <c r="O26" s="24"/>
      <c r="P26" s="24"/>
    </row>
    <row r="27" spans="1:16" hidden="1">
      <c r="I27" s="24"/>
      <c r="J27" s="24"/>
      <c r="K27" s="24"/>
      <c r="L27" s="24"/>
      <c r="M27" s="24"/>
      <c r="N27" s="24"/>
      <c r="O27" s="24"/>
      <c r="P27" s="24"/>
    </row>
    <row r="28" spans="1:16" hidden="1">
      <c r="I28" s="24"/>
      <c r="J28" s="24"/>
      <c r="K28" s="24"/>
      <c r="L28" s="24"/>
      <c r="M28" s="24"/>
      <c r="N28" s="24"/>
      <c r="O28" s="24"/>
      <c r="P28" s="24"/>
    </row>
    <row r="29" spans="1:16" hidden="1">
      <c r="I29" s="24"/>
      <c r="J29" s="24"/>
      <c r="K29" s="24"/>
      <c r="L29" s="24"/>
      <c r="M29" s="24"/>
      <c r="N29" s="24"/>
      <c r="O29" s="24"/>
      <c r="P29" s="24"/>
    </row>
    <row r="30" spans="1:16" hidden="1">
      <c r="I30" s="24"/>
      <c r="J30" s="24"/>
      <c r="K30" s="24"/>
      <c r="L30" s="24"/>
      <c r="M30" s="24"/>
      <c r="N30" s="24"/>
      <c r="O30" s="24"/>
      <c r="P30" s="24"/>
    </row>
    <row r="31" spans="1:16">
      <c r="I31" s="24"/>
      <c r="J31" s="24"/>
      <c r="K31" s="24"/>
      <c r="L31" s="24"/>
      <c r="M31" s="24"/>
      <c r="N31" s="24"/>
      <c r="O31" s="24"/>
      <c r="P31" s="24"/>
    </row>
    <row r="32" spans="1:16">
      <c r="I32" s="24"/>
      <c r="J32" s="24"/>
      <c r="K32" s="24"/>
      <c r="L32" s="24"/>
      <c r="M32" s="24"/>
      <c r="N32" s="24"/>
      <c r="O32" s="24"/>
      <c r="P32" s="24"/>
    </row>
    <row r="33" spans="9:16">
      <c r="I33" s="24"/>
      <c r="J33" s="24"/>
      <c r="K33" s="24"/>
      <c r="L33" s="24"/>
      <c r="M33" s="24"/>
      <c r="N33" s="24"/>
      <c r="O33" s="24"/>
      <c r="P33" s="24"/>
    </row>
    <row r="34" spans="9:16">
      <c r="I34" s="24"/>
      <c r="J34" s="24"/>
      <c r="K34" s="24"/>
      <c r="L34" s="24"/>
      <c r="M34" s="24"/>
      <c r="N34" s="24"/>
      <c r="O34" s="24"/>
      <c r="P34" s="24"/>
    </row>
    <row r="35" spans="9:16">
      <c r="I35" s="24"/>
      <c r="J35" s="24"/>
      <c r="K35" s="24"/>
      <c r="L35" s="24"/>
      <c r="M35" s="24"/>
      <c r="N35" s="24"/>
      <c r="O35" s="24"/>
      <c r="P35" s="24"/>
    </row>
    <row r="36" spans="9:16">
      <c r="I36" s="24"/>
      <c r="J36" s="24"/>
      <c r="K36" s="24"/>
      <c r="L36" s="24"/>
      <c r="M36" s="24"/>
      <c r="N36" s="24"/>
      <c r="O36" s="24"/>
      <c r="P36" s="24"/>
    </row>
    <row r="37" spans="9:16">
      <c r="I37" s="24"/>
      <c r="J37" s="24"/>
      <c r="K37" s="24"/>
      <c r="L37" s="24"/>
      <c r="M37" s="24"/>
      <c r="N37" s="24"/>
      <c r="O37" s="24"/>
      <c r="P37" s="24"/>
    </row>
    <row r="38" spans="9:16">
      <c r="I38" s="24"/>
      <c r="J38" s="24"/>
      <c r="K38" s="24"/>
      <c r="L38" s="24"/>
      <c r="M38" s="24"/>
      <c r="N38" s="24"/>
      <c r="O38" s="24"/>
      <c r="P38" s="24"/>
    </row>
    <row r="39" spans="9:16">
      <c r="I39" s="24"/>
      <c r="J39" s="24"/>
      <c r="K39" s="24"/>
      <c r="L39" s="24"/>
      <c r="M39" s="24"/>
      <c r="N39" s="24"/>
      <c r="O39" s="24"/>
      <c r="P39" s="24"/>
    </row>
  </sheetData>
  <mergeCells count="5">
    <mergeCell ref="A3:D3"/>
    <mergeCell ref="A13:D13"/>
    <mergeCell ref="A1:F1"/>
    <mergeCell ref="F3:H3"/>
    <mergeCell ref="F13:H1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Enthalpie de fusion de l'eau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matthis chapon</cp:lastModifiedBy>
  <dcterms:created xsi:type="dcterms:W3CDTF">2012-07-31T16:59:12Z</dcterms:created>
  <dcterms:modified xsi:type="dcterms:W3CDTF">2020-05-23T19:58:17Z</dcterms:modified>
</cp:coreProperties>
</file>