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<sst xmlns="http://schemas.openxmlformats.org/spreadsheetml/2006/main" count="16" uniqueCount="14">
  <si>
    <t>STANDART DEVITION</t>
  </si>
  <si>
    <t>Mean</t>
  </si>
  <si>
    <t>Mode</t>
  </si>
  <si>
    <t>Median</t>
  </si>
  <si>
    <t>StDev</t>
  </si>
  <si>
    <t>StanDev</t>
  </si>
  <si>
    <t>Mean (AVERAGE)</t>
  </si>
  <si>
    <t>MEDIAN</t>
  </si>
  <si>
    <t>MODE</t>
  </si>
  <si>
    <t>Stedev</t>
  </si>
  <si>
    <t>MEAN</t>
  </si>
  <si>
    <t>GOOD 170dan 180 gacha</t>
  </si>
  <si>
    <t>AVERAGE 160 dan 170 gacha</t>
  </si>
  <si>
    <t>BAD 160dan kichik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</si>
</sst>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10" fontId="0" fillId="0" borderId="0" xfId="3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Sheet1!$D$4:$D$26</c:f>
              <c:numCache>
                <c:formatCode>General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10</c:v>
                </c:pt>
                <c:pt idx="22">
                  <c:v>10</c:v>
                </c:pt>
              </c:numCache>
            </c:numRef>
          </c:xVal>
          <c:yVal>
            <c:numRef>
              <c:f>Sheet1!$E$4:$E$26</c:f>
              <c:numCache>
                <c:formatCode>General</c:formatCode>
                <c:ptCount val="23"/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Sheet1!$D$4:$D$26</c:f>
              <c:numCache>
                <c:formatCode>General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10</c:v>
                </c:pt>
                <c:pt idx="22">
                  <c:v>10</c:v>
                </c:pt>
              </c:numCache>
            </c:numRef>
          </c:xVal>
          <c:yVal>
            <c:numRef>
              <c:f>Sheet1!$F$4:$F$26</c:f>
              <c:numCache>
                <c:formatCode>0.00%</c:formatCode>
                <c:ptCount val="23"/>
                <c:pt idx="0">
                  <c:v>0.0293708453694493</c:v>
                </c:pt>
                <c:pt idx="1">
                  <c:v>0.0293708453694493</c:v>
                </c:pt>
                <c:pt idx="2">
                  <c:v>0.0629041816432601</c:v>
                </c:pt>
                <c:pt idx="3">
                  <c:v>0.0629041816432601</c:v>
                </c:pt>
                <c:pt idx="4">
                  <c:v>0.208314433838494</c:v>
                </c:pt>
                <c:pt idx="5">
                  <c:v>0.325272799176313</c:v>
                </c:pt>
                <c:pt idx="6">
                  <c:v>0.325272799176313</c:v>
                </c:pt>
                <c:pt idx="7">
                  <c:v>0.325272799176313</c:v>
                </c:pt>
                <c:pt idx="8">
                  <c:v>0.462663788978276</c:v>
                </c:pt>
                <c:pt idx="9">
                  <c:v>0.462663788978276</c:v>
                </c:pt>
                <c:pt idx="10">
                  <c:v>0.462663788978276</c:v>
                </c:pt>
                <c:pt idx="11">
                  <c:v>0.604708750721239</c:v>
                </c:pt>
                <c:pt idx="12">
                  <c:v>0.604708750721239</c:v>
                </c:pt>
                <c:pt idx="13">
                  <c:v>0.604708750721239</c:v>
                </c:pt>
                <c:pt idx="14">
                  <c:v>0.733959864409207</c:v>
                </c:pt>
                <c:pt idx="15">
                  <c:v>0.733959864409207</c:v>
                </c:pt>
                <c:pt idx="16">
                  <c:v>0.733959864409207</c:v>
                </c:pt>
                <c:pt idx="17">
                  <c:v>0.837470005169492</c:v>
                </c:pt>
                <c:pt idx="18">
                  <c:v>0.837470005169492</c:v>
                </c:pt>
                <c:pt idx="19">
                  <c:v>0.837470005169492</c:v>
                </c:pt>
                <c:pt idx="20">
                  <c:v>0.837470005169492</c:v>
                </c:pt>
                <c:pt idx="21">
                  <c:v>0.910427503277537</c:v>
                </c:pt>
                <c:pt idx="22">
                  <c:v>0.910427503277537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012122"/>
        <c:axId val="346304281"/>
      </c:scatterChart>
      <c:valAx>
        <c:axId val="31701212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6304281"/>
        <c:crosses val="autoZero"/>
        <c:crossBetween val="midCat"/>
      </c:valAx>
      <c:valAx>
        <c:axId val="34630428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1701212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Sheet1!$D$34:$D$56</c:f>
              <c:numCache>
                <c:formatCode>General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10</c:v>
                </c:pt>
                <c:pt idx="22">
                  <c:v>10</c:v>
                </c:pt>
              </c:numCache>
            </c:numRef>
          </c:xVal>
          <c:yVal>
            <c:numRef>
              <c:f>Sheet1!$E$34:$E$56</c:f>
              <c:numCache>
                <c:formatCode>General</c:formatCode>
                <c:ptCount val="23"/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Sheet1!$D$34:$D$56</c:f>
              <c:numCache>
                <c:formatCode>General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10</c:v>
                </c:pt>
                <c:pt idx="22">
                  <c:v>10</c:v>
                </c:pt>
              </c:numCache>
            </c:numRef>
          </c:xVal>
          <c:yVal>
            <c:numRef>
              <c:f>Sheet1!$F$34:$F$56</c:f>
              <c:numCache>
                <c:formatCode>0.00%</c:formatCode>
                <c:ptCount val="23"/>
                <c:pt idx="0">
                  <c:v>0.0240198763121098</c:v>
                </c:pt>
                <c:pt idx="1">
                  <c:v>0.0240198763121098</c:v>
                </c:pt>
                <c:pt idx="2">
                  <c:v>0.0444081265721418</c:v>
                </c:pt>
                <c:pt idx="3">
                  <c:v>0.0444081265721418</c:v>
                </c:pt>
                <c:pt idx="4">
                  <c:v>0.103054628177486</c:v>
                </c:pt>
                <c:pt idx="5">
                  <c:v>0.129354298116228</c:v>
                </c:pt>
                <c:pt idx="6">
                  <c:v>0.129354298116228</c:v>
                </c:pt>
                <c:pt idx="7">
                  <c:v>0.129354298116228</c:v>
                </c:pt>
                <c:pt idx="8">
                  <c:v>0.142703552972688</c:v>
                </c:pt>
                <c:pt idx="9">
                  <c:v>0.142703552972688</c:v>
                </c:pt>
                <c:pt idx="10">
                  <c:v>0.142703552972688</c:v>
                </c:pt>
                <c:pt idx="11">
                  <c:v>0.138365962249296</c:v>
                </c:pt>
                <c:pt idx="12">
                  <c:v>0.138365962249296</c:v>
                </c:pt>
                <c:pt idx="13">
                  <c:v>0.138365962249296</c:v>
                </c:pt>
                <c:pt idx="14">
                  <c:v>0.117913711187277</c:v>
                </c:pt>
                <c:pt idx="15">
                  <c:v>0.117913711187277</c:v>
                </c:pt>
                <c:pt idx="16">
                  <c:v>0.117913711187277</c:v>
                </c:pt>
                <c:pt idx="17">
                  <c:v>0.0883161052679713</c:v>
                </c:pt>
                <c:pt idx="18">
                  <c:v>0.0883161052679713</c:v>
                </c:pt>
                <c:pt idx="19">
                  <c:v>0.0883161052679713</c:v>
                </c:pt>
                <c:pt idx="20">
                  <c:v>0.0883161052679713</c:v>
                </c:pt>
                <c:pt idx="21">
                  <c:v>0.0581374618702998</c:v>
                </c:pt>
                <c:pt idx="22">
                  <c:v>0.0581374618702998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656070"/>
        <c:axId val="463770654"/>
      </c:scatterChart>
      <c:valAx>
        <c:axId val="52865607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3770654"/>
        <c:crosses val="autoZero"/>
        <c:crossBetween val="midCat"/>
      </c:valAx>
      <c:valAx>
        <c:axId val="46377065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865607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Sheet2!$L$4:$L$10</c:f>
              <c:numCache>
                <c:formatCode>General</c:formatCode>
                <c:ptCount val="7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</c:numCache>
            </c:numRef>
          </c:xVal>
          <c:yVal>
            <c:numRef>
              <c:f>Sheet2!$M$4:$M$10</c:f>
              <c:numCache>
                <c:formatCode>General</c:formatCode>
                <c:ptCount val="7"/>
                <c:pt idx="0">
                  <c:v>4.81523648310753e-5</c:v>
                </c:pt>
                <c:pt idx="1">
                  <c:v>0.00275109326468291</c:v>
                </c:pt>
                <c:pt idx="2">
                  <c:v>0.0281048467997162</c:v>
                </c:pt>
                <c:pt idx="3">
                  <c:v>0.0513387566815094</c:v>
                </c:pt>
                <c:pt idx="4">
                  <c:v>0.0167686340506536</c:v>
                </c:pt>
                <c:pt idx="5">
                  <c:v>0.000979350711386398</c:v>
                </c:pt>
                <c:pt idx="6">
                  <c:v>1.0227441758666e-5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070105"/>
        <c:axId val="638396524"/>
      </c:scatterChart>
      <c:valAx>
        <c:axId val="56807010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38396524"/>
        <c:crosses val="autoZero"/>
        <c:crossBetween val="midCat"/>
      </c:valAx>
      <c:valAx>
        <c:axId val="6383965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8070105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Sheet2!$I$30:$I$36</c:f>
              <c:numCache>
                <c:formatCode>General</c:formatCode>
                <c:ptCount val="7"/>
                <c:pt idx="0">
                  <c:v>140</c:v>
                </c:pt>
                <c:pt idx="1">
                  <c:v>150</c:v>
                </c:pt>
                <c:pt idx="2">
                  <c:v>160</c:v>
                </c:pt>
                <c:pt idx="3">
                  <c:v>170</c:v>
                </c:pt>
                <c:pt idx="4">
                  <c:v>180</c:v>
                </c:pt>
                <c:pt idx="5">
                  <c:v>190</c:v>
                </c:pt>
                <c:pt idx="6">
                  <c:v>200</c:v>
                </c:pt>
              </c:numCache>
            </c:numRef>
          </c:xVal>
          <c:yVal>
            <c:numRef>
              <c:f>Sheet2!$J$30:$J$36</c:f>
              <c:numCache>
                <c:formatCode>General</c:formatCode>
                <c:ptCount val="7"/>
                <c:pt idx="0">
                  <c:v>0.000246654709839611</c:v>
                </c:pt>
                <c:pt idx="1">
                  <c:v>0.0047740600515508</c:v>
                </c:pt>
                <c:pt idx="2">
                  <c:v>0.0268856360576826</c:v>
                </c:pt>
                <c:pt idx="3">
                  <c:v>0.0440541398616764</c:v>
                </c:pt>
                <c:pt idx="4">
                  <c:v>0.0210032794159236</c:v>
                </c:pt>
                <c:pt idx="5">
                  <c:v>0.00291354323263439</c:v>
                </c:pt>
                <c:pt idx="6">
                  <c:v>0.000117595254527295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1194041"/>
        <c:axId val="135546575"/>
      </c:scatterChart>
      <c:valAx>
        <c:axId val="71119404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5546575"/>
        <c:crosses val="autoZero"/>
        <c:crossBetween val="midCat"/>
      </c:valAx>
      <c:valAx>
        <c:axId val="13554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1194041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1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1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444500</xdr:colOff>
      <xdr:row>6</xdr:row>
      <xdr:rowOff>22860</xdr:rowOff>
    </xdr:from>
    <xdr:to>
      <xdr:col>16</xdr:col>
      <xdr:colOff>139700</xdr:colOff>
      <xdr:row>21</xdr:row>
      <xdr:rowOff>22860</xdr:rowOff>
    </xdr:to>
    <xdr:graphicFrame>
      <xdr:nvGraphicFramePr>
        <xdr:cNvPr id="3" name="Chart 2"/>
        <xdr:cNvGraphicFramePr/>
      </xdr:nvGraphicFramePr>
      <xdr:xfrm>
        <a:off x="6228080" y="112014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718820</xdr:colOff>
      <xdr:row>36</xdr:row>
      <xdr:rowOff>152400</xdr:rowOff>
    </xdr:from>
    <xdr:to>
      <xdr:col>15</xdr:col>
      <xdr:colOff>139700</xdr:colOff>
      <xdr:row>51</xdr:row>
      <xdr:rowOff>152400</xdr:rowOff>
    </xdr:to>
    <xdr:graphicFrame>
      <xdr:nvGraphicFramePr>
        <xdr:cNvPr id="4" name="Chart 3"/>
        <xdr:cNvGraphicFramePr/>
      </xdr:nvGraphicFramePr>
      <xdr:xfrm>
        <a:off x="5618480" y="673608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513080</xdr:colOff>
      <xdr:row>7</xdr:row>
      <xdr:rowOff>121920</xdr:rowOff>
    </xdr:from>
    <xdr:to>
      <xdr:col>10</xdr:col>
      <xdr:colOff>409575</xdr:colOff>
      <xdr:row>22</xdr:row>
      <xdr:rowOff>114300</xdr:rowOff>
    </xdr:to>
    <xdr:graphicFrame>
      <xdr:nvGraphicFramePr>
        <xdr:cNvPr id="2" name="Chart 1"/>
        <xdr:cNvGraphicFramePr/>
      </xdr:nvGraphicFramePr>
      <xdr:xfrm>
        <a:off x="2616200" y="1402080"/>
        <a:ext cx="4940935" cy="27355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535940</xdr:colOff>
      <xdr:row>27</xdr:row>
      <xdr:rowOff>63500</xdr:rowOff>
    </xdr:from>
    <xdr:to>
      <xdr:col>17</xdr:col>
      <xdr:colOff>546100</xdr:colOff>
      <xdr:row>42</xdr:row>
      <xdr:rowOff>63500</xdr:rowOff>
    </xdr:to>
    <xdr:graphicFrame>
      <xdr:nvGraphicFramePr>
        <xdr:cNvPr id="3" name="Chart 2"/>
        <xdr:cNvGraphicFramePr/>
      </xdr:nvGraphicFramePr>
      <xdr:xfrm>
        <a:off x="7683500" y="500126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0"/>
  <sheetViews>
    <sheetView topLeftCell="A49" workbookViewId="0">
      <selection activeCell="J61" sqref="J61"/>
    </sheetView>
  </sheetViews>
  <sheetFormatPr defaultColWidth="8.88888888888889" defaultRowHeight="14.4"/>
  <cols>
    <col min="6" max="6" width="12.8888888888889"/>
    <col min="7" max="7" width="14.1111111111111"/>
    <col min="8" max="8" width="12.8888888888889" customWidth="1"/>
  </cols>
  <sheetData>
    <row r="1" spans="1:1">
      <c r="A1" t="s">
        <v>0</v>
      </c>
    </row>
    <row r="3" spans="8:14">
      <c r="H3" t="s">
        <v>1</v>
      </c>
      <c r="K3" t="s">
        <v>2</v>
      </c>
      <c r="N3" t="s">
        <v>3</v>
      </c>
    </row>
    <row r="4" spans="4:14">
      <c r="D4">
        <v>1</v>
      </c>
      <c r="F4" s="5">
        <f>_xlfn.NORM.DIST(D4,$H$4,$H$9,TRUE())</f>
        <v>0.0293708453694493</v>
      </c>
      <c r="H4">
        <f>AVERAGE(D4:D26)</f>
        <v>6.26086956521739</v>
      </c>
      <c r="K4">
        <f>MODE(D4:D26)</f>
        <v>9</v>
      </c>
      <c r="N4">
        <f>MEDIAN(D4:D26)</f>
        <v>7</v>
      </c>
    </row>
    <row r="5" spans="4:6">
      <c r="D5">
        <v>1</v>
      </c>
      <c r="F5" s="5">
        <f t="shared" ref="F5:F26" si="0">_xlfn.NORM.DIST(D5,$H$4,$H$9,TRUE())</f>
        <v>0.0293708453694493</v>
      </c>
    </row>
    <row r="6" spans="4:6">
      <c r="D6">
        <v>2</v>
      </c>
      <c r="F6" s="5">
        <f t="shared" si="0"/>
        <v>0.0629041816432601</v>
      </c>
    </row>
    <row r="7" spans="4:6">
      <c r="D7">
        <v>2</v>
      </c>
      <c r="F7" s="5">
        <f t="shared" si="0"/>
        <v>0.0629041816432601</v>
      </c>
    </row>
    <row r="8" spans="4:8">
      <c r="D8">
        <v>4</v>
      </c>
      <c r="F8" s="5">
        <f t="shared" si="0"/>
        <v>0.208314433838494</v>
      </c>
      <c r="H8" t="s">
        <v>4</v>
      </c>
    </row>
    <row r="9" spans="4:8">
      <c r="D9">
        <v>5</v>
      </c>
      <c r="F9" s="5">
        <f t="shared" si="0"/>
        <v>0.325272799176313</v>
      </c>
      <c r="H9">
        <f>STDEV(D4:D26)</f>
        <v>2.7833497037064</v>
      </c>
    </row>
    <row r="10" spans="4:6">
      <c r="D10">
        <v>5</v>
      </c>
      <c r="F10" s="5">
        <f t="shared" si="0"/>
        <v>0.325272799176313</v>
      </c>
    </row>
    <row r="11" spans="4:6">
      <c r="D11">
        <v>5</v>
      </c>
      <c r="F11" s="5">
        <f t="shared" si="0"/>
        <v>0.325272799176313</v>
      </c>
    </row>
    <row r="12" spans="4:6">
      <c r="D12">
        <v>6</v>
      </c>
      <c r="F12" s="5">
        <f t="shared" si="0"/>
        <v>0.462663788978276</v>
      </c>
    </row>
    <row r="13" spans="4:6">
      <c r="D13">
        <v>6</v>
      </c>
      <c r="F13" s="5">
        <f t="shared" si="0"/>
        <v>0.462663788978276</v>
      </c>
    </row>
    <row r="14" spans="4:6">
      <c r="D14">
        <v>6</v>
      </c>
      <c r="F14" s="5">
        <f t="shared" si="0"/>
        <v>0.462663788978276</v>
      </c>
    </row>
    <row r="15" spans="4:6">
      <c r="D15">
        <v>7</v>
      </c>
      <c r="F15" s="5">
        <f t="shared" si="0"/>
        <v>0.604708750721239</v>
      </c>
    </row>
    <row r="16" spans="4:6">
      <c r="D16">
        <v>7</v>
      </c>
      <c r="F16" s="5">
        <f t="shared" si="0"/>
        <v>0.604708750721239</v>
      </c>
    </row>
    <row r="17" spans="4:6">
      <c r="D17">
        <v>7</v>
      </c>
      <c r="F17" s="5">
        <f t="shared" si="0"/>
        <v>0.604708750721239</v>
      </c>
    </row>
    <row r="18" spans="4:6">
      <c r="D18">
        <v>8</v>
      </c>
      <c r="F18" s="5">
        <f t="shared" si="0"/>
        <v>0.733959864409207</v>
      </c>
    </row>
    <row r="19" spans="4:6">
      <c r="D19">
        <v>8</v>
      </c>
      <c r="F19" s="5">
        <f t="shared" si="0"/>
        <v>0.733959864409207</v>
      </c>
    </row>
    <row r="20" spans="4:6">
      <c r="D20">
        <v>8</v>
      </c>
      <c r="F20" s="5">
        <f t="shared" si="0"/>
        <v>0.733959864409207</v>
      </c>
    </row>
    <row r="21" spans="4:6">
      <c r="D21">
        <v>9</v>
      </c>
      <c r="F21" s="5">
        <f t="shared" si="0"/>
        <v>0.837470005169492</v>
      </c>
    </row>
    <row r="22" spans="4:6">
      <c r="D22">
        <v>9</v>
      </c>
      <c r="F22" s="5">
        <f t="shared" si="0"/>
        <v>0.837470005169492</v>
      </c>
    </row>
    <row r="23" spans="4:6">
      <c r="D23">
        <v>9</v>
      </c>
      <c r="F23" s="5">
        <f t="shared" si="0"/>
        <v>0.837470005169492</v>
      </c>
    </row>
    <row r="24" spans="4:6">
      <c r="D24">
        <v>9</v>
      </c>
      <c r="F24" s="5">
        <f t="shared" si="0"/>
        <v>0.837470005169492</v>
      </c>
    </row>
    <row r="25" spans="4:6">
      <c r="D25">
        <v>10</v>
      </c>
      <c r="F25" s="5">
        <f t="shared" si="0"/>
        <v>0.910427503277537</v>
      </c>
    </row>
    <row r="26" spans="4:6">
      <c r="D26">
        <v>10</v>
      </c>
      <c r="F26" s="5">
        <f t="shared" si="0"/>
        <v>0.910427503277537</v>
      </c>
    </row>
    <row r="34" spans="4:6">
      <c r="D34">
        <v>1</v>
      </c>
      <c r="F34" s="5">
        <f>_xlfn.NORM.DIST(D34,$H$4,$H$9,FALSE())</f>
        <v>0.0240198763121098</v>
      </c>
    </row>
    <row r="35" spans="4:6">
      <c r="D35">
        <v>1</v>
      </c>
      <c r="F35" s="5">
        <f t="shared" ref="F35:F56" si="1">_xlfn.NORM.DIST(D35,$H$4,$H$9,FALSE())</f>
        <v>0.0240198763121098</v>
      </c>
    </row>
    <row r="36" spans="4:6">
      <c r="D36">
        <v>2</v>
      </c>
      <c r="F36" s="5">
        <f t="shared" si="1"/>
        <v>0.0444081265721418</v>
      </c>
    </row>
    <row r="37" spans="4:6">
      <c r="D37">
        <v>2</v>
      </c>
      <c r="F37" s="5">
        <f t="shared" si="1"/>
        <v>0.0444081265721418</v>
      </c>
    </row>
    <row r="38" spans="4:6">
      <c r="D38">
        <v>4</v>
      </c>
      <c r="F38" s="5">
        <f t="shared" si="1"/>
        <v>0.103054628177486</v>
      </c>
    </row>
    <row r="39" spans="4:6">
      <c r="D39">
        <v>5</v>
      </c>
      <c r="F39" s="5">
        <f t="shared" si="1"/>
        <v>0.129354298116228</v>
      </c>
    </row>
    <row r="40" spans="4:6">
      <c r="D40">
        <v>5</v>
      </c>
      <c r="F40" s="5">
        <f t="shared" si="1"/>
        <v>0.129354298116228</v>
      </c>
    </row>
    <row r="41" spans="4:6">
      <c r="D41">
        <v>5</v>
      </c>
      <c r="F41" s="5">
        <f t="shared" si="1"/>
        <v>0.129354298116228</v>
      </c>
    </row>
    <row r="42" spans="4:6">
      <c r="D42">
        <v>6</v>
      </c>
      <c r="F42" s="5">
        <f t="shared" si="1"/>
        <v>0.142703552972688</v>
      </c>
    </row>
    <row r="43" spans="4:6">
      <c r="D43">
        <v>6</v>
      </c>
      <c r="F43" s="5">
        <f t="shared" si="1"/>
        <v>0.142703552972688</v>
      </c>
    </row>
    <row r="44" spans="4:6">
      <c r="D44">
        <v>6</v>
      </c>
      <c r="F44" s="5">
        <f t="shared" si="1"/>
        <v>0.142703552972688</v>
      </c>
    </row>
    <row r="45" spans="4:6">
      <c r="D45">
        <v>7</v>
      </c>
      <c r="F45" s="5">
        <f t="shared" si="1"/>
        <v>0.138365962249296</v>
      </c>
    </row>
    <row r="46" spans="4:6">
      <c r="D46">
        <v>7</v>
      </c>
      <c r="F46" s="5">
        <f t="shared" si="1"/>
        <v>0.138365962249296</v>
      </c>
    </row>
    <row r="47" spans="4:6">
      <c r="D47">
        <v>7</v>
      </c>
      <c r="F47" s="5">
        <f t="shared" si="1"/>
        <v>0.138365962249296</v>
      </c>
    </row>
    <row r="48" spans="4:6">
      <c r="D48">
        <v>8</v>
      </c>
      <c r="F48" s="5">
        <f t="shared" si="1"/>
        <v>0.117913711187277</v>
      </c>
    </row>
    <row r="49" spans="4:6">
      <c r="D49">
        <v>8</v>
      </c>
      <c r="F49" s="5">
        <f t="shared" si="1"/>
        <v>0.117913711187277</v>
      </c>
    </row>
    <row r="50" spans="4:6">
      <c r="D50">
        <v>8</v>
      </c>
      <c r="F50" s="5">
        <f t="shared" si="1"/>
        <v>0.117913711187277</v>
      </c>
    </row>
    <row r="51" spans="4:6">
      <c r="D51">
        <v>9</v>
      </c>
      <c r="F51" s="5">
        <f t="shared" si="1"/>
        <v>0.0883161052679713</v>
      </c>
    </row>
    <row r="52" spans="4:6">
      <c r="D52">
        <v>9</v>
      </c>
      <c r="F52" s="5">
        <f t="shared" si="1"/>
        <v>0.0883161052679713</v>
      </c>
    </row>
    <row r="53" spans="4:6">
      <c r="D53">
        <v>9</v>
      </c>
      <c r="F53" s="5">
        <f t="shared" si="1"/>
        <v>0.0883161052679713</v>
      </c>
    </row>
    <row r="54" spans="4:6">
      <c r="D54">
        <v>9</v>
      </c>
      <c r="F54" s="5">
        <f t="shared" si="1"/>
        <v>0.0883161052679713</v>
      </c>
    </row>
    <row r="55" spans="4:6">
      <c r="D55">
        <v>10</v>
      </c>
      <c r="F55" s="5">
        <f t="shared" si="1"/>
        <v>0.0581374618702998</v>
      </c>
    </row>
    <row r="56" spans="4:6">
      <c r="D56">
        <v>10</v>
      </c>
      <c r="F56" s="5">
        <f t="shared" si="1"/>
        <v>0.0581374618702998</v>
      </c>
    </row>
    <row r="62" spans="6:8">
      <c r="F62" t="s">
        <v>5</v>
      </c>
      <c r="H62" t="s">
        <v>1</v>
      </c>
    </row>
    <row r="63" spans="6:8">
      <c r="F63">
        <v>100</v>
      </c>
      <c r="H63">
        <v>750</v>
      </c>
    </row>
    <row r="66" spans="6:6">
      <c r="F66" s="5">
        <f>_xlfn.NORM.DIST(900,H63,F63,TRUE())</f>
        <v>0.933192798731142</v>
      </c>
    </row>
    <row r="68" spans="7:7">
      <c r="G68" s="5">
        <f>_xlfn.NORM.DIST(900,H63,F63,TRUE())-_xlfn.NORM.DIST(700,H63,F63,TRUE())</f>
        <v>0.624655260005155</v>
      </c>
    </row>
    <row r="70" spans="6:6">
      <c r="F70" s="5">
        <f>1-_xlfn.NORM.DIST(700,H63,F63,TRUE())</f>
        <v>0.691462461274013</v>
      </c>
    </row>
  </sheetData>
  <sortState ref="D4:D26">
    <sortCondition ref="D4"/>
  </sortState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T54"/>
  <sheetViews>
    <sheetView tabSelected="1" topLeftCell="A35" workbookViewId="0">
      <selection activeCell="D57" sqref="D57"/>
    </sheetView>
  </sheetViews>
  <sheetFormatPr defaultColWidth="8.88888888888889" defaultRowHeight="14.4"/>
  <cols>
    <col min="3" max="3" width="12.8888888888889"/>
    <col min="6" max="6" width="16.2222222222222" customWidth="1"/>
    <col min="10" max="10" width="12.8888888888889"/>
    <col min="13" max="13" width="12.8888888888889"/>
    <col min="15" max="15" width="12.8888888888889"/>
  </cols>
  <sheetData>
    <row r="3" spans="6:10">
      <c r="F3" t="s">
        <v>6</v>
      </c>
      <c r="H3" t="s">
        <v>7</v>
      </c>
      <c r="J3" t="s">
        <v>8</v>
      </c>
    </row>
    <row r="4" spans="3:17">
      <c r="C4">
        <v>70</v>
      </c>
      <c r="F4">
        <f>AVERAGE(C4:C15)</f>
        <v>68.5</v>
      </c>
      <c r="H4">
        <f>MEDIAN(C4:C15)</f>
        <v>69</v>
      </c>
      <c r="J4" cm="1">
        <f t="array" ref="J4">MODE(C4:C15)</f>
        <v>70</v>
      </c>
      <c r="L4">
        <v>40</v>
      </c>
      <c r="M4">
        <f>_xlfn.NORM.DIST(L4,$F$4,$F$6,FALSE())</f>
        <v>4.81523648310753e-5</v>
      </c>
      <c r="P4">
        <v>40</v>
      </c>
      <c r="Q4">
        <f>_xlfn.NORM.DIST(P4,$F$4,$F$6,FALSE())</f>
        <v>4.81523648310753e-5</v>
      </c>
    </row>
    <row r="5" spans="3:17">
      <c r="C5">
        <v>68</v>
      </c>
      <c r="F5" t="s">
        <v>9</v>
      </c>
      <c r="L5">
        <v>50</v>
      </c>
      <c r="M5">
        <f t="shared" ref="M5:M10" si="0">_xlfn.NORM.DIST(L5,$F$4,$F$6,FALSE())</f>
        <v>0.00275109326468291</v>
      </c>
      <c r="P5">
        <v>50</v>
      </c>
      <c r="Q5">
        <f>_xlfn.NORM.DIST(P5,$F$4,$F$6,FALSE())</f>
        <v>0.00275109326468291</v>
      </c>
    </row>
    <row r="6" spans="3:17">
      <c r="C6">
        <v>60</v>
      </c>
      <c r="F6">
        <f>STDEV(C4:C15)</f>
        <v>7.62173924317207</v>
      </c>
      <c r="L6">
        <v>60</v>
      </c>
      <c r="M6">
        <f t="shared" si="0"/>
        <v>0.0281048467997162</v>
      </c>
      <c r="P6">
        <v>60</v>
      </c>
      <c r="Q6">
        <f>_xlfn.NORM.DIST(P6,$F$4,$F$6,FALSE())</f>
        <v>0.0281048467997162</v>
      </c>
    </row>
    <row r="7" spans="3:17">
      <c r="C7">
        <v>64</v>
      </c>
      <c r="L7">
        <v>70</v>
      </c>
      <c r="M7">
        <f t="shared" si="0"/>
        <v>0.0513387566815094</v>
      </c>
      <c r="P7">
        <v>70</v>
      </c>
      <c r="Q7">
        <f>_xlfn.NORM.DIST(P7,$F$4,$F$6,FALSE())</f>
        <v>0.0513387566815094</v>
      </c>
    </row>
    <row r="8" spans="3:17">
      <c r="C8">
        <v>65</v>
      </c>
      <c r="L8">
        <v>80</v>
      </c>
      <c r="M8">
        <f t="shared" si="0"/>
        <v>0.0167686340506536</v>
      </c>
      <c r="P8">
        <v>80</v>
      </c>
      <c r="Q8">
        <f>_xlfn.NORM.DIST(P8,$F$4,$F$6,FALSE())</f>
        <v>0.0167686340506536</v>
      </c>
    </row>
    <row r="9" spans="3:17">
      <c r="C9">
        <v>69</v>
      </c>
      <c r="L9">
        <v>90</v>
      </c>
      <c r="M9">
        <f t="shared" si="0"/>
        <v>0.000979350711386398</v>
      </c>
      <c r="P9">
        <v>90</v>
      </c>
      <c r="Q9">
        <f>_xlfn.NORM.DIST(P9,$F$4,$F$6,FALSE())</f>
        <v>0.000979350711386398</v>
      </c>
    </row>
    <row r="10" spans="3:17">
      <c r="C10">
        <v>85</v>
      </c>
      <c r="L10">
        <v>100</v>
      </c>
      <c r="M10">
        <f t="shared" si="0"/>
        <v>1.0227441758666e-5</v>
      </c>
      <c r="P10">
        <v>100</v>
      </c>
      <c r="Q10">
        <f>_xlfn.NORM.DIST(P10,$F$4,$F$6,FALSE())</f>
        <v>1.0227441758666e-5</v>
      </c>
    </row>
    <row r="11" spans="3:3">
      <c r="C11">
        <v>55</v>
      </c>
    </row>
    <row r="12" spans="3:3">
      <c r="C12">
        <v>77</v>
      </c>
    </row>
    <row r="13" spans="3:3">
      <c r="C13">
        <v>69</v>
      </c>
    </row>
    <row r="14" spans="3:3">
      <c r="C14">
        <v>70</v>
      </c>
    </row>
    <row r="15" spans="3:3">
      <c r="C15">
        <v>70</v>
      </c>
    </row>
    <row r="16" spans="15:15">
      <c r="O16">
        <f>_xlfn.NORM.DIST(70,$F$4,$F$6,TRUE-_xlfn.NORM.DIST(50,$F$4,$F$6,TRUE))</f>
        <v>0.578010116139039</v>
      </c>
    </row>
    <row r="21" spans="15:15">
      <c r="O21">
        <f>1200*O16</f>
        <v>693.612139366846</v>
      </c>
    </row>
    <row r="24" spans="15:15">
      <c r="O24">
        <f>_xlfn.NORM.DIST(80,$F$4,$F$6,TRUE)-_xlfn.NORM.DIST(70,$F$4,$F$6,TRUE)</f>
        <v>0.356320296756521</v>
      </c>
    </row>
    <row r="26" spans="15:15">
      <c r="O26">
        <f>1200*O24</f>
        <v>427.584356107825</v>
      </c>
    </row>
    <row r="28" spans="8:20"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="1" customFormat="1" spans="8:20"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7:20">
      <c r="G30" s="4"/>
      <c r="H30" s="2"/>
      <c r="I30" s="2">
        <v>140</v>
      </c>
      <c r="J30" s="2">
        <f>_xlfn.NORM.DIST(I30,$C$32,$E$32,FALSE)</f>
        <v>0.000246654709839611</v>
      </c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3:20">
      <c r="C31" t="s">
        <v>10</v>
      </c>
      <c r="E31" t="s">
        <v>5</v>
      </c>
      <c r="G31" s="4"/>
      <c r="H31" s="2"/>
      <c r="I31" s="2">
        <v>150</v>
      </c>
      <c r="J31" s="2">
        <f t="shared" ref="J31:J36" si="1">_xlfn.NORM.DIST(I31,$C$32,$E$32,FALSE)</f>
        <v>0.0047740600515508</v>
      </c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3:20">
      <c r="C32">
        <v>169</v>
      </c>
      <c r="E32">
        <v>9</v>
      </c>
      <c r="G32" s="4"/>
      <c r="H32" s="2"/>
      <c r="I32" s="2">
        <v>160</v>
      </c>
      <c r="J32" s="2">
        <f t="shared" si="1"/>
        <v>0.0268856360576826</v>
      </c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7:20">
      <c r="G33" s="4"/>
      <c r="H33" s="2"/>
      <c r="I33" s="2">
        <v>170</v>
      </c>
      <c r="J33" s="2">
        <f t="shared" si="1"/>
        <v>0.0440541398616764</v>
      </c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="1" customFormat="1" spans="8:20">
      <c r="H34" s="3"/>
      <c r="I34" s="2">
        <v>180</v>
      </c>
      <c r="J34" s="2">
        <f t="shared" si="1"/>
        <v>0.0210032794159236</v>
      </c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3:20">
      <c r="C35">
        <f>_xlfn.NORM.DIST(180,C32,E32,TRUE)-_xlfn.NORM.DIST(170,C32,E32,TRUE)</f>
        <v>0.344952317724992</v>
      </c>
      <c r="G35" s="4"/>
      <c r="H35" s="2"/>
      <c r="I35" s="2">
        <v>190</v>
      </c>
      <c r="J35" s="2">
        <f t="shared" si="1"/>
        <v>0.00291354323263439</v>
      </c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7:20">
      <c r="G36" s="4"/>
      <c r="H36" s="2"/>
      <c r="I36" s="2">
        <v>200</v>
      </c>
      <c r="J36" s="2">
        <f t="shared" si="1"/>
        <v>0.000117595254527295</v>
      </c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3:20">
      <c r="C37" t="s">
        <v>11</v>
      </c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3:20">
      <c r="C38">
        <f>10000000*C35</f>
        <v>3449523.17724992</v>
      </c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="1" customFormat="1" spans="8:20"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7:20"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3:20">
      <c r="C41">
        <f>_xlfn.NORM.DIST(170,C32,E32,TRUE)-_xlfn.NORM.DIST(160,C32,E32,TRUE)</f>
        <v>0.385580627113854</v>
      </c>
      <c r="G41" s="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7:20"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3:20">
      <c r="C43" t="s">
        <v>12</v>
      </c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3:20">
      <c r="C44">
        <f>10000000*C41</f>
        <v>3855806.27113854</v>
      </c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="1" customFormat="1" spans="8:20"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7:20"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3:20">
      <c r="C47">
        <f>_xlfn.NORM.DIST(160,C32,E32,TRUE)</f>
        <v>0.158655253931457</v>
      </c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7:20"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3:20">
      <c r="C49" t="s">
        <v>13</v>
      </c>
      <c r="G49" s="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7:20">
      <c r="G50" s="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3:20">
      <c r="C51">
        <f>1000000*C47</f>
        <v>158655.253931457</v>
      </c>
      <c r="G51" s="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7:20">
      <c r="G52" s="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="1" customFormat="1" spans="8:20"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8:20"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2024-04-17T12:34:00Z</dcterms:created>
  <dcterms:modified xsi:type="dcterms:W3CDTF">2024-04-22T07:47:03Z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DD4B6BC4CA8B4D88861D513D0837E172_11</vt:lpwstr>
  </property>
  <property fmtid="{D5CDD505-2E9C-101B-9397-08002B2CF9AE}" pid="3" name="KSOProductBuildVer">
    <vt:lpwstr>1033-12.2.0.16731</vt:lpwstr>
  </property>
</Properties>
</file>