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/Desktop/A2/"/>
    </mc:Choice>
  </mc:AlternateContent>
  <xr:revisionPtr revIDLastSave="0" documentId="13_ncr:1_{9E72EB74-FAF0-4947-9404-68B562F3AFEA}" xr6:coauthVersionLast="45" xr6:coauthVersionMax="45" xr10:uidLastSave="{00000000-0000-0000-0000-000000000000}"/>
  <bookViews>
    <workbookView xWindow="180" yWindow="460" windowWidth="25020" windowHeight="16520" xr2:uid="{92A988F8-CCD6-EB43-90CD-FD56E66B2210}"/>
  </bookViews>
  <sheets>
    <sheet name="monthly" sheetId="6" r:id="rId1"/>
    <sheet name="Sheet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S4" i="6" l="1"/>
  <c r="DS5" i="6"/>
  <c r="DS6" i="6"/>
  <c r="DS7" i="6"/>
  <c r="DS8" i="6"/>
  <c r="DS9" i="6"/>
  <c r="DS10" i="6"/>
  <c r="DS11" i="6"/>
  <c r="DS12" i="6"/>
  <c r="DS13" i="6"/>
  <c r="DS14" i="6"/>
  <c r="DS15" i="6"/>
  <c r="DS16" i="6"/>
  <c r="DS17" i="6"/>
  <c r="DS18" i="6"/>
  <c r="DS19" i="6"/>
  <c r="DS20" i="6"/>
  <c r="DS21" i="6"/>
  <c r="DS22" i="6"/>
  <c r="DS23" i="6"/>
  <c r="DS24" i="6"/>
  <c r="DS25" i="6"/>
  <c r="DS26" i="6"/>
  <c r="DS27" i="6"/>
  <c r="DS28" i="6"/>
  <c r="DS29" i="6"/>
  <c r="DS30" i="6"/>
  <c r="DS31" i="6"/>
  <c r="DS32" i="6"/>
  <c r="DS33" i="6"/>
  <c r="DS34" i="6"/>
  <c r="DS35" i="6"/>
  <c r="DS36" i="6"/>
  <c r="DS37" i="6"/>
  <c r="DS38" i="6"/>
  <c r="DS39" i="6"/>
  <c r="DS40" i="6"/>
  <c r="DS41" i="6"/>
  <c r="DS42" i="6"/>
  <c r="DS43" i="6"/>
  <c r="DS44" i="6"/>
  <c r="DS45" i="6"/>
  <c r="DS46" i="6"/>
  <c r="DS47" i="6"/>
  <c r="DS48" i="6"/>
  <c r="DS49" i="6"/>
  <c r="DS50" i="6"/>
  <c r="DS51" i="6"/>
  <c r="DS52" i="6"/>
  <c r="DS53" i="6"/>
  <c r="DS54" i="6"/>
  <c r="DS55" i="6"/>
  <c r="DS56" i="6"/>
  <c r="DS57" i="6"/>
  <c r="DS58" i="6"/>
  <c r="DS59" i="6"/>
  <c r="DS60" i="6"/>
  <c r="DS61" i="6"/>
  <c r="DS62" i="6"/>
  <c r="DS63" i="6"/>
  <c r="DS64" i="6"/>
  <c r="DS65" i="6"/>
  <c r="DS66" i="6"/>
  <c r="DS67" i="6"/>
  <c r="DS68" i="6"/>
  <c r="DS69" i="6"/>
  <c r="DS70" i="6"/>
  <c r="DS71" i="6"/>
  <c r="DS72" i="6"/>
  <c r="DS73" i="6"/>
  <c r="DS74" i="6"/>
  <c r="DS75" i="6"/>
  <c r="DS76" i="6"/>
  <c r="DS3" i="6"/>
  <c r="DO4" i="6"/>
  <c r="DO5" i="6"/>
  <c r="DO6" i="6"/>
  <c r="DO7" i="6"/>
  <c r="DO8" i="6"/>
  <c r="DO9" i="6"/>
  <c r="DO10" i="6"/>
  <c r="DO11" i="6"/>
  <c r="DO12" i="6"/>
  <c r="DO13" i="6"/>
  <c r="DO14" i="6"/>
  <c r="DO15" i="6"/>
  <c r="DO16" i="6"/>
  <c r="DO17" i="6"/>
  <c r="DO18" i="6"/>
  <c r="DO19" i="6"/>
  <c r="DO20" i="6"/>
  <c r="DO21" i="6"/>
  <c r="DO22" i="6"/>
  <c r="DO23" i="6"/>
  <c r="DO24" i="6"/>
  <c r="DO25" i="6"/>
  <c r="DO26" i="6"/>
  <c r="DO27" i="6"/>
  <c r="DO28" i="6"/>
  <c r="DO29" i="6"/>
  <c r="DO30" i="6"/>
  <c r="DO31" i="6"/>
  <c r="DO32" i="6"/>
  <c r="DO33" i="6"/>
  <c r="DO34" i="6"/>
  <c r="DO35" i="6"/>
  <c r="DO36" i="6"/>
  <c r="DO37" i="6"/>
  <c r="DO38" i="6"/>
  <c r="DO39" i="6"/>
  <c r="DO40" i="6"/>
  <c r="DO41" i="6"/>
  <c r="DO42" i="6"/>
  <c r="DO43" i="6"/>
  <c r="DO44" i="6"/>
  <c r="DO45" i="6"/>
  <c r="DO46" i="6"/>
  <c r="DO47" i="6"/>
  <c r="DO48" i="6"/>
  <c r="DO49" i="6"/>
  <c r="DO50" i="6"/>
  <c r="DO51" i="6"/>
  <c r="DO52" i="6"/>
  <c r="DO53" i="6"/>
  <c r="DO54" i="6"/>
  <c r="DO55" i="6"/>
  <c r="DO56" i="6"/>
  <c r="DO57" i="6"/>
  <c r="DO58" i="6"/>
  <c r="DO59" i="6"/>
  <c r="DO60" i="6"/>
  <c r="DO61" i="6"/>
  <c r="DO62" i="6"/>
  <c r="DO63" i="6"/>
  <c r="DO64" i="6"/>
  <c r="DO65" i="6"/>
  <c r="DO66" i="6"/>
  <c r="DO67" i="6"/>
  <c r="DO68" i="6"/>
  <c r="DO69" i="6"/>
  <c r="DO70" i="6"/>
  <c r="DO71" i="6"/>
  <c r="DO72" i="6"/>
  <c r="DO73" i="6"/>
  <c r="DO74" i="6"/>
  <c r="DO75" i="6"/>
  <c r="DO76" i="6"/>
  <c r="DQ4" i="6"/>
  <c r="DQ5" i="6"/>
  <c r="DQ6" i="6"/>
  <c r="DQ7" i="6"/>
  <c r="DQ8" i="6"/>
  <c r="DQ9" i="6"/>
  <c r="DQ10" i="6"/>
  <c r="DQ11" i="6"/>
  <c r="DQ12" i="6"/>
  <c r="DQ13" i="6"/>
  <c r="DQ14" i="6"/>
  <c r="DQ15" i="6"/>
  <c r="DQ16" i="6"/>
  <c r="DQ17" i="6"/>
  <c r="DQ18" i="6"/>
  <c r="DQ19" i="6"/>
  <c r="DQ20" i="6"/>
  <c r="DQ21" i="6"/>
  <c r="DQ22" i="6"/>
  <c r="DQ23" i="6"/>
  <c r="DQ24" i="6"/>
  <c r="DQ25" i="6"/>
  <c r="DQ26" i="6"/>
  <c r="DQ27" i="6"/>
  <c r="DQ28" i="6"/>
  <c r="DQ29" i="6"/>
  <c r="DQ30" i="6"/>
  <c r="DQ31" i="6"/>
  <c r="DQ32" i="6"/>
  <c r="DQ33" i="6"/>
  <c r="DQ34" i="6"/>
  <c r="DQ35" i="6"/>
  <c r="DQ36" i="6"/>
  <c r="DQ37" i="6"/>
  <c r="DQ38" i="6"/>
  <c r="DQ39" i="6"/>
  <c r="DQ40" i="6"/>
  <c r="DQ41" i="6"/>
  <c r="DQ42" i="6"/>
  <c r="DQ43" i="6"/>
  <c r="DQ44" i="6"/>
  <c r="DQ45" i="6"/>
  <c r="DQ46" i="6"/>
  <c r="DQ47" i="6"/>
  <c r="DQ48" i="6"/>
  <c r="DQ49" i="6"/>
  <c r="DQ50" i="6"/>
  <c r="DQ51" i="6"/>
  <c r="DQ52" i="6"/>
  <c r="DQ53" i="6"/>
  <c r="DQ54" i="6"/>
  <c r="DQ55" i="6"/>
  <c r="DQ56" i="6"/>
  <c r="DQ57" i="6"/>
  <c r="DQ58" i="6"/>
  <c r="DQ59" i="6"/>
  <c r="DQ60" i="6"/>
  <c r="DQ61" i="6"/>
  <c r="DQ62" i="6"/>
  <c r="DQ63" i="6"/>
  <c r="DQ64" i="6"/>
  <c r="DQ65" i="6"/>
  <c r="DQ66" i="6"/>
  <c r="DQ67" i="6"/>
  <c r="DQ68" i="6"/>
  <c r="DQ69" i="6"/>
  <c r="DQ70" i="6"/>
  <c r="DQ71" i="6"/>
  <c r="DQ72" i="6"/>
  <c r="DQ73" i="6"/>
  <c r="DQ74" i="6"/>
  <c r="DQ75" i="6"/>
  <c r="DQ76" i="6"/>
  <c r="DQ3" i="6"/>
  <c r="DR3" i="6"/>
  <c r="DO3" i="6"/>
  <c r="DM4" i="6"/>
  <c r="DM5" i="6"/>
  <c r="DM6" i="6"/>
  <c r="DM7" i="6"/>
  <c r="DM8" i="6"/>
  <c r="DM9" i="6"/>
  <c r="DM10" i="6"/>
  <c r="DM11" i="6"/>
  <c r="DM12" i="6"/>
  <c r="DM13" i="6"/>
  <c r="DM14" i="6"/>
  <c r="DM15" i="6"/>
  <c r="DM16" i="6"/>
  <c r="DM17" i="6"/>
  <c r="DM18" i="6"/>
  <c r="DM19" i="6"/>
  <c r="DM20" i="6"/>
  <c r="DM21" i="6"/>
  <c r="DM22" i="6"/>
  <c r="DM23" i="6"/>
  <c r="DM24" i="6"/>
  <c r="DM25" i="6"/>
  <c r="DM26" i="6"/>
  <c r="DM27" i="6"/>
  <c r="DM28" i="6"/>
  <c r="DM29" i="6"/>
  <c r="DM30" i="6"/>
  <c r="DM31" i="6"/>
  <c r="DM32" i="6"/>
  <c r="DM33" i="6"/>
  <c r="DM34" i="6"/>
  <c r="DM35" i="6"/>
  <c r="DM36" i="6"/>
  <c r="DM37" i="6"/>
  <c r="DM38" i="6"/>
  <c r="DM39" i="6"/>
  <c r="DM40" i="6"/>
  <c r="DM41" i="6"/>
  <c r="DM42" i="6"/>
  <c r="DM43" i="6"/>
  <c r="DM44" i="6"/>
  <c r="DM45" i="6"/>
  <c r="DM46" i="6"/>
  <c r="DM47" i="6"/>
  <c r="DM48" i="6"/>
  <c r="DM49" i="6"/>
  <c r="DM50" i="6"/>
  <c r="DM51" i="6"/>
  <c r="DM52" i="6"/>
  <c r="DM53" i="6"/>
  <c r="DM54" i="6"/>
  <c r="DM55" i="6"/>
  <c r="DM56" i="6"/>
  <c r="DM57" i="6"/>
  <c r="DM58" i="6"/>
  <c r="DM59" i="6"/>
  <c r="DM60" i="6"/>
  <c r="DM61" i="6"/>
  <c r="DM62" i="6"/>
  <c r="DM63" i="6"/>
  <c r="DM64" i="6"/>
  <c r="DM65" i="6"/>
  <c r="DM66" i="6"/>
  <c r="DM67" i="6"/>
  <c r="DM68" i="6"/>
  <c r="DM69" i="6"/>
  <c r="DM70" i="6"/>
  <c r="DM71" i="6"/>
  <c r="DM72" i="6"/>
  <c r="DM73" i="6"/>
  <c r="DM74" i="6"/>
  <c r="DM75" i="6"/>
  <c r="DM76" i="6"/>
  <c r="DK4" i="6"/>
  <c r="DK5" i="6"/>
  <c r="DK6" i="6"/>
  <c r="DK7" i="6"/>
  <c r="DK8" i="6"/>
  <c r="DK9" i="6"/>
  <c r="DK10" i="6"/>
  <c r="DK11" i="6"/>
  <c r="DK12" i="6"/>
  <c r="DK13" i="6"/>
  <c r="DK14" i="6"/>
  <c r="DK15" i="6"/>
  <c r="DK16" i="6"/>
  <c r="DK17" i="6"/>
  <c r="DK18" i="6"/>
  <c r="DK19" i="6"/>
  <c r="DK20" i="6"/>
  <c r="DK21" i="6"/>
  <c r="DK22" i="6"/>
  <c r="DK23" i="6"/>
  <c r="DK24" i="6"/>
  <c r="DK25" i="6"/>
  <c r="DK26" i="6"/>
  <c r="DK27" i="6"/>
  <c r="DK28" i="6"/>
  <c r="DK29" i="6"/>
  <c r="DK30" i="6"/>
  <c r="DK31" i="6"/>
  <c r="DK32" i="6"/>
  <c r="DK33" i="6"/>
  <c r="DK34" i="6"/>
  <c r="DK35" i="6"/>
  <c r="DK36" i="6"/>
  <c r="DK37" i="6"/>
  <c r="DK38" i="6"/>
  <c r="DK39" i="6"/>
  <c r="DK40" i="6"/>
  <c r="DK41" i="6"/>
  <c r="DK42" i="6"/>
  <c r="DK43" i="6"/>
  <c r="DK44" i="6"/>
  <c r="DK45" i="6"/>
  <c r="DK46" i="6"/>
  <c r="DK47" i="6"/>
  <c r="DK48" i="6"/>
  <c r="DK49" i="6"/>
  <c r="DK50" i="6"/>
  <c r="DK51" i="6"/>
  <c r="DK52" i="6"/>
  <c r="DK53" i="6"/>
  <c r="DK54" i="6"/>
  <c r="DK55" i="6"/>
  <c r="DK56" i="6"/>
  <c r="DK57" i="6"/>
  <c r="DK58" i="6"/>
  <c r="DK59" i="6"/>
  <c r="DK60" i="6"/>
  <c r="DK61" i="6"/>
  <c r="DK62" i="6"/>
  <c r="DK63" i="6"/>
  <c r="DK64" i="6"/>
  <c r="DK65" i="6"/>
  <c r="DK66" i="6"/>
  <c r="DK67" i="6"/>
  <c r="DK68" i="6"/>
  <c r="DK69" i="6"/>
  <c r="DK70" i="6"/>
  <c r="DK71" i="6"/>
  <c r="DK72" i="6"/>
  <c r="DK73" i="6"/>
  <c r="DK74" i="6"/>
  <c r="DK75" i="6"/>
  <c r="DK76" i="6"/>
  <c r="DI4" i="6"/>
  <c r="DI5" i="6"/>
  <c r="DI6" i="6"/>
  <c r="DI7" i="6"/>
  <c r="DI8" i="6"/>
  <c r="DI9" i="6"/>
  <c r="DI10" i="6"/>
  <c r="DI11" i="6"/>
  <c r="DI12" i="6"/>
  <c r="DI13" i="6"/>
  <c r="DI14" i="6"/>
  <c r="DI15" i="6"/>
  <c r="DI16" i="6"/>
  <c r="DI17" i="6"/>
  <c r="DI18" i="6"/>
  <c r="DI19" i="6"/>
  <c r="DI20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8" i="6"/>
  <c r="DI49" i="6"/>
  <c r="DI50" i="6"/>
  <c r="DI51" i="6"/>
  <c r="DI52" i="6"/>
  <c r="DI53" i="6"/>
  <c r="DI54" i="6"/>
  <c r="DI55" i="6"/>
  <c r="DI56" i="6"/>
  <c r="DI57" i="6"/>
  <c r="DI58" i="6"/>
  <c r="DI59" i="6"/>
  <c r="DI60" i="6"/>
  <c r="DI61" i="6"/>
  <c r="DI62" i="6"/>
  <c r="DI63" i="6"/>
  <c r="DI64" i="6"/>
  <c r="DI65" i="6"/>
  <c r="DI66" i="6"/>
  <c r="DI67" i="6"/>
  <c r="DI68" i="6"/>
  <c r="DI69" i="6"/>
  <c r="DI70" i="6"/>
  <c r="DI71" i="6"/>
  <c r="DI72" i="6"/>
  <c r="DI73" i="6"/>
  <c r="DI74" i="6"/>
  <c r="DI75" i="6"/>
  <c r="DI76" i="6"/>
  <c r="DM3" i="6"/>
  <c r="DK3" i="6"/>
  <c r="DI3" i="6"/>
  <c r="BQ3" i="6"/>
  <c r="BQ6" i="6"/>
  <c r="BR6" i="6" s="1"/>
  <c r="BQ7" i="6"/>
  <c r="BR7" i="6" s="1"/>
  <c r="BQ8" i="6"/>
  <c r="BR8" i="6" s="1"/>
  <c r="BQ9" i="6"/>
  <c r="BR9" i="6" s="1"/>
  <c r="BQ10" i="6"/>
  <c r="BR10" i="6" s="1"/>
  <c r="BQ11" i="6"/>
  <c r="BR11" i="6" s="1"/>
  <c r="BQ12" i="6"/>
  <c r="BR12" i="6" s="1"/>
  <c r="BQ13" i="6"/>
  <c r="BR13" i="6" s="1"/>
  <c r="BQ14" i="6"/>
  <c r="BR14" i="6" s="1"/>
  <c r="BQ15" i="6"/>
  <c r="BR15" i="6" s="1"/>
  <c r="BQ16" i="6"/>
  <c r="BR16" i="6" s="1"/>
  <c r="BQ17" i="6"/>
  <c r="BR17" i="6" s="1"/>
  <c r="BQ18" i="6"/>
  <c r="BR18" i="6" s="1"/>
  <c r="BQ19" i="6"/>
  <c r="BR19" i="6" s="1"/>
  <c r="BQ20" i="6"/>
  <c r="BR20" i="6" s="1"/>
  <c r="BQ21" i="6"/>
  <c r="BR21" i="6" s="1"/>
  <c r="BQ22" i="6"/>
  <c r="BR22" i="6" s="1"/>
  <c r="BQ23" i="6"/>
  <c r="BR23" i="6" s="1"/>
  <c r="BQ24" i="6"/>
  <c r="BR24" i="6" s="1"/>
  <c r="BQ25" i="6"/>
  <c r="BR25" i="6" s="1"/>
  <c r="BQ26" i="6"/>
  <c r="BR26" i="6" s="1"/>
  <c r="BQ27" i="6"/>
  <c r="BR27" i="6" s="1"/>
  <c r="BQ28" i="6"/>
  <c r="BR28" i="6" s="1"/>
  <c r="BQ29" i="6"/>
  <c r="BR29" i="6" s="1"/>
  <c r="BQ30" i="6"/>
  <c r="BR30" i="6" s="1"/>
  <c r="BQ31" i="6"/>
  <c r="BR31" i="6" s="1"/>
  <c r="BQ32" i="6"/>
  <c r="BR32" i="6" s="1"/>
  <c r="BQ33" i="6"/>
  <c r="BR33" i="6" s="1"/>
  <c r="BQ34" i="6"/>
  <c r="BR34" i="6" s="1"/>
  <c r="BQ35" i="6"/>
  <c r="BR35" i="6" s="1"/>
  <c r="BQ36" i="6"/>
  <c r="BR36" i="6" s="1"/>
  <c r="BQ37" i="6"/>
  <c r="BR37" i="6" s="1"/>
  <c r="BQ38" i="6"/>
  <c r="BR38" i="6" s="1"/>
  <c r="BQ39" i="6"/>
  <c r="BR39" i="6" s="1"/>
  <c r="BQ40" i="6"/>
  <c r="BR40" i="6" s="1"/>
  <c r="BQ41" i="6"/>
  <c r="BR41" i="6" s="1"/>
  <c r="BQ42" i="6"/>
  <c r="BR42" i="6" s="1"/>
  <c r="BQ43" i="6"/>
  <c r="BR43" i="6" s="1"/>
  <c r="BQ44" i="6"/>
  <c r="BR44" i="6" s="1"/>
  <c r="BQ45" i="6"/>
  <c r="BR45" i="6" s="1"/>
  <c r="BQ46" i="6"/>
  <c r="BR46" i="6" s="1"/>
  <c r="BQ47" i="6"/>
  <c r="BR47" i="6" s="1"/>
  <c r="BQ48" i="6"/>
  <c r="BR48" i="6" s="1"/>
  <c r="BQ49" i="6"/>
  <c r="BR49" i="6" s="1"/>
  <c r="BQ50" i="6"/>
  <c r="BR50" i="6" s="1"/>
  <c r="BQ51" i="6"/>
  <c r="BR51" i="6" s="1"/>
  <c r="BQ52" i="6"/>
  <c r="BR52" i="6" s="1"/>
  <c r="BQ53" i="6"/>
  <c r="BR53" i="6" s="1"/>
  <c r="BQ54" i="6"/>
  <c r="BR54" i="6" s="1"/>
  <c r="BQ55" i="6"/>
  <c r="BR55" i="6" s="1"/>
  <c r="BQ56" i="6"/>
  <c r="BR56" i="6" s="1"/>
  <c r="BQ57" i="6"/>
  <c r="BR57" i="6" s="1"/>
  <c r="BQ58" i="6"/>
  <c r="BR58" i="6" s="1"/>
  <c r="BQ59" i="6"/>
  <c r="BR59" i="6" s="1"/>
  <c r="BQ60" i="6"/>
  <c r="BR60" i="6" s="1"/>
  <c r="BQ61" i="6"/>
  <c r="BR61" i="6" s="1"/>
  <c r="BQ62" i="6"/>
  <c r="BR62" i="6" s="1"/>
  <c r="BQ63" i="6"/>
  <c r="BR63" i="6" s="1"/>
  <c r="BQ64" i="6"/>
  <c r="BR64" i="6" s="1"/>
  <c r="BQ65" i="6"/>
  <c r="BR65" i="6" s="1"/>
  <c r="BQ66" i="6"/>
  <c r="BR66" i="6" s="1"/>
  <c r="BQ67" i="6"/>
  <c r="BR67" i="6" s="1"/>
  <c r="BQ68" i="6"/>
  <c r="BR68" i="6" s="1"/>
  <c r="BQ69" i="6"/>
  <c r="BR69" i="6" s="1"/>
  <c r="BQ70" i="6"/>
  <c r="BR70" i="6" s="1"/>
  <c r="BQ71" i="6"/>
  <c r="BR71" i="6" s="1"/>
  <c r="BQ72" i="6"/>
  <c r="BR72" i="6" s="1"/>
  <c r="BQ73" i="6"/>
  <c r="BR73" i="6" s="1"/>
  <c r="BQ74" i="6"/>
  <c r="BR74" i="6" s="1"/>
  <c r="BQ75" i="6"/>
  <c r="BR75" i="6" s="1"/>
  <c r="BQ76" i="6"/>
  <c r="BR76" i="6" s="1"/>
  <c r="BQ4" i="6"/>
  <c r="BR4" i="6" s="1"/>
  <c r="BQ5" i="6"/>
  <c r="BR5" i="6" s="1"/>
  <c r="BI6" i="6"/>
  <c r="BJ6" i="6" s="1"/>
  <c r="BI7" i="6"/>
  <c r="BJ7" i="6" s="1"/>
  <c r="BI8" i="6"/>
  <c r="BJ8" i="6" s="1"/>
  <c r="BI9" i="6"/>
  <c r="BJ9" i="6" s="1"/>
  <c r="BI10" i="6"/>
  <c r="BJ10" i="6" s="1"/>
  <c r="BI11" i="6"/>
  <c r="BJ11" i="6" s="1"/>
  <c r="BI12" i="6"/>
  <c r="BJ12" i="6" s="1"/>
  <c r="BI13" i="6"/>
  <c r="BJ13" i="6" s="1"/>
  <c r="BI14" i="6"/>
  <c r="BJ14" i="6" s="1"/>
  <c r="BI15" i="6"/>
  <c r="BJ15" i="6" s="1"/>
  <c r="BI16" i="6"/>
  <c r="BJ16" i="6" s="1"/>
  <c r="BI17" i="6"/>
  <c r="BJ17" i="6" s="1"/>
  <c r="BI18" i="6"/>
  <c r="BJ18" i="6" s="1"/>
  <c r="BI19" i="6"/>
  <c r="BJ19" i="6" s="1"/>
  <c r="BI20" i="6"/>
  <c r="BJ20" i="6" s="1"/>
  <c r="BI21" i="6"/>
  <c r="BJ21" i="6" s="1"/>
  <c r="BI22" i="6"/>
  <c r="BJ22" i="6" s="1"/>
  <c r="BI23" i="6"/>
  <c r="BJ23" i="6" s="1"/>
  <c r="BI24" i="6"/>
  <c r="BJ24" i="6" s="1"/>
  <c r="BI25" i="6"/>
  <c r="BJ25" i="6" s="1"/>
  <c r="BI26" i="6"/>
  <c r="BJ26" i="6" s="1"/>
  <c r="BI27" i="6"/>
  <c r="BJ27" i="6" s="1"/>
  <c r="BI28" i="6"/>
  <c r="BJ28" i="6" s="1"/>
  <c r="BI29" i="6"/>
  <c r="BJ29" i="6" s="1"/>
  <c r="BI30" i="6"/>
  <c r="BJ30" i="6" s="1"/>
  <c r="BI31" i="6"/>
  <c r="BJ31" i="6" s="1"/>
  <c r="BI32" i="6"/>
  <c r="BJ32" i="6" s="1"/>
  <c r="BI33" i="6"/>
  <c r="BJ33" i="6" s="1"/>
  <c r="BI34" i="6"/>
  <c r="BJ34" i="6" s="1"/>
  <c r="BI35" i="6"/>
  <c r="BJ35" i="6" s="1"/>
  <c r="BI36" i="6"/>
  <c r="BJ36" i="6" s="1"/>
  <c r="BI37" i="6"/>
  <c r="BJ37" i="6" s="1"/>
  <c r="BI38" i="6"/>
  <c r="BJ38" i="6" s="1"/>
  <c r="BI39" i="6"/>
  <c r="BJ39" i="6" s="1"/>
  <c r="BI40" i="6"/>
  <c r="BJ40" i="6" s="1"/>
  <c r="BI41" i="6"/>
  <c r="BJ41" i="6" s="1"/>
  <c r="BI42" i="6"/>
  <c r="BJ42" i="6" s="1"/>
  <c r="BI43" i="6"/>
  <c r="BJ43" i="6" s="1"/>
  <c r="BI44" i="6"/>
  <c r="BJ44" i="6" s="1"/>
  <c r="BI45" i="6"/>
  <c r="BJ45" i="6" s="1"/>
  <c r="BI46" i="6"/>
  <c r="BJ46" i="6" s="1"/>
  <c r="BI47" i="6"/>
  <c r="BJ47" i="6" s="1"/>
  <c r="BI48" i="6"/>
  <c r="BJ48" i="6" s="1"/>
  <c r="BI49" i="6"/>
  <c r="BJ49" i="6" s="1"/>
  <c r="BI50" i="6"/>
  <c r="BJ50" i="6" s="1"/>
  <c r="BI51" i="6"/>
  <c r="BJ51" i="6" s="1"/>
  <c r="BI52" i="6"/>
  <c r="BJ52" i="6" s="1"/>
  <c r="BI53" i="6"/>
  <c r="BJ53" i="6" s="1"/>
  <c r="BI54" i="6"/>
  <c r="BJ54" i="6" s="1"/>
  <c r="BI55" i="6"/>
  <c r="BJ55" i="6" s="1"/>
  <c r="BI56" i="6"/>
  <c r="BJ56" i="6" s="1"/>
  <c r="BI57" i="6"/>
  <c r="BJ57" i="6" s="1"/>
  <c r="BI58" i="6"/>
  <c r="BJ58" i="6" s="1"/>
  <c r="BI59" i="6"/>
  <c r="BJ59" i="6" s="1"/>
  <c r="BI60" i="6"/>
  <c r="BJ60" i="6" s="1"/>
  <c r="BI61" i="6"/>
  <c r="BJ61" i="6" s="1"/>
  <c r="BI62" i="6"/>
  <c r="BJ62" i="6" s="1"/>
  <c r="BI63" i="6"/>
  <c r="BJ63" i="6" s="1"/>
  <c r="BI64" i="6"/>
  <c r="BJ64" i="6" s="1"/>
  <c r="BI65" i="6"/>
  <c r="BJ65" i="6" s="1"/>
  <c r="BI66" i="6"/>
  <c r="BJ66" i="6" s="1"/>
  <c r="BI67" i="6"/>
  <c r="BJ67" i="6" s="1"/>
  <c r="BI68" i="6"/>
  <c r="BJ68" i="6" s="1"/>
  <c r="BI69" i="6"/>
  <c r="BJ69" i="6" s="1"/>
  <c r="BI70" i="6"/>
  <c r="BJ70" i="6" s="1"/>
  <c r="BI71" i="6"/>
  <c r="BJ71" i="6" s="1"/>
  <c r="BI72" i="6"/>
  <c r="BJ72" i="6" s="1"/>
  <c r="BI73" i="6"/>
  <c r="BJ73" i="6" s="1"/>
  <c r="BI74" i="6"/>
  <c r="BJ74" i="6" s="1"/>
  <c r="BI75" i="6"/>
  <c r="BJ75" i="6" s="1"/>
  <c r="BI76" i="6"/>
  <c r="BJ76" i="6" s="1"/>
  <c r="BI4" i="6"/>
  <c r="BJ4" i="6" s="1"/>
  <c r="BI5" i="6"/>
  <c r="BJ5" i="6" s="1"/>
  <c r="BI3" i="6"/>
  <c r="BJ3" i="6" s="1"/>
  <c r="BA3" i="6"/>
  <c r="BA6" i="6"/>
  <c r="BB6" i="6" s="1"/>
  <c r="BA7" i="6"/>
  <c r="BB7" i="6" s="1"/>
  <c r="BA8" i="6"/>
  <c r="BB8" i="6" s="1"/>
  <c r="BA9" i="6"/>
  <c r="BB9" i="6" s="1"/>
  <c r="BA10" i="6"/>
  <c r="BB10" i="6" s="1"/>
  <c r="BA11" i="6"/>
  <c r="BB11" i="6" s="1"/>
  <c r="BA12" i="6"/>
  <c r="BB12" i="6" s="1"/>
  <c r="BA13" i="6"/>
  <c r="BB13" i="6" s="1"/>
  <c r="BA14" i="6"/>
  <c r="BB14" i="6" s="1"/>
  <c r="BA15" i="6"/>
  <c r="BB15" i="6" s="1"/>
  <c r="BA16" i="6"/>
  <c r="BB16" i="6" s="1"/>
  <c r="BA17" i="6"/>
  <c r="BB17" i="6" s="1"/>
  <c r="BA18" i="6"/>
  <c r="BB18" i="6" s="1"/>
  <c r="BA19" i="6"/>
  <c r="BB19" i="6" s="1"/>
  <c r="BA20" i="6"/>
  <c r="BB20" i="6" s="1"/>
  <c r="BA21" i="6"/>
  <c r="BB21" i="6" s="1"/>
  <c r="BA22" i="6"/>
  <c r="BB22" i="6" s="1"/>
  <c r="BA23" i="6"/>
  <c r="BB23" i="6" s="1"/>
  <c r="BA24" i="6"/>
  <c r="BB24" i="6" s="1"/>
  <c r="BA25" i="6"/>
  <c r="BB25" i="6" s="1"/>
  <c r="BA26" i="6"/>
  <c r="BB26" i="6" s="1"/>
  <c r="BA27" i="6"/>
  <c r="BB27" i="6" s="1"/>
  <c r="BA28" i="6"/>
  <c r="BB28" i="6" s="1"/>
  <c r="BA29" i="6"/>
  <c r="BB29" i="6" s="1"/>
  <c r="BA30" i="6"/>
  <c r="BB30" i="6" s="1"/>
  <c r="BA31" i="6"/>
  <c r="BB31" i="6" s="1"/>
  <c r="BA32" i="6"/>
  <c r="BB32" i="6" s="1"/>
  <c r="BA33" i="6"/>
  <c r="BB33" i="6" s="1"/>
  <c r="BA34" i="6"/>
  <c r="BB34" i="6" s="1"/>
  <c r="BA35" i="6"/>
  <c r="BB35" i="6" s="1"/>
  <c r="BA36" i="6"/>
  <c r="BB36" i="6" s="1"/>
  <c r="BA37" i="6"/>
  <c r="BB37" i="6" s="1"/>
  <c r="BA38" i="6"/>
  <c r="BB38" i="6" s="1"/>
  <c r="BA39" i="6"/>
  <c r="BB39" i="6" s="1"/>
  <c r="BA40" i="6"/>
  <c r="BB40" i="6" s="1"/>
  <c r="BA41" i="6"/>
  <c r="BB41" i="6" s="1"/>
  <c r="BA42" i="6"/>
  <c r="BB42" i="6" s="1"/>
  <c r="BA43" i="6"/>
  <c r="BB43" i="6" s="1"/>
  <c r="BA44" i="6"/>
  <c r="BB44" i="6" s="1"/>
  <c r="BA45" i="6"/>
  <c r="BB45" i="6" s="1"/>
  <c r="BA46" i="6"/>
  <c r="BB46" i="6" s="1"/>
  <c r="BA47" i="6"/>
  <c r="BB47" i="6" s="1"/>
  <c r="BA48" i="6"/>
  <c r="BB48" i="6" s="1"/>
  <c r="BA49" i="6"/>
  <c r="BB49" i="6" s="1"/>
  <c r="BA50" i="6"/>
  <c r="BB50" i="6" s="1"/>
  <c r="BA51" i="6"/>
  <c r="BB51" i="6" s="1"/>
  <c r="BA52" i="6"/>
  <c r="BB52" i="6" s="1"/>
  <c r="BA53" i="6"/>
  <c r="BB53" i="6" s="1"/>
  <c r="BA54" i="6"/>
  <c r="BB54" i="6" s="1"/>
  <c r="BA55" i="6"/>
  <c r="BB55" i="6" s="1"/>
  <c r="BA56" i="6"/>
  <c r="BB56" i="6" s="1"/>
  <c r="BA57" i="6"/>
  <c r="BB57" i="6" s="1"/>
  <c r="BA58" i="6"/>
  <c r="BB58" i="6" s="1"/>
  <c r="BA59" i="6"/>
  <c r="BB59" i="6" s="1"/>
  <c r="BA60" i="6"/>
  <c r="BB60" i="6" s="1"/>
  <c r="BA61" i="6"/>
  <c r="BB61" i="6" s="1"/>
  <c r="BA62" i="6"/>
  <c r="BB62" i="6" s="1"/>
  <c r="BA63" i="6"/>
  <c r="BB63" i="6" s="1"/>
  <c r="BA64" i="6"/>
  <c r="BB64" i="6" s="1"/>
  <c r="BA65" i="6"/>
  <c r="BB65" i="6" s="1"/>
  <c r="BA66" i="6"/>
  <c r="BB66" i="6" s="1"/>
  <c r="BA67" i="6"/>
  <c r="BB67" i="6" s="1"/>
  <c r="BA68" i="6"/>
  <c r="BB68" i="6" s="1"/>
  <c r="BA69" i="6"/>
  <c r="BB69" i="6" s="1"/>
  <c r="BA70" i="6"/>
  <c r="BB70" i="6" s="1"/>
  <c r="BA71" i="6"/>
  <c r="BB71" i="6" s="1"/>
  <c r="BA72" i="6"/>
  <c r="BB72" i="6" s="1"/>
  <c r="BA73" i="6"/>
  <c r="BB73" i="6" s="1"/>
  <c r="BA74" i="6"/>
  <c r="BB74" i="6" s="1"/>
  <c r="BA75" i="6"/>
  <c r="BB75" i="6" s="1"/>
  <c r="BA76" i="6"/>
  <c r="BB76" i="6" s="1"/>
  <c r="BA4" i="6"/>
  <c r="BA5" i="6"/>
  <c r="BB5" i="6" s="1"/>
  <c r="BB3" i="6"/>
  <c r="AS6" i="6"/>
  <c r="AT6" i="6" s="1"/>
  <c r="AS7" i="6"/>
  <c r="AT7" i="6" s="1"/>
  <c r="AS8" i="6"/>
  <c r="AT8" i="6" s="1"/>
  <c r="AS9" i="6"/>
  <c r="AT9" i="6" s="1"/>
  <c r="AS10" i="6"/>
  <c r="AT10" i="6" s="1"/>
  <c r="AS11" i="6"/>
  <c r="AS12" i="6"/>
  <c r="AT12" i="6" s="1"/>
  <c r="AS13" i="6"/>
  <c r="AT13" i="6" s="1"/>
  <c r="AS14" i="6"/>
  <c r="AT14" i="6" s="1"/>
  <c r="AS15" i="6"/>
  <c r="AT15" i="6" s="1"/>
  <c r="AS16" i="6"/>
  <c r="AT16" i="6" s="1"/>
  <c r="AS17" i="6"/>
  <c r="AT17" i="6" s="1"/>
  <c r="AS18" i="6"/>
  <c r="AT18" i="6" s="1"/>
  <c r="AS19" i="6"/>
  <c r="AT19" i="6" s="1"/>
  <c r="AS20" i="6"/>
  <c r="AT20" i="6" s="1"/>
  <c r="AS21" i="6"/>
  <c r="AT21" i="6" s="1"/>
  <c r="AS22" i="6"/>
  <c r="AT22" i="6" s="1"/>
  <c r="AS23" i="6"/>
  <c r="AT23" i="6" s="1"/>
  <c r="AS24" i="6"/>
  <c r="AT24" i="6" s="1"/>
  <c r="AS25" i="6"/>
  <c r="AT25" i="6" s="1"/>
  <c r="AS26" i="6"/>
  <c r="AT26" i="6" s="1"/>
  <c r="AS27" i="6"/>
  <c r="AT27" i="6" s="1"/>
  <c r="AS28" i="6"/>
  <c r="AT28" i="6" s="1"/>
  <c r="AS29" i="6"/>
  <c r="AT29" i="6" s="1"/>
  <c r="AS30" i="6"/>
  <c r="AT30" i="6" s="1"/>
  <c r="AS31" i="6"/>
  <c r="AT31" i="6" s="1"/>
  <c r="AS32" i="6"/>
  <c r="AT32" i="6" s="1"/>
  <c r="AS33" i="6"/>
  <c r="AT33" i="6" s="1"/>
  <c r="AS34" i="6"/>
  <c r="AT34" i="6" s="1"/>
  <c r="AS35" i="6"/>
  <c r="AT35" i="6" s="1"/>
  <c r="AS36" i="6"/>
  <c r="AT36" i="6" s="1"/>
  <c r="AS37" i="6"/>
  <c r="AT37" i="6" s="1"/>
  <c r="AS38" i="6"/>
  <c r="AT38" i="6" s="1"/>
  <c r="AS39" i="6"/>
  <c r="AT39" i="6" s="1"/>
  <c r="AS40" i="6"/>
  <c r="AT40" i="6" s="1"/>
  <c r="AS41" i="6"/>
  <c r="AT41" i="6" s="1"/>
  <c r="AS42" i="6"/>
  <c r="AT42" i="6" s="1"/>
  <c r="AS43" i="6"/>
  <c r="AS44" i="6"/>
  <c r="AT44" i="6" s="1"/>
  <c r="AS45" i="6"/>
  <c r="AT45" i="6" s="1"/>
  <c r="AS46" i="6"/>
  <c r="AT46" i="6" s="1"/>
  <c r="AS47" i="6"/>
  <c r="AT47" i="6" s="1"/>
  <c r="AS48" i="6"/>
  <c r="AT48" i="6" s="1"/>
  <c r="AS49" i="6"/>
  <c r="AT49" i="6" s="1"/>
  <c r="AS50" i="6"/>
  <c r="AT50" i="6" s="1"/>
  <c r="AS51" i="6"/>
  <c r="AT51" i="6" s="1"/>
  <c r="AS52" i="6"/>
  <c r="AT52" i="6" s="1"/>
  <c r="AS53" i="6"/>
  <c r="AT53" i="6" s="1"/>
  <c r="AS54" i="6"/>
  <c r="AT54" i="6" s="1"/>
  <c r="AS55" i="6"/>
  <c r="AT55" i="6" s="1"/>
  <c r="AS56" i="6"/>
  <c r="AT56" i="6" s="1"/>
  <c r="AS57" i="6"/>
  <c r="AT57" i="6" s="1"/>
  <c r="AS58" i="6"/>
  <c r="AT58" i="6" s="1"/>
  <c r="AS59" i="6"/>
  <c r="AT59" i="6" s="1"/>
  <c r="AS60" i="6"/>
  <c r="AT60" i="6" s="1"/>
  <c r="AS61" i="6"/>
  <c r="AT61" i="6" s="1"/>
  <c r="AS62" i="6"/>
  <c r="AT62" i="6" s="1"/>
  <c r="AS63" i="6"/>
  <c r="AT63" i="6" s="1"/>
  <c r="AS64" i="6"/>
  <c r="AT64" i="6" s="1"/>
  <c r="AS65" i="6"/>
  <c r="AT65" i="6" s="1"/>
  <c r="AS66" i="6"/>
  <c r="AT66" i="6" s="1"/>
  <c r="AS67" i="6"/>
  <c r="AT67" i="6" s="1"/>
  <c r="AS68" i="6"/>
  <c r="AT68" i="6" s="1"/>
  <c r="AS69" i="6"/>
  <c r="AT69" i="6" s="1"/>
  <c r="AS70" i="6"/>
  <c r="AT70" i="6" s="1"/>
  <c r="AS71" i="6"/>
  <c r="AT71" i="6" s="1"/>
  <c r="AS72" i="6"/>
  <c r="AT72" i="6" s="1"/>
  <c r="AS73" i="6"/>
  <c r="AT73" i="6" s="1"/>
  <c r="AS74" i="6"/>
  <c r="AT74" i="6" s="1"/>
  <c r="AS75" i="6"/>
  <c r="AT75" i="6" s="1"/>
  <c r="AS76" i="6"/>
  <c r="AT76" i="6" s="1"/>
  <c r="AS4" i="6"/>
  <c r="AT4" i="6" s="1"/>
  <c r="AS5" i="6"/>
  <c r="AT5" i="6" s="1"/>
  <c r="AS3" i="6"/>
  <c r="AT3" i="6" s="1"/>
  <c r="AK6" i="6"/>
  <c r="AL6" i="6" s="1"/>
  <c r="AK7" i="6"/>
  <c r="AL7" i="6" s="1"/>
  <c r="AK8" i="6"/>
  <c r="AK9" i="6"/>
  <c r="AL9" i="6" s="1"/>
  <c r="AK10" i="6"/>
  <c r="AL10" i="6" s="1"/>
  <c r="AK11" i="6"/>
  <c r="AL11" i="6" s="1"/>
  <c r="AK12" i="6"/>
  <c r="AK13" i="6"/>
  <c r="AL13" i="6" s="1"/>
  <c r="AK14" i="6"/>
  <c r="AL14" i="6" s="1"/>
  <c r="AK15" i="6"/>
  <c r="AL15" i="6" s="1"/>
  <c r="AK16" i="6"/>
  <c r="AL16" i="6" s="1"/>
  <c r="AK17" i="6"/>
  <c r="AL17" i="6" s="1"/>
  <c r="AK18" i="6"/>
  <c r="AL18" i="6" s="1"/>
  <c r="AK19" i="6"/>
  <c r="AL19" i="6" s="1"/>
  <c r="AK20" i="6"/>
  <c r="AL20" i="6" s="1"/>
  <c r="AK21" i="6"/>
  <c r="AL21" i="6" s="1"/>
  <c r="AK22" i="6"/>
  <c r="AL22" i="6" s="1"/>
  <c r="AK23" i="6"/>
  <c r="AL23" i="6" s="1"/>
  <c r="AK24" i="6"/>
  <c r="AL24" i="6" s="1"/>
  <c r="AK25" i="6"/>
  <c r="AL25" i="6" s="1"/>
  <c r="AK26" i="6"/>
  <c r="AL26" i="6" s="1"/>
  <c r="AK27" i="6"/>
  <c r="AL27" i="6" s="1"/>
  <c r="AK28" i="6"/>
  <c r="AK29" i="6"/>
  <c r="AL29" i="6" s="1"/>
  <c r="AK30" i="6"/>
  <c r="AL30" i="6" s="1"/>
  <c r="AK31" i="6"/>
  <c r="AL31" i="6" s="1"/>
  <c r="AK32" i="6"/>
  <c r="AK33" i="6"/>
  <c r="AL33" i="6" s="1"/>
  <c r="AK34" i="6"/>
  <c r="AL34" i="6" s="1"/>
  <c r="AK35" i="6"/>
  <c r="AL35" i="6" s="1"/>
  <c r="AK36" i="6"/>
  <c r="AL36" i="6" s="1"/>
  <c r="AK37" i="6"/>
  <c r="AL37" i="6" s="1"/>
  <c r="AK38" i="6"/>
  <c r="AL38" i="6" s="1"/>
  <c r="AK39" i="6"/>
  <c r="AL39" i="6" s="1"/>
  <c r="AK40" i="6"/>
  <c r="AK41" i="6"/>
  <c r="AL41" i="6" s="1"/>
  <c r="AK42" i="6"/>
  <c r="AL42" i="6" s="1"/>
  <c r="AK43" i="6"/>
  <c r="AL43" i="6" s="1"/>
  <c r="AK44" i="6"/>
  <c r="AL44" i="6" s="1"/>
  <c r="AK45" i="6"/>
  <c r="AL45" i="6" s="1"/>
  <c r="AK46" i="6"/>
  <c r="AL46" i="6" s="1"/>
  <c r="AK47" i="6"/>
  <c r="AL47" i="6" s="1"/>
  <c r="AK48" i="6"/>
  <c r="AK49" i="6"/>
  <c r="AL49" i="6" s="1"/>
  <c r="AK50" i="6"/>
  <c r="AL50" i="6" s="1"/>
  <c r="AK51" i="6"/>
  <c r="AL51" i="6" s="1"/>
  <c r="AK52" i="6"/>
  <c r="AL52" i="6" s="1"/>
  <c r="AK53" i="6"/>
  <c r="AL53" i="6" s="1"/>
  <c r="AK54" i="6"/>
  <c r="AL54" i="6" s="1"/>
  <c r="AK55" i="6"/>
  <c r="AL55" i="6" s="1"/>
  <c r="AK56" i="6"/>
  <c r="AK57" i="6"/>
  <c r="AL57" i="6" s="1"/>
  <c r="AK58" i="6"/>
  <c r="AL58" i="6" s="1"/>
  <c r="AK59" i="6"/>
  <c r="AL59" i="6" s="1"/>
  <c r="AK60" i="6"/>
  <c r="AL60" i="6" s="1"/>
  <c r="AK61" i="6"/>
  <c r="AL61" i="6" s="1"/>
  <c r="AK62" i="6"/>
  <c r="AL62" i="6" s="1"/>
  <c r="AK63" i="6"/>
  <c r="AL63" i="6" s="1"/>
  <c r="AK64" i="6"/>
  <c r="AK65" i="6"/>
  <c r="AL65" i="6" s="1"/>
  <c r="AK66" i="6"/>
  <c r="AL66" i="6" s="1"/>
  <c r="AK67" i="6"/>
  <c r="AL67" i="6" s="1"/>
  <c r="AK68" i="6"/>
  <c r="AL68" i="6" s="1"/>
  <c r="AK69" i="6"/>
  <c r="AK70" i="6"/>
  <c r="AL70" i="6" s="1"/>
  <c r="AK71" i="6"/>
  <c r="AL71" i="6" s="1"/>
  <c r="AK72" i="6"/>
  <c r="AL72" i="6" s="1"/>
  <c r="AK73" i="6"/>
  <c r="AK74" i="6"/>
  <c r="AL74" i="6" s="1"/>
  <c r="AK75" i="6"/>
  <c r="AL75" i="6" s="1"/>
  <c r="AK76" i="6"/>
  <c r="AL76" i="6" s="1"/>
  <c r="AK4" i="6"/>
  <c r="AK5" i="6"/>
  <c r="AL5" i="6" s="1"/>
  <c r="AK3" i="6"/>
  <c r="AL3" i="6" s="1"/>
  <c r="DT3" i="6" l="1"/>
  <c r="DP3" i="6"/>
  <c r="BC3" i="6"/>
  <c r="BD6" i="6" s="1"/>
  <c r="BE6" i="6" s="1"/>
  <c r="AT43" i="6"/>
  <c r="AT11" i="6"/>
  <c r="AU3" i="6"/>
  <c r="AV35" i="6" s="1"/>
  <c r="AW35" i="6" s="1"/>
  <c r="BS3" i="6"/>
  <c r="BT6" i="6" s="1"/>
  <c r="BU6" i="6" s="1"/>
  <c r="AM3" i="6"/>
  <c r="AN74" i="6" s="1"/>
  <c r="AL4" i="6"/>
  <c r="AL73" i="6"/>
  <c r="AL69" i="6"/>
  <c r="AN34" i="6"/>
  <c r="AN22" i="6"/>
  <c r="AL64" i="6"/>
  <c r="AL56" i="6"/>
  <c r="AL48" i="6"/>
  <c r="AL40" i="6"/>
  <c r="AL32" i="6"/>
  <c r="AL28" i="6"/>
  <c r="AL12" i="6"/>
  <c r="AL8" i="6"/>
  <c r="BK5" i="6"/>
  <c r="BK3" i="6"/>
  <c r="BL6" i="6" s="1"/>
  <c r="BM6" i="6" s="1"/>
  <c r="BB4" i="6"/>
  <c r="BC5" i="6" s="1"/>
  <c r="AV70" i="6"/>
  <c r="AW70" i="6" s="1"/>
  <c r="AV27" i="6"/>
  <c r="AW27" i="6" s="1"/>
  <c r="BT74" i="6"/>
  <c r="BU74" i="6" s="1"/>
  <c r="AV66" i="6"/>
  <c r="AW66" i="6" s="1"/>
  <c r="BT70" i="6"/>
  <c r="BU70" i="6" s="1"/>
  <c r="AV10" i="6"/>
  <c r="AW10" i="6" s="1"/>
  <c r="AV14" i="6"/>
  <c r="AW14" i="6" s="1"/>
  <c r="AV18" i="6"/>
  <c r="AW18" i="6" s="1"/>
  <c r="AV26" i="6"/>
  <c r="AW26" i="6" s="1"/>
  <c r="AV30" i="6"/>
  <c r="AW30" i="6" s="1"/>
  <c r="AV34" i="6"/>
  <c r="AW34" i="6" s="1"/>
  <c r="AV42" i="6"/>
  <c r="AW42" i="6" s="1"/>
  <c r="AV46" i="6"/>
  <c r="AW46" i="6" s="1"/>
  <c r="AV5" i="6"/>
  <c r="AW5" i="6" s="1"/>
  <c r="AV13" i="6"/>
  <c r="AW13" i="6" s="1"/>
  <c r="AV17" i="6"/>
  <c r="AW17" i="6" s="1"/>
  <c r="AV21" i="6"/>
  <c r="AW21" i="6" s="1"/>
  <c r="AV29" i="6"/>
  <c r="AW29" i="6" s="1"/>
  <c r="AV33" i="6"/>
  <c r="AW33" i="6" s="1"/>
  <c r="AV37" i="6"/>
  <c r="AW37" i="6" s="1"/>
  <c r="AV45" i="6"/>
  <c r="AW45" i="6" s="1"/>
  <c r="AV49" i="6"/>
  <c r="AW49" i="6" s="1"/>
  <c r="AV3" i="6"/>
  <c r="AV69" i="6"/>
  <c r="AW69" i="6" s="1"/>
  <c r="AV65" i="6"/>
  <c r="AW65" i="6" s="1"/>
  <c r="AV61" i="6"/>
  <c r="AW61" i="6" s="1"/>
  <c r="AV53" i="6"/>
  <c r="AW53" i="6" s="1"/>
  <c r="AV48" i="6"/>
  <c r="AW48" i="6" s="1"/>
  <c r="AV40" i="6"/>
  <c r="AW40" i="6" s="1"/>
  <c r="AV24" i="6"/>
  <c r="AW24" i="6" s="1"/>
  <c r="AV16" i="6"/>
  <c r="AW16" i="6" s="1"/>
  <c r="AV8" i="6"/>
  <c r="AW8" i="6" s="1"/>
  <c r="AN58" i="6"/>
  <c r="AN52" i="6"/>
  <c r="AN47" i="6"/>
  <c r="AN42" i="6"/>
  <c r="AN36" i="6"/>
  <c r="AN31" i="6"/>
  <c r="AN26" i="6"/>
  <c r="AN20" i="6"/>
  <c r="AN15" i="6"/>
  <c r="AV76" i="6"/>
  <c r="AW76" i="6" s="1"/>
  <c r="AV72" i="6"/>
  <c r="AW72" i="6" s="1"/>
  <c r="AV68" i="6"/>
  <c r="AW68" i="6" s="1"/>
  <c r="AV64" i="6"/>
  <c r="AW64" i="6" s="1"/>
  <c r="AV60" i="6"/>
  <c r="AW60" i="6" s="1"/>
  <c r="AV56" i="6"/>
  <c r="AW56" i="6" s="1"/>
  <c r="AV52" i="6"/>
  <c r="AW52" i="6" s="1"/>
  <c r="AV47" i="6"/>
  <c r="AW47" i="6" s="1"/>
  <c r="AV39" i="6"/>
  <c r="AW39" i="6" s="1"/>
  <c r="AV31" i="6"/>
  <c r="AW31" i="6" s="1"/>
  <c r="AV23" i="6"/>
  <c r="AW23" i="6" s="1"/>
  <c r="AV15" i="6"/>
  <c r="AW15" i="6" s="1"/>
  <c r="AV7" i="6"/>
  <c r="AW7" i="6" s="1"/>
  <c r="AV75" i="6"/>
  <c r="AW75" i="6" s="1"/>
  <c r="AV71" i="6"/>
  <c r="AW71" i="6" s="1"/>
  <c r="AV67" i="6"/>
  <c r="AW67" i="6" s="1"/>
  <c r="AV63" i="6"/>
  <c r="AW63" i="6" s="1"/>
  <c r="AV59" i="6"/>
  <c r="AW59" i="6" s="1"/>
  <c r="AV55" i="6"/>
  <c r="AW55" i="6" s="1"/>
  <c r="AV51" i="6"/>
  <c r="AW51" i="6" s="1"/>
  <c r="AV44" i="6"/>
  <c r="AW44" i="6" s="1"/>
  <c r="AV36" i="6"/>
  <c r="AW36" i="6" s="1"/>
  <c r="AV28" i="6"/>
  <c r="AW28" i="6" s="1"/>
  <c r="AV20" i="6"/>
  <c r="AW20" i="6" s="1"/>
  <c r="AV12" i="6"/>
  <c r="AW12" i="6" s="1"/>
  <c r="AV4" i="6"/>
  <c r="AW4" i="6" s="1"/>
  <c r="BD4" i="6"/>
  <c r="BE4" i="6" s="1"/>
  <c r="BD73" i="6"/>
  <c r="BE73" i="6" s="1"/>
  <c r="BD69" i="6"/>
  <c r="BE69" i="6" s="1"/>
  <c r="BD65" i="6"/>
  <c r="BE65" i="6" s="1"/>
  <c r="BD61" i="6"/>
  <c r="BE61" i="6" s="1"/>
  <c r="BD57" i="6"/>
  <c r="BE57" i="6" s="1"/>
  <c r="BD53" i="6"/>
  <c r="BE53" i="6" s="1"/>
  <c r="BD49" i="6"/>
  <c r="BE49" i="6" s="1"/>
  <c r="BD45" i="6"/>
  <c r="BE45" i="6" s="1"/>
  <c r="BD41" i="6"/>
  <c r="BE41" i="6" s="1"/>
  <c r="BD37" i="6"/>
  <c r="BE37" i="6" s="1"/>
  <c r="BD33" i="6"/>
  <c r="BE33" i="6" s="1"/>
  <c r="BD29" i="6"/>
  <c r="BE29" i="6" s="1"/>
  <c r="BD25" i="6"/>
  <c r="BE25" i="6" s="1"/>
  <c r="BD21" i="6"/>
  <c r="BE21" i="6" s="1"/>
  <c r="BD17" i="6"/>
  <c r="BE17" i="6" s="1"/>
  <c r="BD13" i="6"/>
  <c r="BE13" i="6" s="1"/>
  <c r="BD9" i="6"/>
  <c r="BE9" i="6" s="1"/>
  <c r="BD3" i="6"/>
  <c r="BE3" i="6" s="1"/>
  <c r="BL75" i="6"/>
  <c r="BM75" i="6" s="1"/>
  <c r="BL70" i="6"/>
  <c r="BM70" i="6" s="1"/>
  <c r="BL63" i="6"/>
  <c r="BM63" i="6" s="1"/>
  <c r="BL55" i="6"/>
  <c r="BM55" i="6" s="1"/>
  <c r="BL47" i="6"/>
  <c r="BM47" i="6" s="1"/>
  <c r="BL39" i="6"/>
  <c r="BM39" i="6" s="1"/>
  <c r="BL31" i="6"/>
  <c r="BM31" i="6" s="1"/>
  <c r="BL23" i="6"/>
  <c r="BM23" i="6" s="1"/>
  <c r="BL15" i="6"/>
  <c r="BM15" i="6" s="1"/>
  <c r="BL7" i="6"/>
  <c r="BM7" i="6" s="1"/>
  <c r="BD76" i="6"/>
  <c r="BE76" i="6" s="1"/>
  <c r="BD72" i="6"/>
  <c r="BE72" i="6" s="1"/>
  <c r="BD68" i="6"/>
  <c r="BE68" i="6" s="1"/>
  <c r="BD64" i="6"/>
  <c r="BE64" i="6" s="1"/>
  <c r="BD60" i="6"/>
  <c r="BE60" i="6" s="1"/>
  <c r="BD56" i="6"/>
  <c r="BE56" i="6" s="1"/>
  <c r="BD52" i="6"/>
  <c r="BE52" i="6" s="1"/>
  <c r="BD48" i="6"/>
  <c r="BE48" i="6" s="1"/>
  <c r="BD44" i="6"/>
  <c r="BE44" i="6" s="1"/>
  <c r="BD40" i="6"/>
  <c r="BE40" i="6" s="1"/>
  <c r="BD36" i="6"/>
  <c r="BE36" i="6" s="1"/>
  <c r="BD32" i="6"/>
  <c r="BE32" i="6" s="1"/>
  <c r="BD28" i="6"/>
  <c r="BE28" i="6" s="1"/>
  <c r="BD24" i="6"/>
  <c r="BE24" i="6" s="1"/>
  <c r="BD20" i="6"/>
  <c r="BE20" i="6" s="1"/>
  <c r="BD16" i="6"/>
  <c r="BE16" i="6" s="1"/>
  <c r="BD12" i="6"/>
  <c r="BE12" i="6" s="1"/>
  <c r="BD8" i="6"/>
  <c r="BE8" i="6" s="1"/>
  <c r="BL74" i="6"/>
  <c r="BM74" i="6" s="1"/>
  <c r="BL69" i="6"/>
  <c r="BM69" i="6" s="1"/>
  <c r="BL62" i="6"/>
  <c r="BM62" i="6" s="1"/>
  <c r="BL54" i="6"/>
  <c r="BM54" i="6" s="1"/>
  <c r="BL46" i="6"/>
  <c r="BM46" i="6" s="1"/>
  <c r="BL38" i="6"/>
  <c r="BM38" i="6" s="1"/>
  <c r="BL30" i="6"/>
  <c r="BM30" i="6" s="1"/>
  <c r="BL22" i="6"/>
  <c r="BM22" i="6" s="1"/>
  <c r="BL14" i="6"/>
  <c r="BM14" i="6" s="1"/>
  <c r="BD75" i="6"/>
  <c r="BE75" i="6" s="1"/>
  <c r="BD71" i="6"/>
  <c r="BE71" i="6" s="1"/>
  <c r="BD67" i="6"/>
  <c r="BE67" i="6" s="1"/>
  <c r="BD63" i="6"/>
  <c r="BE63" i="6" s="1"/>
  <c r="BD59" i="6"/>
  <c r="BE59" i="6" s="1"/>
  <c r="BD55" i="6"/>
  <c r="BE55" i="6" s="1"/>
  <c r="BD51" i="6"/>
  <c r="BE51" i="6" s="1"/>
  <c r="BD47" i="6"/>
  <c r="BE47" i="6" s="1"/>
  <c r="BD43" i="6"/>
  <c r="BE43" i="6" s="1"/>
  <c r="BD39" i="6"/>
  <c r="BE39" i="6" s="1"/>
  <c r="BD35" i="6"/>
  <c r="BE35" i="6" s="1"/>
  <c r="BD31" i="6"/>
  <c r="BE31" i="6" s="1"/>
  <c r="BD27" i="6"/>
  <c r="BE27" i="6" s="1"/>
  <c r="BD23" i="6"/>
  <c r="BE23" i="6" s="1"/>
  <c r="BD19" i="6"/>
  <c r="BE19" i="6" s="1"/>
  <c r="BD15" i="6"/>
  <c r="BE15" i="6" s="1"/>
  <c r="BD11" i="6"/>
  <c r="BE11" i="6" s="1"/>
  <c r="BD7" i="6"/>
  <c r="BE7" i="6" s="1"/>
  <c r="BL4" i="6"/>
  <c r="BM4" i="6" s="1"/>
  <c r="BL8" i="6"/>
  <c r="BM8" i="6" s="1"/>
  <c r="BL12" i="6"/>
  <c r="BM12" i="6" s="1"/>
  <c r="BL16" i="6"/>
  <c r="BM16" i="6" s="1"/>
  <c r="BL20" i="6"/>
  <c r="BM20" i="6" s="1"/>
  <c r="BL24" i="6"/>
  <c r="BM24" i="6" s="1"/>
  <c r="BL28" i="6"/>
  <c r="BM28" i="6" s="1"/>
  <c r="BL32" i="6"/>
  <c r="BM32" i="6" s="1"/>
  <c r="BL36" i="6"/>
  <c r="BM36" i="6" s="1"/>
  <c r="BL40" i="6"/>
  <c r="BM40" i="6" s="1"/>
  <c r="BL44" i="6"/>
  <c r="BM44" i="6" s="1"/>
  <c r="BL48" i="6"/>
  <c r="BM48" i="6" s="1"/>
  <c r="BL52" i="6"/>
  <c r="BM52" i="6" s="1"/>
  <c r="BL56" i="6"/>
  <c r="BM56" i="6" s="1"/>
  <c r="BL60" i="6"/>
  <c r="BM60" i="6" s="1"/>
  <c r="BL64" i="6"/>
  <c r="BM64" i="6" s="1"/>
  <c r="BL68" i="6"/>
  <c r="BM68" i="6" s="1"/>
  <c r="BL72" i="6"/>
  <c r="BM72" i="6" s="1"/>
  <c r="BL76" i="6"/>
  <c r="BM76" i="6" s="1"/>
  <c r="BL5" i="6"/>
  <c r="BM5" i="6" s="1"/>
  <c r="BL9" i="6"/>
  <c r="BM9" i="6" s="1"/>
  <c r="BL13" i="6"/>
  <c r="BM13" i="6" s="1"/>
  <c r="BL17" i="6"/>
  <c r="BM17" i="6" s="1"/>
  <c r="BL21" i="6"/>
  <c r="BM21" i="6" s="1"/>
  <c r="BL25" i="6"/>
  <c r="BM25" i="6" s="1"/>
  <c r="BL29" i="6"/>
  <c r="BM29" i="6" s="1"/>
  <c r="BL33" i="6"/>
  <c r="BM33" i="6" s="1"/>
  <c r="BL37" i="6"/>
  <c r="BM37" i="6" s="1"/>
  <c r="BL41" i="6"/>
  <c r="BM41" i="6" s="1"/>
  <c r="BL45" i="6"/>
  <c r="BM45" i="6" s="1"/>
  <c r="BL49" i="6"/>
  <c r="BM49" i="6" s="1"/>
  <c r="BL53" i="6"/>
  <c r="BM53" i="6" s="1"/>
  <c r="BL57" i="6"/>
  <c r="BM57" i="6" s="1"/>
  <c r="BL61" i="6"/>
  <c r="BM61" i="6" s="1"/>
  <c r="BL65" i="6"/>
  <c r="BM65" i="6" s="1"/>
  <c r="BL73" i="6"/>
  <c r="BM73" i="6" s="1"/>
  <c r="BL67" i="6"/>
  <c r="BM67" i="6" s="1"/>
  <c r="BL59" i="6"/>
  <c r="BM59" i="6" s="1"/>
  <c r="BL51" i="6"/>
  <c r="BM51" i="6" s="1"/>
  <c r="BL43" i="6"/>
  <c r="BM43" i="6" s="1"/>
  <c r="BL35" i="6"/>
  <c r="BM35" i="6" s="1"/>
  <c r="BL27" i="6"/>
  <c r="BM27" i="6" s="1"/>
  <c r="BL19" i="6"/>
  <c r="BM19" i="6" s="1"/>
  <c r="BL11" i="6"/>
  <c r="BM11" i="6" s="1"/>
  <c r="BL3" i="6"/>
  <c r="BM3" i="6" s="1"/>
  <c r="BD5" i="6"/>
  <c r="BE5" i="6" s="1"/>
  <c r="BD74" i="6"/>
  <c r="BE74" i="6" s="1"/>
  <c r="BD70" i="6"/>
  <c r="BE70" i="6" s="1"/>
  <c r="BD66" i="6"/>
  <c r="BE66" i="6" s="1"/>
  <c r="BD62" i="6"/>
  <c r="BE62" i="6" s="1"/>
  <c r="BD58" i="6"/>
  <c r="BE58" i="6" s="1"/>
  <c r="BD54" i="6"/>
  <c r="BE54" i="6" s="1"/>
  <c r="BD50" i="6"/>
  <c r="BE50" i="6" s="1"/>
  <c r="BD46" i="6"/>
  <c r="BE46" i="6" s="1"/>
  <c r="BD42" i="6"/>
  <c r="BE42" i="6" s="1"/>
  <c r="BD38" i="6"/>
  <c r="BE38" i="6" s="1"/>
  <c r="BD34" i="6"/>
  <c r="BE34" i="6" s="1"/>
  <c r="BD30" i="6"/>
  <c r="BE30" i="6" s="1"/>
  <c r="BD26" i="6"/>
  <c r="BE26" i="6" s="1"/>
  <c r="BD22" i="6"/>
  <c r="BE22" i="6" s="1"/>
  <c r="BD18" i="6"/>
  <c r="BE18" i="6" s="1"/>
  <c r="BD14" i="6"/>
  <c r="BE14" i="6" s="1"/>
  <c r="BD10" i="6"/>
  <c r="BE10" i="6" s="1"/>
  <c r="BL71" i="6"/>
  <c r="BM71" i="6" s="1"/>
  <c r="BL66" i="6"/>
  <c r="BM66" i="6" s="1"/>
  <c r="BL58" i="6"/>
  <c r="BM58" i="6" s="1"/>
  <c r="BL50" i="6"/>
  <c r="BM50" i="6" s="1"/>
  <c r="BL42" i="6"/>
  <c r="BM42" i="6" s="1"/>
  <c r="BL34" i="6"/>
  <c r="BM34" i="6" s="1"/>
  <c r="BL26" i="6"/>
  <c r="BM26" i="6" s="1"/>
  <c r="BL18" i="6"/>
  <c r="BM18" i="6" s="1"/>
  <c r="BL10" i="6"/>
  <c r="BM10" i="6" s="1"/>
  <c r="BT3" i="6"/>
  <c r="BU3" i="6" s="1"/>
  <c r="BT73" i="6"/>
  <c r="BU73" i="6" s="1"/>
  <c r="BT69" i="6"/>
  <c r="BU69" i="6" s="1"/>
  <c r="BT65" i="6"/>
  <c r="BU65" i="6" s="1"/>
  <c r="BT61" i="6"/>
  <c r="BU61" i="6" s="1"/>
  <c r="BT57" i="6"/>
  <c r="BU57" i="6" s="1"/>
  <c r="BT53" i="6"/>
  <c r="BU53" i="6" s="1"/>
  <c r="BT49" i="6"/>
  <c r="BU49" i="6" s="1"/>
  <c r="BT45" i="6"/>
  <c r="BU45" i="6" s="1"/>
  <c r="BT41" i="6"/>
  <c r="BU41" i="6" s="1"/>
  <c r="BT37" i="6"/>
  <c r="BU37" i="6" s="1"/>
  <c r="BT33" i="6"/>
  <c r="BU33" i="6" s="1"/>
  <c r="BT29" i="6"/>
  <c r="BU29" i="6" s="1"/>
  <c r="BT25" i="6"/>
  <c r="BU25" i="6" s="1"/>
  <c r="BT21" i="6"/>
  <c r="BU21" i="6" s="1"/>
  <c r="BT17" i="6"/>
  <c r="BU17" i="6" s="1"/>
  <c r="BT13" i="6"/>
  <c r="BU13" i="6" s="1"/>
  <c r="BT9" i="6"/>
  <c r="BU9" i="6" s="1"/>
  <c r="BT5" i="6"/>
  <c r="BU5" i="6" s="1"/>
  <c r="BT76" i="6"/>
  <c r="BU76" i="6" s="1"/>
  <c r="BT72" i="6"/>
  <c r="BU72" i="6" s="1"/>
  <c r="BT68" i="6"/>
  <c r="BU68" i="6" s="1"/>
  <c r="BT64" i="6"/>
  <c r="BU64" i="6" s="1"/>
  <c r="BT60" i="6"/>
  <c r="BU60" i="6" s="1"/>
  <c r="BT56" i="6"/>
  <c r="BU56" i="6" s="1"/>
  <c r="BT52" i="6"/>
  <c r="BU52" i="6" s="1"/>
  <c r="BT48" i="6"/>
  <c r="BU48" i="6" s="1"/>
  <c r="BT44" i="6"/>
  <c r="BU44" i="6" s="1"/>
  <c r="BT40" i="6"/>
  <c r="BU40" i="6" s="1"/>
  <c r="BT36" i="6"/>
  <c r="BU36" i="6" s="1"/>
  <c r="BT32" i="6"/>
  <c r="BU32" i="6" s="1"/>
  <c r="BT28" i="6"/>
  <c r="BU28" i="6" s="1"/>
  <c r="BT24" i="6"/>
  <c r="BU24" i="6" s="1"/>
  <c r="BT20" i="6"/>
  <c r="BU20" i="6" s="1"/>
  <c r="BT16" i="6"/>
  <c r="BU16" i="6" s="1"/>
  <c r="BT12" i="6"/>
  <c r="BU12" i="6" s="1"/>
  <c r="BT8" i="6"/>
  <c r="BU8" i="6" s="1"/>
  <c r="BT4" i="6"/>
  <c r="BU4" i="6" s="1"/>
  <c r="BT75" i="6"/>
  <c r="BU75" i="6" s="1"/>
  <c r="BT71" i="6"/>
  <c r="BU71" i="6" s="1"/>
  <c r="BT67" i="6"/>
  <c r="BU67" i="6" s="1"/>
  <c r="BT63" i="6"/>
  <c r="BU63" i="6" s="1"/>
  <c r="BT59" i="6"/>
  <c r="BU59" i="6" s="1"/>
  <c r="BT55" i="6"/>
  <c r="BU55" i="6" s="1"/>
  <c r="BT51" i="6"/>
  <c r="BU51" i="6" s="1"/>
  <c r="BT47" i="6"/>
  <c r="BU47" i="6" s="1"/>
  <c r="BT43" i="6"/>
  <c r="BU43" i="6" s="1"/>
  <c r="BT39" i="6"/>
  <c r="BU39" i="6" s="1"/>
  <c r="BT35" i="6"/>
  <c r="BU35" i="6" s="1"/>
  <c r="BT31" i="6"/>
  <c r="BU31" i="6" s="1"/>
  <c r="BT27" i="6"/>
  <c r="BU27" i="6" s="1"/>
  <c r="BT23" i="6"/>
  <c r="BU23" i="6" s="1"/>
  <c r="BT19" i="6"/>
  <c r="BU19" i="6" s="1"/>
  <c r="BT15" i="6"/>
  <c r="BU15" i="6" s="1"/>
  <c r="BT11" i="6"/>
  <c r="BU11" i="6" s="1"/>
  <c r="BT7" i="6"/>
  <c r="BU7" i="6" s="1"/>
  <c r="BT66" i="6"/>
  <c r="BU66" i="6" s="1"/>
  <c r="BT62" i="6"/>
  <c r="BU62" i="6" s="1"/>
  <c r="BT58" i="6"/>
  <c r="BU58" i="6" s="1"/>
  <c r="BT54" i="6"/>
  <c r="BU54" i="6" s="1"/>
  <c r="BT50" i="6"/>
  <c r="BU50" i="6" s="1"/>
  <c r="BT46" i="6"/>
  <c r="BU46" i="6" s="1"/>
  <c r="BT42" i="6"/>
  <c r="BU42" i="6" s="1"/>
  <c r="BT38" i="6"/>
  <c r="BU38" i="6" s="1"/>
  <c r="BT34" i="6"/>
  <c r="BU34" i="6" s="1"/>
  <c r="BT30" i="6"/>
  <c r="BU30" i="6" s="1"/>
  <c r="BT26" i="6"/>
  <c r="BU26" i="6" s="1"/>
  <c r="BT22" i="6"/>
  <c r="BU22" i="6" s="1"/>
  <c r="BT18" i="6"/>
  <c r="BU18" i="6" s="1"/>
  <c r="BT14" i="6"/>
  <c r="BU14" i="6" s="1"/>
  <c r="BT10" i="6"/>
  <c r="BU10" i="6" s="1"/>
  <c r="BR3" i="6"/>
  <c r="BS5" i="6" s="1"/>
  <c r="BF3" i="6"/>
  <c r="AN65" i="6"/>
  <c r="AN61" i="6"/>
  <c r="AN57" i="6"/>
  <c r="AN53" i="6"/>
  <c r="AN49" i="6"/>
  <c r="AN45" i="6"/>
  <c r="AN41" i="6"/>
  <c r="AN37" i="6"/>
  <c r="AN33" i="6"/>
  <c r="AN29" i="6"/>
  <c r="AN25" i="6"/>
  <c r="AN21" i="6"/>
  <c r="AN17" i="6"/>
  <c r="AN13" i="6"/>
  <c r="AN9" i="6"/>
  <c r="K13" i="7"/>
  <c r="K16" i="7"/>
  <c r="K9" i="7"/>
  <c r="H13" i="7"/>
  <c r="I13" i="7"/>
  <c r="J13" i="7"/>
  <c r="G13" i="7"/>
  <c r="E13" i="7"/>
  <c r="F13" i="7"/>
  <c r="D13" i="7"/>
  <c r="I16" i="7"/>
  <c r="H16" i="7"/>
  <c r="G16" i="7"/>
  <c r="F16" i="7"/>
  <c r="E16" i="7"/>
  <c r="D16" i="7"/>
  <c r="J16" i="7" s="1"/>
  <c r="J9" i="7"/>
  <c r="I9" i="7"/>
  <c r="E9" i="7"/>
  <c r="G9" i="7"/>
  <c r="H9" i="7"/>
  <c r="F9" i="7"/>
  <c r="D9" i="7"/>
  <c r="H12" i="7"/>
  <c r="F12" i="7"/>
  <c r="D12" i="7"/>
  <c r="H6" i="7"/>
  <c r="F6" i="7"/>
  <c r="D6" i="7"/>
  <c r="AO33" i="6" l="1"/>
  <c r="DG33" i="6"/>
  <c r="DE33" i="6"/>
  <c r="DC33" i="6"/>
  <c r="DA33" i="6"/>
  <c r="AO65" i="6"/>
  <c r="DG65" i="6"/>
  <c r="DE65" i="6"/>
  <c r="DC65" i="6"/>
  <c r="DA65" i="6"/>
  <c r="AO26" i="6"/>
  <c r="DA26" i="6"/>
  <c r="DG26" i="6"/>
  <c r="DE26" i="6"/>
  <c r="DC26" i="6"/>
  <c r="AO47" i="6"/>
  <c r="DC47" i="6"/>
  <c r="DA47" i="6"/>
  <c r="DG47" i="6"/>
  <c r="DE47" i="6"/>
  <c r="AW3" i="6"/>
  <c r="DL3" i="6"/>
  <c r="DJ3" i="6"/>
  <c r="AO17" i="6"/>
  <c r="DG17" i="6"/>
  <c r="DE17" i="6"/>
  <c r="DC17" i="6"/>
  <c r="DA17" i="6"/>
  <c r="AO21" i="6"/>
  <c r="DG21" i="6"/>
  <c r="DE21" i="6"/>
  <c r="DC21" i="6"/>
  <c r="DA21" i="6"/>
  <c r="AO37" i="6"/>
  <c r="DG37" i="6"/>
  <c r="DE37" i="6"/>
  <c r="DC37" i="6"/>
  <c r="DA37" i="6"/>
  <c r="AO53" i="6"/>
  <c r="DG53" i="6"/>
  <c r="DE53" i="6"/>
  <c r="DC53" i="6"/>
  <c r="DA53" i="6"/>
  <c r="AO31" i="6"/>
  <c r="DC31" i="6"/>
  <c r="DA31" i="6"/>
  <c r="DG31" i="6"/>
  <c r="DE31" i="6"/>
  <c r="AO52" i="6"/>
  <c r="DE52" i="6"/>
  <c r="DC52" i="6"/>
  <c r="DA52" i="6"/>
  <c r="DG52" i="6"/>
  <c r="AV58" i="6"/>
  <c r="AW58" i="6" s="1"/>
  <c r="AO22" i="6"/>
  <c r="DG22" i="6"/>
  <c r="DE22" i="6"/>
  <c r="DC22" i="6"/>
  <c r="AO49" i="6"/>
  <c r="DG49" i="6"/>
  <c r="DE49" i="6"/>
  <c r="DC49" i="6"/>
  <c r="DA49" i="6"/>
  <c r="AO9" i="6"/>
  <c r="DG9" i="6"/>
  <c r="DE9" i="6"/>
  <c r="DC9" i="6"/>
  <c r="AO25" i="6"/>
  <c r="DG25" i="6"/>
  <c r="DE25" i="6"/>
  <c r="DC25" i="6"/>
  <c r="AO41" i="6"/>
  <c r="DG41" i="6"/>
  <c r="DE41" i="6"/>
  <c r="DC41" i="6"/>
  <c r="AO57" i="6"/>
  <c r="DG57" i="6"/>
  <c r="DE57" i="6"/>
  <c r="DC57" i="6"/>
  <c r="AO15" i="6"/>
  <c r="DC15" i="6"/>
  <c r="DA15" i="6"/>
  <c r="DG15" i="6"/>
  <c r="DE15" i="6"/>
  <c r="AO36" i="6"/>
  <c r="DE36" i="6"/>
  <c r="DC36" i="6"/>
  <c r="DA36" i="6"/>
  <c r="DG36" i="6"/>
  <c r="AO58" i="6"/>
  <c r="DG58" i="6"/>
  <c r="DE58" i="6"/>
  <c r="DC58" i="6"/>
  <c r="AO34" i="6"/>
  <c r="DA34" i="6"/>
  <c r="DG34" i="6"/>
  <c r="DE34" i="6"/>
  <c r="DC34" i="6"/>
  <c r="AO74" i="6"/>
  <c r="DG74" i="6"/>
  <c r="DE74" i="6"/>
  <c r="DC74" i="6"/>
  <c r="AO13" i="6"/>
  <c r="DG13" i="6"/>
  <c r="DE13" i="6"/>
  <c r="DC13" i="6"/>
  <c r="DA13" i="6"/>
  <c r="AO29" i="6"/>
  <c r="DG29" i="6"/>
  <c r="DE29" i="6"/>
  <c r="DC29" i="6"/>
  <c r="DA29" i="6"/>
  <c r="AO45" i="6"/>
  <c r="DG45" i="6"/>
  <c r="DE45" i="6"/>
  <c r="DC45" i="6"/>
  <c r="DA45" i="6"/>
  <c r="AO61" i="6"/>
  <c r="DG61" i="6"/>
  <c r="DE61" i="6"/>
  <c r="DC61" i="6"/>
  <c r="DA61" i="6"/>
  <c r="AO20" i="6"/>
  <c r="DE20" i="6"/>
  <c r="DC20" i="6"/>
  <c r="DA20" i="6"/>
  <c r="DG20" i="6"/>
  <c r="AO42" i="6"/>
  <c r="DA42" i="6"/>
  <c r="DG42" i="6"/>
  <c r="DE42" i="6"/>
  <c r="DC42" i="6"/>
  <c r="AV50" i="6"/>
  <c r="AW50" i="6" s="1"/>
  <c r="AV54" i="6"/>
  <c r="AW54" i="6" s="1"/>
  <c r="AV74" i="6"/>
  <c r="AW74" i="6" s="1"/>
  <c r="BF5" i="6"/>
  <c r="AV32" i="6"/>
  <c r="AW32" i="6" s="1"/>
  <c r="AV57" i="6"/>
  <c r="AW57" i="6" s="1"/>
  <c r="AV73" i="6"/>
  <c r="AW73" i="6" s="1"/>
  <c r="AV41" i="6"/>
  <c r="AW41" i="6" s="1"/>
  <c r="AV25" i="6"/>
  <c r="AW25" i="6" s="1"/>
  <c r="AV9" i="6"/>
  <c r="AW9" i="6" s="1"/>
  <c r="AV38" i="6"/>
  <c r="AW38" i="6" s="1"/>
  <c r="AV22" i="6"/>
  <c r="AW22" i="6" s="1"/>
  <c r="AV6" i="6"/>
  <c r="AW6" i="6" s="1"/>
  <c r="AN27" i="6"/>
  <c r="AU5" i="6"/>
  <c r="AM5" i="6"/>
  <c r="AN3" i="6"/>
  <c r="AN60" i="6"/>
  <c r="AN19" i="6"/>
  <c r="AV19" i="6"/>
  <c r="AW19" i="6" s="1"/>
  <c r="AV62" i="6"/>
  <c r="AW62" i="6" s="1"/>
  <c r="AN68" i="6"/>
  <c r="AN23" i="6"/>
  <c r="AN63" i="6"/>
  <c r="AN73" i="6"/>
  <c r="AN38" i="6"/>
  <c r="AN66" i="6"/>
  <c r="AN6" i="6"/>
  <c r="AN50" i="6"/>
  <c r="AN35" i="6"/>
  <c r="AN8" i="6"/>
  <c r="AN24" i="6"/>
  <c r="AN72" i="6"/>
  <c r="AN39" i="6"/>
  <c r="AN67" i="6"/>
  <c r="AN32" i="6"/>
  <c r="AN4" i="6"/>
  <c r="AN46" i="6"/>
  <c r="AN70" i="6"/>
  <c r="AN14" i="6"/>
  <c r="AN12" i="6"/>
  <c r="AN43" i="6"/>
  <c r="AN40" i="6"/>
  <c r="AN28" i="6"/>
  <c r="AV11" i="6"/>
  <c r="AW11" i="6" s="1"/>
  <c r="AN16" i="6"/>
  <c r="AN76" i="6"/>
  <c r="AN51" i="6"/>
  <c r="AN71" i="6"/>
  <c r="AN64" i="6"/>
  <c r="AN18" i="6"/>
  <c r="AN54" i="6"/>
  <c r="AN10" i="6"/>
  <c r="AN11" i="6"/>
  <c r="AN55" i="6"/>
  <c r="AN56" i="6"/>
  <c r="AN48" i="6"/>
  <c r="AV43" i="6"/>
  <c r="AW43" i="6" s="1"/>
  <c r="AN44" i="6"/>
  <c r="AN7" i="6"/>
  <c r="AN59" i="6"/>
  <c r="AN75" i="6"/>
  <c r="AN69" i="6"/>
  <c r="AN30" i="6"/>
  <c r="AN62" i="6"/>
  <c r="AN5" i="6"/>
  <c r="BV3" i="6"/>
  <c r="BN3" i="6"/>
  <c r="W6" i="6"/>
  <c r="X6" i="6" s="1"/>
  <c r="W7" i="6"/>
  <c r="X7" i="6" s="1"/>
  <c r="W8" i="6"/>
  <c r="X8" i="6" s="1"/>
  <c r="W9" i="6"/>
  <c r="W10" i="6"/>
  <c r="X10" i="6" s="1"/>
  <c r="W11" i="6"/>
  <c r="X11" i="6" s="1"/>
  <c r="W12" i="6"/>
  <c r="W13" i="6"/>
  <c r="X13" i="6" s="1"/>
  <c r="W14" i="6"/>
  <c r="W15" i="6"/>
  <c r="X15" i="6" s="1"/>
  <c r="W16" i="6"/>
  <c r="X16" i="6" s="1"/>
  <c r="W17" i="6"/>
  <c r="W18" i="6"/>
  <c r="X18" i="6" s="1"/>
  <c r="W19" i="6"/>
  <c r="X19" i="6" s="1"/>
  <c r="W20" i="6"/>
  <c r="W21" i="6"/>
  <c r="W22" i="6"/>
  <c r="X22" i="6" s="1"/>
  <c r="W23" i="6"/>
  <c r="W24" i="6"/>
  <c r="W25" i="6"/>
  <c r="W26" i="6"/>
  <c r="X26" i="6" s="1"/>
  <c r="W27" i="6"/>
  <c r="X27" i="6" s="1"/>
  <c r="W28" i="6"/>
  <c r="X28" i="6" s="1"/>
  <c r="W29" i="6"/>
  <c r="W30" i="6"/>
  <c r="W31" i="6"/>
  <c r="W32" i="6"/>
  <c r="X32" i="6" s="1"/>
  <c r="W33" i="6"/>
  <c r="X33" i="6" s="1"/>
  <c r="W34" i="6"/>
  <c r="W35" i="6"/>
  <c r="W36" i="6"/>
  <c r="X36" i="6" s="1"/>
  <c r="W37" i="6"/>
  <c r="X37" i="6" s="1"/>
  <c r="W38" i="6"/>
  <c r="X38" i="6" s="1"/>
  <c r="W39" i="6"/>
  <c r="W40" i="6"/>
  <c r="X40" i="6" s="1"/>
  <c r="W41" i="6"/>
  <c r="X41" i="6" s="1"/>
  <c r="W42" i="6"/>
  <c r="X42" i="6" s="1"/>
  <c r="W43" i="6"/>
  <c r="X43" i="6" s="1"/>
  <c r="W44" i="6"/>
  <c r="X44" i="6" s="1"/>
  <c r="W45" i="6"/>
  <c r="W46" i="6"/>
  <c r="W47" i="6"/>
  <c r="W48" i="6"/>
  <c r="X48" i="6" s="1"/>
  <c r="W49" i="6"/>
  <c r="X49" i="6" s="1"/>
  <c r="W50" i="6"/>
  <c r="W51" i="6"/>
  <c r="W52" i="6"/>
  <c r="X52" i="6" s="1"/>
  <c r="W53" i="6"/>
  <c r="X53" i="6" s="1"/>
  <c r="W54" i="6"/>
  <c r="X54" i="6" s="1"/>
  <c r="W55" i="6"/>
  <c r="W56" i="6"/>
  <c r="X56" i="6" s="1"/>
  <c r="W57" i="6"/>
  <c r="X57" i="6" s="1"/>
  <c r="W58" i="6"/>
  <c r="X58" i="6" s="1"/>
  <c r="W59" i="6"/>
  <c r="X59" i="6" s="1"/>
  <c r="W60" i="6"/>
  <c r="X60" i="6" s="1"/>
  <c r="W61" i="6"/>
  <c r="W62" i="6"/>
  <c r="W63" i="6"/>
  <c r="W64" i="6"/>
  <c r="X64" i="6" s="1"/>
  <c r="W65" i="6"/>
  <c r="X65" i="6" s="1"/>
  <c r="W66" i="6"/>
  <c r="W67" i="6"/>
  <c r="W68" i="6"/>
  <c r="X68" i="6" s="1"/>
  <c r="W69" i="6"/>
  <c r="X69" i="6" s="1"/>
  <c r="W70" i="6"/>
  <c r="X70" i="6" s="1"/>
  <c r="W71" i="6"/>
  <c r="W72" i="6"/>
  <c r="X72" i="6" s="1"/>
  <c r="W73" i="6"/>
  <c r="X73" i="6" s="1"/>
  <c r="W74" i="6"/>
  <c r="X74" i="6" s="1"/>
  <c r="W75" i="6"/>
  <c r="X75" i="6" s="1"/>
  <c r="W76" i="6"/>
  <c r="X76" i="6" s="1"/>
  <c r="W4" i="6"/>
  <c r="W5" i="6"/>
  <c r="W3" i="6"/>
  <c r="O4" i="6"/>
  <c r="O5" i="6"/>
  <c r="P5" i="6" s="1"/>
  <c r="O6" i="6"/>
  <c r="P6" i="6" s="1"/>
  <c r="O7" i="6"/>
  <c r="P7" i="6" s="1"/>
  <c r="O8" i="6"/>
  <c r="O9" i="6"/>
  <c r="P9" i="6" s="1"/>
  <c r="O10" i="6"/>
  <c r="P10" i="6" s="1"/>
  <c r="O11" i="6"/>
  <c r="P11" i="6" s="1"/>
  <c r="O12" i="6"/>
  <c r="P12" i="6" s="1"/>
  <c r="O13" i="6"/>
  <c r="P13" i="6" s="1"/>
  <c r="O14" i="6"/>
  <c r="P14" i="6" s="1"/>
  <c r="O15" i="6"/>
  <c r="P15" i="6" s="1"/>
  <c r="O16" i="6"/>
  <c r="P16" i="6" s="1"/>
  <c r="O17" i="6"/>
  <c r="P17" i="6" s="1"/>
  <c r="O18" i="6"/>
  <c r="P18" i="6" s="1"/>
  <c r="O19" i="6"/>
  <c r="P19" i="6" s="1"/>
  <c r="O20" i="6"/>
  <c r="O21" i="6"/>
  <c r="P21" i="6" s="1"/>
  <c r="O22" i="6"/>
  <c r="P22" i="6" s="1"/>
  <c r="O23" i="6"/>
  <c r="P23" i="6" s="1"/>
  <c r="O24" i="6"/>
  <c r="O25" i="6"/>
  <c r="P25" i="6" s="1"/>
  <c r="O26" i="6"/>
  <c r="P26" i="6" s="1"/>
  <c r="O27" i="6"/>
  <c r="P27" i="6" s="1"/>
  <c r="O28" i="6"/>
  <c r="P28" i="6" s="1"/>
  <c r="O29" i="6"/>
  <c r="P29" i="6" s="1"/>
  <c r="O30" i="6"/>
  <c r="P30" i="6" s="1"/>
  <c r="O31" i="6"/>
  <c r="P31" i="6" s="1"/>
  <c r="O32" i="6"/>
  <c r="O33" i="6"/>
  <c r="P33" i="6" s="1"/>
  <c r="O34" i="6"/>
  <c r="P34" i="6" s="1"/>
  <c r="O35" i="6"/>
  <c r="P35" i="6" s="1"/>
  <c r="O36" i="6"/>
  <c r="O37" i="6"/>
  <c r="P37" i="6" s="1"/>
  <c r="O38" i="6"/>
  <c r="P38" i="6" s="1"/>
  <c r="O39" i="6"/>
  <c r="P39" i="6" s="1"/>
  <c r="O40" i="6"/>
  <c r="O41" i="6"/>
  <c r="P41" i="6" s="1"/>
  <c r="O42" i="6"/>
  <c r="P42" i="6" s="1"/>
  <c r="O43" i="6"/>
  <c r="P43" i="6" s="1"/>
  <c r="O44" i="6"/>
  <c r="P44" i="6" s="1"/>
  <c r="O45" i="6"/>
  <c r="P45" i="6" s="1"/>
  <c r="O46" i="6"/>
  <c r="P46" i="6" s="1"/>
  <c r="O47" i="6"/>
  <c r="P47" i="6" s="1"/>
  <c r="O48" i="6"/>
  <c r="P48" i="6" s="1"/>
  <c r="O49" i="6"/>
  <c r="P49" i="6" s="1"/>
  <c r="O50" i="6"/>
  <c r="P50" i="6" s="1"/>
  <c r="O51" i="6"/>
  <c r="P51" i="6" s="1"/>
  <c r="O52" i="6"/>
  <c r="O53" i="6"/>
  <c r="P53" i="6" s="1"/>
  <c r="O54" i="6"/>
  <c r="P54" i="6" s="1"/>
  <c r="O55" i="6"/>
  <c r="P55" i="6" s="1"/>
  <c r="O56" i="6"/>
  <c r="O57" i="6"/>
  <c r="P57" i="6" s="1"/>
  <c r="O58" i="6"/>
  <c r="P58" i="6" s="1"/>
  <c r="O59" i="6"/>
  <c r="P59" i="6" s="1"/>
  <c r="O60" i="6"/>
  <c r="P60" i="6" s="1"/>
  <c r="O61" i="6"/>
  <c r="P61" i="6" s="1"/>
  <c r="O62" i="6"/>
  <c r="P62" i="6" s="1"/>
  <c r="O63" i="6"/>
  <c r="P63" i="6" s="1"/>
  <c r="O64" i="6"/>
  <c r="O65" i="6"/>
  <c r="P65" i="6" s="1"/>
  <c r="O66" i="6"/>
  <c r="P66" i="6" s="1"/>
  <c r="O67" i="6"/>
  <c r="P67" i="6" s="1"/>
  <c r="O68" i="6"/>
  <c r="O69" i="6"/>
  <c r="P69" i="6" s="1"/>
  <c r="O70" i="6"/>
  <c r="P70" i="6" s="1"/>
  <c r="O71" i="6"/>
  <c r="P71" i="6" s="1"/>
  <c r="O72" i="6"/>
  <c r="O73" i="6"/>
  <c r="P73" i="6" s="1"/>
  <c r="O74" i="6"/>
  <c r="P74" i="6" s="1"/>
  <c r="O75" i="6"/>
  <c r="P75" i="6" s="1"/>
  <c r="O76" i="6"/>
  <c r="P76" i="6" s="1"/>
  <c r="O3" i="6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H71" i="6" s="1"/>
  <c r="G72" i="6"/>
  <c r="H72" i="6" s="1"/>
  <c r="G73" i="6"/>
  <c r="H73" i="6" s="1"/>
  <c r="G74" i="6"/>
  <c r="H74" i="6" s="1"/>
  <c r="G75" i="6"/>
  <c r="H75" i="6" s="1"/>
  <c r="G76" i="6"/>
  <c r="H76" i="6" s="1"/>
  <c r="G3" i="6"/>
  <c r="H3" i="6" s="1"/>
  <c r="AO30" i="6" l="1"/>
  <c r="DA30" i="6"/>
  <c r="DG30" i="6"/>
  <c r="DE30" i="6"/>
  <c r="DC30" i="6"/>
  <c r="AO7" i="6"/>
  <c r="DC7" i="6"/>
  <c r="DA7" i="6"/>
  <c r="DG7" i="6"/>
  <c r="DE7" i="6"/>
  <c r="AO56" i="6"/>
  <c r="DE56" i="6"/>
  <c r="DC56" i="6"/>
  <c r="DA56" i="6"/>
  <c r="DG56" i="6"/>
  <c r="AO54" i="6"/>
  <c r="DA54" i="6"/>
  <c r="DG54" i="6"/>
  <c r="DE54" i="6"/>
  <c r="DC54" i="6"/>
  <c r="AO51" i="6"/>
  <c r="DC51" i="6"/>
  <c r="DA51" i="6"/>
  <c r="DG51" i="6"/>
  <c r="DE51" i="6"/>
  <c r="AO28" i="6"/>
  <c r="DE28" i="6"/>
  <c r="DC28" i="6"/>
  <c r="DA28" i="6"/>
  <c r="DG28" i="6"/>
  <c r="AO14" i="6"/>
  <c r="DA14" i="6"/>
  <c r="DG14" i="6"/>
  <c r="DE14" i="6"/>
  <c r="DC14" i="6"/>
  <c r="AO32" i="6"/>
  <c r="DE32" i="6"/>
  <c r="DC32" i="6"/>
  <c r="DA32" i="6"/>
  <c r="DG32" i="6"/>
  <c r="AO24" i="6"/>
  <c r="DE24" i="6"/>
  <c r="DC24" i="6"/>
  <c r="DA24" i="6"/>
  <c r="DG24" i="6"/>
  <c r="AO6" i="6"/>
  <c r="DA6" i="6"/>
  <c r="DG6" i="6"/>
  <c r="DE6" i="6"/>
  <c r="DC6" i="6"/>
  <c r="AO63" i="6"/>
  <c r="DC63" i="6"/>
  <c r="DA63" i="6"/>
  <c r="DG63" i="6"/>
  <c r="DE63" i="6"/>
  <c r="DA41" i="6"/>
  <c r="AO69" i="6"/>
  <c r="DG69" i="6"/>
  <c r="DE69" i="6"/>
  <c r="DC69" i="6"/>
  <c r="DA69" i="6"/>
  <c r="AO44" i="6"/>
  <c r="DE44" i="6"/>
  <c r="DC44" i="6"/>
  <c r="DA44" i="6"/>
  <c r="DG44" i="6"/>
  <c r="AO55" i="6"/>
  <c r="DC55" i="6"/>
  <c r="DA55" i="6"/>
  <c r="DG55" i="6"/>
  <c r="DE55" i="6"/>
  <c r="AO18" i="6"/>
  <c r="DA18" i="6"/>
  <c r="DG18" i="6"/>
  <c r="DE18" i="6"/>
  <c r="DC18" i="6"/>
  <c r="AO76" i="6"/>
  <c r="DE76" i="6"/>
  <c r="DC76" i="6"/>
  <c r="DA76" i="6"/>
  <c r="DG76" i="6"/>
  <c r="AO40" i="6"/>
  <c r="DE40" i="6"/>
  <c r="DC40" i="6"/>
  <c r="DA40" i="6"/>
  <c r="DG40" i="6"/>
  <c r="AO70" i="6"/>
  <c r="DA70" i="6"/>
  <c r="DG70" i="6"/>
  <c r="DE70" i="6"/>
  <c r="DC70" i="6"/>
  <c r="AO67" i="6"/>
  <c r="DC67" i="6"/>
  <c r="DA67" i="6"/>
  <c r="DG67" i="6"/>
  <c r="DE67" i="6"/>
  <c r="AO8" i="6"/>
  <c r="DE8" i="6"/>
  <c r="DC8" i="6"/>
  <c r="DA8" i="6"/>
  <c r="DG8" i="6"/>
  <c r="AO66" i="6"/>
  <c r="DA66" i="6"/>
  <c r="DG66" i="6"/>
  <c r="DE66" i="6"/>
  <c r="DC66" i="6"/>
  <c r="AO23" i="6"/>
  <c r="DC23" i="6"/>
  <c r="DA23" i="6"/>
  <c r="DG23" i="6"/>
  <c r="DE23" i="6"/>
  <c r="AO19" i="6"/>
  <c r="DC19" i="6"/>
  <c r="DA19" i="6"/>
  <c r="DG19" i="6"/>
  <c r="DE19" i="6"/>
  <c r="DA74" i="6"/>
  <c r="DA25" i="6"/>
  <c r="AO5" i="6"/>
  <c r="DG5" i="6"/>
  <c r="DE5" i="6"/>
  <c r="DC5" i="6"/>
  <c r="DA5" i="6"/>
  <c r="AO75" i="6"/>
  <c r="DC75" i="6"/>
  <c r="DA75" i="6"/>
  <c r="DG75" i="6"/>
  <c r="DE75" i="6"/>
  <c r="AO11" i="6"/>
  <c r="DC11" i="6"/>
  <c r="DA11" i="6"/>
  <c r="DG11" i="6"/>
  <c r="DE11" i="6"/>
  <c r="AO64" i="6"/>
  <c r="DE64" i="6"/>
  <c r="DC64" i="6"/>
  <c r="DA64" i="6"/>
  <c r="DG64" i="6"/>
  <c r="AO16" i="6"/>
  <c r="DE16" i="6"/>
  <c r="DC16" i="6"/>
  <c r="DA16" i="6"/>
  <c r="DG16" i="6"/>
  <c r="AO43" i="6"/>
  <c r="DC43" i="6"/>
  <c r="DA43" i="6"/>
  <c r="DG43" i="6"/>
  <c r="DE43" i="6"/>
  <c r="AO46" i="6"/>
  <c r="DA46" i="6"/>
  <c r="DG46" i="6"/>
  <c r="DE46" i="6"/>
  <c r="DC46" i="6"/>
  <c r="AO39" i="6"/>
  <c r="DC39" i="6"/>
  <c r="DA39" i="6"/>
  <c r="DG39" i="6"/>
  <c r="DE39" i="6"/>
  <c r="AO35" i="6"/>
  <c r="DC35" i="6"/>
  <c r="DA35" i="6"/>
  <c r="DG35" i="6"/>
  <c r="DE35" i="6"/>
  <c r="AO38" i="6"/>
  <c r="DA38" i="6"/>
  <c r="DG38" i="6"/>
  <c r="DE38" i="6"/>
  <c r="DC38" i="6"/>
  <c r="AO68" i="6"/>
  <c r="DE68" i="6"/>
  <c r="DC68" i="6"/>
  <c r="DA68" i="6"/>
  <c r="DG68" i="6"/>
  <c r="AO60" i="6"/>
  <c r="DE60" i="6"/>
  <c r="DC60" i="6"/>
  <c r="DA60" i="6"/>
  <c r="DG60" i="6"/>
  <c r="AO27" i="6"/>
  <c r="DC27" i="6"/>
  <c r="DA27" i="6"/>
  <c r="DG27" i="6"/>
  <c r="DE27" i="6"/>
  <c r="DA9" i="6"/>
  <c r="AO62" i="6"/>
  <c r="DA62" i="6"/>
  <c r="DG62" i="6"/>
  <c r="DE62" i="6"/>
  <c r="DC62" i="6"/>
  <c r="AO59" i="6"/>
  <c r="DC59" i="6"/>
  <c r="DA59" i="6"/>
  <c r="DG59" i="6"/>
  <c r="DE59" i="6"/>
  <c r="AO48" i="6"/>
  <c r="DE48" i="6"/>
  <c r="DC48" i="6"/>
  <c r="DA48" i="6"/>
  <c r="DG48" i="6"/>
  <c r="AO10" i="6"/>
  <c r="DA10" i="6"/>
  <c r="DG10" i="6"/>
  <c r="DE10" i="6"/>
  <c r="DC10" i="6"/>
  <c r="AO71" i="6"/>
  <c r="DC71" i="6"/>
  <c r="DA71" i="6"/>
  <c r="DG71" i="6"/>
  <c r="DE71" i="6"/>
  <c r="AO12" i="6"/>
  <c r="DE12" i="6"/>
  <c r="DC12" i="6"/>
  <c r="DA12" i="6"/>
  <c r="DG12" i="6"/>
  <c r="AO4" i="6"/>
  <c r="DE4" i="6"/>
  <c r="DC4" i="6"/>
  <c r="DA4" i="6"/>
  <c r="DG4" i="6"/>
  <c r="AO72" i="6"/>
  <c r="DE72" i="6"/>
  <c r="DC72" i="6"/>
  <c r="DA72" i="6"/>
  <c r="DG72" i="6"/>
  <c r="AO50" i="6"/>
  <c r="DA50" i="6"/>
  <c r="DG50" i="6"/>
  <c r="DE50" i="6"/>
  <c r="DC50" i="6"/>
  <c r="AO73" i="6"/>
  <c r="DG73" i="6"/>
  <c r="DE73" i="6"/>
  <c r="DC73" i="6"/>
  <c r="DA73" i="6"/>
  <c r="AO3" i="6"/>
  <c r="AP3" i="6" s="1"/>
  <c r="AP5" i="6" s="1"/>
  <c r="DE3" i="6"/>
  <c r="DF3" i="6" s="1"/>
  <c r="DC3" i="6"/>
  <c r="DA3" i="6"/>
  <c r="DG3" i="6"/>
  <c r="DH3" i="6" s="1"/>
  <c r="DA58" i="6"/>
  <c r="DA57" i="6"/>
  <c r="DA22" i="6"/>
  <c r="AX3" i="6"/>
  <c r="AX5" i="6" s="1"/>
  <c r="R3" i="6"/>
  <c r="Q3" i="6"/>
  <c r="R36" i="6" s="1"/>
  <c r="BN5" i="6"/>
  <c r="DD3" i="6"/>
  <c r="BV5" i="6"/>
  <c r="X14" i="6"/>
  <c r="X23" i="6"/>
  <c r="X17" i="6"/>
  <c r="X12" i="6"/>
  <c r="Y3" i="6"/>
  <c r="Z7" i="6" s="1"/>
  <c r="X3" i="6"/>
  <c r="X71" i="6"/>
  <c r="X67" i="6"/>
  <c r="X63" i="6"/>
  <c r="X55" i="6"/>
  <c r="X51" i="6"/>
  <c r="X47" i="6"/>
  <c r="X39" i="6"/>
  <c r="X35" i="6"/>
  <c r="X31" i="6"/>
  <c r="X21" i="6"/>
  <c r="P3" i="6"/>
  <c r="X5" i="6"/>
  <c r="X66" i="6"/>
  <c r="X62" i="6"/>
  <c r="X50" i="6"/>
  <c r="X46" i="6"/>
  <c r="X34" i="6"/>
  <c r="X30" i="6"/>
  <c r="X25" i="6"/>
  <c r="X20" i="6"/>
  <c r="X9" i="6"/>
  <c r="X4" i="6"/>
  <c r="X61" i="6"/>
  <c r="X45" i="6"/>
  <c r="X29" i="6"/>
  <c r="X24" i="6"/>
  <c r="R60" i="6"/>
  <c r="P72" i="6"/>
  <c r="P68" i="6"/>
  <c r="P64" i="6"/>
  <c r="P56" i="6"/>
  <c r="P52" i="6"/>
  <c r="P40" i="6"/>
  <c r="P36" i="6"/>
  <c r="P32" i="6"/>
  <c r="P24" i="6"/>
  <c r="P20" i="6"/>
  <c r="P8" i="6"/>
  <c r="P4" i="6"/>
  <c r="I3" i="6"/>
  <c r="R59" i="6"/>
  <c r="R70" i="6"/>
  <c r="R6" i="6"/>
  <c r="R61" i="6"/>
  <c r="I5" i="6"/>
  <c r="DB3" i="6" l="1"/>
  <c r="CO6" i="6"/>
  <c r="CM6" i="6"/>
  <c r="CI6" i="6"/>
  <c r="CG6" i="6"/>
  <c r="CK6" i="6"/>
  <c r="CM61" i="6"/>
  <c r="CO61" i="6"/>
  <c r="CG61" i="6"/>
  <c r="CK61" i="6"/>
  <c r="CI61" i="6"/>
  <c r="Z3" i="6"/>
  <c r="CO60" i="6"/>
  <c r="CK60" i="6"/>
  <c r="CM60" i="6"/>
  <c r="CI60" i="6"/>
  <c r="CG60" i="6"/>
  <c r="AA7" i="6"/>
  <c r="CW7" i="6"/>
  <c r="CS7" i="6"/>
  <c r="CY7" i="6"/>
  <c r="CU7" i="6"/>
  <c r="CQ7" i="6"/>
  <c r="CO70" i="6"/>
  <c r="CM70" i="6"/>
  <c r="CI70" i="6"/>
  <c r="CG70" i="6"/>
  <c r="CK70" i="6"/>
  <c r="CK36" i="6"/>
  <c r="CO36" i="6"/>
  <c r="CM36" i="6"/>
  <c r="CI36" i="6"/>
  <c r="CG36" i="6"/>
  <c r="CO3" i="6"/>
  <c r="CK3" i="6"/>
  <c r="AG3" i="6"/>
  <c r="CI3" i="6"/>
  <c r="CM3" i="6"/>
  <c r="CG3" i="6"/>
  <c r="CO59" i="6"/>
  <c r="CK59" i="6"/>
  <c r="CM59" i="6"/>
  <c r="CI59" i="6"/>
  <c r="CG59" i="6"/>
  <c r="R38" i="6"/>
  <c r="R17" i="6"/>
  <c r="R7" i="6"/>
  <c r="R4" i="6"/>
  <c r="R49" i="6"/>
  <c r="R50" i="6"/>
  <c r="R47" i="6"/>
  <c r="R56" i="6"/>
  <c r="R5" i="6"/>
  <c r="J4" i="6"/>
  <c r="Z10" i="6"/>
  <c r="Z73" i="6"/>
  <c r="Z24" i="6"/>
  <c r="Z48" i="6"/>
  <c r="Z68" i="6"/>
  <c r="Z13" i="6"/>
  <c r="Z69" i="6"/>
  <c r="Z22" i="6"/>
  <c r="Z65" i="6"/>
  <c r="Z50" i="6"/>
  <c r="Z55" i="6"/>
  <c r="Z17" i="6"/>
  <c r="Z32" i="6"/>
  <c r="Z52" i="6"/>
  <c r="Z72" i="6"/>
  <c r="Z37" i="6"/>
  <c r="Z74" i="6"/>
  <c r="Z9" i="6"/>
  <c r="Z38" i="6"/>
  <c r="Z14" i="6"/>
  <c r="Z5" i="6"/>
  <c r="Z63" i="6"/>
  <c r="Z21" i="6"/>
  <c r="Z11" i="6"/>
  <c r="Z41" i="6"/>
  <c r="Z36" i="6"/>
  <c r="Z56" i="6"/>
  <c r="Z42" i="6"/>
  <c r="Z43" i="6"/>
  <c r="Z35" i="6"/>
  <c r="AA3" i="6"/>
  <c r="Z45" i="6"/>
  <c r="R29" i="6"/>
  <c r="R18" i="6"/>
  <c r="R19" i="6"/>
  <c r="R71" i="6"/>
  <c r="Z19" i="6"/>
  <c r="Z57" i="6"/>
  <c r="Z20" i="6"/>
  <c r="Z40" i="6"/>
  <c r="Z64" i="6"/>
  <c r="Z6" i="6"/>
  <c r="Z53" i="6"/>
  <c r="Z16" i="6"/>
  <c r="Z59" i="6"/>
  <c r="Z46" i="6"/>
  <c r="Z39" i="6"/>
  <c r="Z12" i="6"/>
  <c r="Z61" i="6"/>
  <c r="J18" i="6"/>
  <c r="J74" i="6"/>
  <c r="J55" i="6"/>
  <c r="J72" i="6"/>
  <c r="J12" i="6"/>
  <c r="J49" i="6"/>
  <c r="J54" i="6"/>
  <c r="J53" i="6"/>
  <c r="J32" i="6"/>
  <c r="J22" i="6"/>
  <c r="J7" i="6"/>
  <c r="J47" i="6"/>
  <c r="J64" i="6"/>
  <c r="J8" i="6"/>
  <c r="J19" i="6"/>
  <c r="J37" i="6"/>
  <c r="J42" i="6"/>
  <c r="J41" i="6"/>
  <c r="J23" i="6"/>
  <c r="J44" i="6"/>
  <c r="J5" i="6"/>
  <c r="J34" i="6"/>
  <c r="J58" i="6"/>
  <c r="J9" i="6"/>
  <c r="J71" i="6"/>
  <c r="J39" i="6"/>
  <c r="J15" i="6"/>
  <c r="J56" i="6"/>
  <c r="J28" i="6"/>
  <c r="J10" i="6"/>
  <c r="J38" i="6"/>
  <c r="J66" i="6"/>
  <c r="J33" i="6"/>
  <c r="J67" i="6"/>
  <c r="J35" i="6"/>
  <c r="J76" i="6"/>
  <c r="J48" i="6"/>
  <c r="J24" i="6"/>
  <c r="J29" i="6"/>
  <c r="J61" i="6"/>
  <c r="J57" i="6"/>
  <c r="K10" i="6"/>
  <c r="K74" i="6"/>
  <c r="AC71" i="6"/>
  <c r="K32" i="6"/>
  <c r="K12" i="6"/>
  <c r="AE12" i="6"/>
  <c r="K29" i="6"/>
  <c r="K4" i="6"/>
  <c r="AC4" i="6"/>
  <c r="S17" i="6"/>
  <c r="AG17" i="6"/>
  <c r="S49" i="6"/>
  <c r="S6" i="6"/>
  <c r="AG6" i="6"/>
  <c r="S38" i="6"/>
  <c r="AG38" i="6"/>
  <c r="S70" i="6"/>
  <c r="S59" i="6"/>
  <c r="AG59" i="6"/>
  <c r="S47" i="6"/>
  <c r="S60" i="6"/>
  <c r="S36" i="6"/>
  <c r="AG36" i="6"/>
  <c r="S5" i="6"/>
  <c r="AG5" i="6"/>
  <c r="K18" i="6"/>
  <c r="AC18" i="6"/>
  <c r="K38" i="6"/>
  <c r="AE38" i="6"/>
  <c r="K58" i="6"/>
  <c r="AC7" i="6"/>
  <c r="AE7" i="6"/>
  <c r="AE39" i="6"/>
  <c r="K19" i="6"/>
  <c r="AE19" i="6"/>
  <c r="AE72" i="6"/>
  <c r="K48" i="6"/>
  <c r="K8" i="6"/>
  <c r="AE37" i="6"/>
  <c r="AC49" i="6"/>
  <c r="S29" i="6"/>
  <c r="S61" i="6"/>
  <c r="AG61" i="6"/>
  <c r="S18" i="6"/>
  <c r="S50" i="6"/>
  <c r="AG50" i="6"/>
  <c r="S19" i="6"/>
  <c r="AG19" i="6"/>
  <c r="S7" i="6"/>
  <c r="AG7" i="6"/>
  <c r="S71" i="6"/>
  <c r="S4" i="6"/>
  <c r="S56" i="6"/>
  <c r="AG56" i="6"/>
  <c r="R72" i="6"/>
  <c r="R52" i="6"/>
  <c r="R24" i="6"/>
  <c r="R48" i="6"/>
  <c r="R28" i="6"/>
  <c r="R63" i="6"/>
  <c r="R31" i="6"/>
  <c r="R75" i="6"/>
  <c r="R43" i="6"/>
  <c r="R11" i="6"/>
  <c r="R62" i="6"/>
  <c r="R46" i="6"/>
  <c r="R30" i="6"/>
  <c r="R14" i="6"/>
  <c r="R73" i="6"/>
  <c r="R57" i="6"/>
  <c r="R41" i="6"/>
  <c r="R25" i="6"/>
  <c r="R9" i="6"/>
  <c r="R68" i="6"/>
  <c r="R40" i="6"/>
  <c r="R20" i="6"/>
  <c r="R76" i="6"/>
  <c r="R12" i="6"/>
  <c r="R55" i="6"/>
  <c r="R23" i="6"/>
  <c r="R67" i="6"/>
  <c r="R35" i="6"/>
  <c r="R74" i="6"/>
  <c r="R58" i="6"/>
  <c r="R42" i="6"/>
  <c r="R26" i="6"/>
  <c r="R10" i="6"/>
  <c r="R69" i="6"/>
  <c r="R53" i="6"/>
  <c r="R37" i="6"/>
  <c r="R21" i="6"/>
  <c r="K5" i="6"/>
  <c r="AE5" i="6"/>
  <c r="AC5" i="6"/>
  <c r="K22" i="6"/>
  <c r="K42" i="6"/>
  <c r="AC42" i="6"/>
  <c r="AE42" i="6"/>
  <c r="K55" i="6"/>
  <c r="K35" i="6"/>
  <c r="AE35" i="6"/>
  <c r="K15" i="6"/>
  <c r="K64" i="6"/>
  <c r="AE64" i="6"/>
  <c r="K44" i="6"/>
  <c r="K24" i="6"/>
  <c r="AE24" i="6"/>
  <c r="K57" i="6"/>
  <c r="AE57" i="6"/>
  <c r="R33" i="6"/>
  <c r="R65" i="6"/>
  <c r="R22" i="6"/>
  <c r="R54" i="6"/>
  <c r="R27" i="6"/>
  <c r="R15" i="6"/>
  <c r="J25" i="6"/>
  <c r="J45" i="6"/>
  <c r="J20" i="6"/>
  <c r="J36" i="6"/>
  <c r="J52" i="6"/>
  <c r="J68" i="6"/>
  <c r="J11" i="6"/>
  <c r="J27" i="6"/>
  <c r="J43" i="6"/>
  <c r="J59" i="6"/>
  <c r="J65" i="6"/>
  <c r="J21" i="6"/>
  <c r="J6" i="6"/>
  <c r="J62" i="6"/>
  <c r="J46" i="6"/>
  <c r="J30" i="6"/>
  <c r="J14" i="6"/>
  <c r="J73" i="6"/>
  <c r="R8" i="6"/>
  <c r="R64" i="6"/>
  <c r="J3" i="6"/>
  <c r="J26" i="6"/>
  <c r="J50" i="6"/>
  <c r="J70" i="6"/>
  <c r="J13" i="6"/>
  <c r="J75" i="6"/>
  <c r="J51" i="6"/>
  <c r="J31" i="6"/>
  <c r="J63" i="6"/>
  <c r="J60" i="6"/>
  <c r="J40" i="6"/>
  <c r="J16" i="6"/>
  <c r="J17" i="6"/>
  <c r="J69" i="6"/>
  <c r="R13" i="6"/>
  <c r="R45" i="6"/>
  <c r="R34" i="6"/>
  <c r="R66" i="6"/>
  <c r="R51" i="6"/>
  <c r="R39" i="6"/>
  <c r="R44" i="6"/>
  <c r="R32" i="6"/>
  <c r="R16" i="6"/>
  <c r="Y5" i="6"/>
  <c r="Q5" i="6"/>
  <c r="Z27" i="6"/>
  <c r="Z49" i="6"/>
  <c r="Z70" i="6"/>
  <c r="Z30" i="6"/>
  <c r="Z62" i="6"/>
  <c r="Z23" i="6"/>
  <c r="Z47" i="6"/>
  <c r="Z67" i="6"/>
  <c r="Z25" i="6"/>
  <c r="Z4" i="6"/>
  <c r="Z15" i="6"/>
  <c r="Z18" i="6"/>
  <c r="Z28" i="6"/>
  <c r="Z44" i="6"/>
  <c r="Z60" i="6"/>
  <c r="Z76" i="6"/>
  <c r="Z26" i="6"/>
  <c r="Z58" i="6"/>
  <c r="Z8" i="6"/>
  <c r="Z33" i="6"/>
  <c r="Z54" i="6"/>
  <c r="Z75" i="6"/>
  <c r="Z34" i="6"/>
  <c r="Z66" i="6"/>
  <c r="Z31" i="6"/>
  <c r="Z51" i="6"/>
  <c r="Z71" i="6"/>
  <c r="Z29" i="6"/>
  <c r="AA66" i="6" l="1"/>
  <c r="CU66" i="6"/>
  <c r="CY66" i="6"/>
  <c r="CW66" i="6"/>
  <c r="CS66" i="6"/>
  <c r="CQ66" i="6"/>
  <c r="AA8" i="6"/>
  <c r="CY8" i="6"/>
  <c r="CQ8" i="6"/>
  <c r="CW8" i="6"/>
  <c r="CU8" i="6"/>
  <c r="CS8" i="6"/>
  <c r="CO39" i="6"/>
  <c r="CM39" i="6"/>
  <c r="CK39" i="6"/>
  <c r="CI39" i="6"/>
  <c r="CG39" i="6"/>
  <c r="CM45" i="6"/>
  <c r="CO45" i="6"/>
  <c r="CG45" i="6"/>
  <c r="CK45" i="6"/>
  <c r="CI45" i="6"/>
  <c r="CC16" i="6"/>
  <c r="CE16" i="6"/>
  <c r="BY16" i="6"/>
  <c r="CA16" i="6"/>
  <c r="BW16" i="6"/>
  <c r="CE31" i="6"/>
  <c r="BY31" i="6"/>
  <c r="CC31" i="6"/>
  <c r="CA31" i="6"/>
  <c r="BW31" i="6"/>
  <c r="CE70" i="6"/>
  <c r="CA70" i="6"/>
  <c r="BW70" i="6"/>
  <c r="CC70" i="6"/>
  <c r="BY70" i="6"/>
  <c r="CO64" i="6"/>
  <c r="CM64" i="6"/>
  <c r="CK64" i="6"/>
  <c r="CI64" i="6"/>
  <c r="CG64" i="6"/>
  <c r="CE30" i="6"/>
  <c r="CC30" i="6"/>
  <c r="CA30" i="6"/>
  <c r="BW30" i="6"/>
  <c r="BY30" i="6"/>
  <c r="CE21" i="6"/>
  <c r="CC21" i="6"/>
  <c r="CA21" i="6"/>
  <c r="BW21" i="6"/>
  <c r="BY21" i="6"/>
  <c r="BY27" i="6"/>
  <c r="CE27" i="6"/>
  <c r="CA27" i="6"/>
  <c r="BW27" i="6"/>
  <c r="CC27" i="6"/>
  <c r="CC36" i="6"/>
  <c r="BY36" i="6"/>
  <c r="CE36" i="6"/>
  <c r="CA36" i="6"/>
  <c r="BW36" i="6"/>
  <c r="CO15" i="6"/>
  <c r="CM15" i="6"/>
  <c r="CK15" i="6"/>
  <c r="CI15" i="6"/>
  <c r="CG15" i="6"/>
  <c r="CM65" i="6"/>
  <c r="CO65" i="6"/>
  <c r="CK65" i="6"/>
  <c r="CI65" i="6"/>
  <c r="CG65" i="6"/>
  <c r="CM21" i="6"/>
  <c r="CK21" i="6"/>
  <c r="CO21" i="6"/>
  <c r="CG21" i="6"/>
  <c r="CI21" i="6"/>
  <c r="CO10" i="6"/>
  <c r="CM10" i="6"/>
  <c r="CI10" i="6"/>
  <c r="CK10" i="6"/>
  <c r="CG10" i="6"/>
  <c r="CO74" i="6"/>
  <c r="CM74" i="6"/>
  <c r="CI74" i="6"/>
  <c r="CG74" i="6"/>
  <c r="CK74" i="6"/>
  <c r="CO55" i="6"/>
  <c r="CK55" i="6"/>
  <c r="CI55" i="6"/>
  <c r="CG55" i="6"/>
  <c r="CM55" i="6"/>
  <c r="CO40" i="6"/>
  <c r="CM40" i="6"/>
  <c r="CK40" i="6"/>
  <c r="CI40" i="6"/>
  <c r="CG40" i="6"/>
  <c r="CM41" i="6"/>
  <c r="CO41" i="6"/>
  <c r="CG41" i="6"/>
  <c r="CK41" i="6"/>
  <c r="CI41" i="6"/>
  <c r="CO30" i="6"/>
  <c r="CM30" i="6"/>
  <c r="CI30" i="6"/>
  <c r="CG30" i="6"/>
  <c r="CK30" i="6"/>
  <c r="CO43" i="6"/>
  <c r="CM43" i="6"/>
  <c r="CK43" i="6"/>
  <c r="CI43" i="6"/>
  <c r="CG43" i="6"/>
  <c r="CK28" i="6"/>
  <c r="CO28" i="6"/>
  <c r="CM28" i="6"/>
  <c r="CI28" i="6"/>
  <c r="CG28" i="6"/>
  <c r="CO72" i="6"/>
  <c r="CM72" i="6"/>
  <c r="CK72" i="6"/>
  <c r="CI72" i="6"/>
  <c r="CG72" i="6"/>
  <c r="CC24" i="6"/>
  <c r="CE24" i="6"/>
  <c r="BY24" i="6"/>
  <c r="CA24" i="6"/>
  <c r="BW24" i="6"/>
  <c r="K67" i="6"/>
  <c r="CC67" i="6"/>
  <c r="BY67" i="6"/>
  <c r="CE67" i="6"/>
  <c r="CA67" i="6"/>
  <c r="BW67" i="6"/>
  <c r="AE10" i="6"/>
  <c r="CE10" i="6"/>
  <c r="CA10" i="6"/>
  <c r="BW10" i="6"/>
  <c r="CC10" i="6"/>
  <c r="BY10" i="6"/>
  <c r="K39" i="6"/>
  <c r="CE39" i="6"/>
  <c r="BY39" i="6"/>
  <c r="CC39" i="6"/>
  <c r="CA39" i="6"/>
  <c r="BW39" i="6"/>
  <c r="K34" i="6"/>
  <c r="CE34" i="6"/>
  <c r="CA34" i="6"/>
  <c r="BW34" i="6"/>
  <c r="CC34" i="6"/>
  <c r="BY34" i="6"/>
  <c r="AE41" i="6"/>
  <c r="CE41" i="6"/>
  <c r="CC41" i="6"/>
  <c r="CA41" i="6"/>
  <c r="BW41" i="6"/>
  <c r="BY41" i="6"/>
  <c r="CC8" i="6"/>
  <c r="CE8" i="6"/>
  <c r="BY8" i="6"/>
  <c r="CA8" i="6"/>
  <c r="BW8" i="6"/>
  <c r="AE22" i="6"/>
  <c r="CE22" i="6"/>
  <c r="CC22" i="6"/>
  <c r="CA22" i="6"/>
  <c r="BW22" i="6"/>
  <c r="BY22" i="6"/>
  <c r="K49" i="6"/>
  <c r="CE49" i="6"/>
  <c r="CA49" i="6"/>
  <c r="BW49" i="6"/>
  <c r="CC49" i="6"/>
  <c r="BY49" i="6"/>
  <c r="AE74" i="6"/>
  <c r="CE74" i="6"/>
  <c r="CA74" i="6"/>
  <c r="BW74" i="6"/>
  <c r="CC74" i="6"/>
  <c r="BY74" i="6"/>
  <c r="AA39" i="6"/>
  <c r="CW39" i="6"/>
  <c r="CS39" i="6"/>
  <c r="CY39" i="6"/>
  <c r="CU39" i="6"/>
  <c r="CQ39" i="6"/>
  <c r="AA53" i="6"/>
  <c r="CS53" i="6"/>
  <c r="CY53" i="6"/>
  <c r="CW53" i="6"/>
  <c r="CU53" i="6"/>
  <c r="CQ53" i="6"/>
  <c r="AA20" i="6"/>
  <c r="CY20" i="6"/>
  <c r="CQ20" i="6"/>
  <c r="CW20" i="6"/>
  <c r="CU20" i="6"/>
  <c r="CS20" i="6"/>
  <c r="CO19" i="6"/>
  <c r="CM19" i="6"/>
  <c r="CI19" i="6"/>
  <c r="CK19" i="6"/>
  <c r="CG19" i="6"/>
  <c r="AA56" i="6"/>
  <c r="CY56" i="6"/>
  <c r="CW56" i="6"/>
  <c r="CU56" i="6"/>
  <c r="CS56" i="6"/>
  <c r="CQ56" i="6"/>
  <c r="AA21" i="6"/>
  <c r="CS21" i="6"/>
  <c r="CY21" i="6"/>
  <c r="CW21" i="6"/>
  <c r="CU21" i="6"/>
  <c r="CQ21" i="6"/>
  <c r="AA38" i="6"/>
  <c r="CU38" i="6"/>
  <c r="CY38" i="6"/>
  <c r="CW38" i="6"/>
  <c r="CS38" i="6"/>
  <c r="CQ38" i="6"/>
  <c r="AA72" i="6"/>
  <c r="CY72" i="6"/>
  <c r="CU72" i="6"/>
  <c r="CS72" i="6"/>
  <c r="CQ72" i="6"/>
  <c r="CW72" i="6"/>
  <c r="AA55" i="6"/>
  <c r="CW55" i="6"/>
  <c r="CY55" i="6"/>
  <c r="CS55" i="6"/>
  <c r="CQ55" i="6"/>
  <c r="CU55" i="6"/>
  <c r="AA69" i="6"/>
  <c r="CS69" i="6"/>
  <c r="CY69" i="6"/>
  <c r="CW69" i="6"/>
  <c r="CU69" i="6"/>
  <c r="CQ69" i="6"/>
  <c r="AA24" i="6"/>
  <c r="CY24" i="6"/>
  <c r="CQ24" i="6"/>
  <c r="CW24" i="6"/>
  <c r="CU24" i="6"/>
  <c r="CS24" i="6"/>
  <c r="CM5" i="6"/>
  <c r="CK5" i="6"/>
  <c r="CO5" i="6"/>
  <c r="CG5" i="6"/>
  <c r="CI5" i="6"/>
  <c r="CM49" i="6"/>
  <c r="CO49" i="6"/>
  <c r="CG49" i="6"/>
  <c r="CK49" i="6"/>
  <c r="CI49" i="6"/>
  <c r="CO38" i="6"/>
  <c r="CM38" i="6"/>
  <c r="CI38" i="6"/>
  <c r="CG38" i="6"/>
  <c r="CK38" i="6"/>
  <c r="AA29" i="6"/>
  <c r="CS29" i="6"/>
  <c r="CY29" i="6"/>
  <c r="CW29" i="6"/>
  <c r="CU29" i="6"/>
  <c r="CQ29" i="6"/>
  <c r="AA18" i="6"/>
  <c r="CU18" i="6"/>
  <c r="CY18" i="6"/>
  <c r="CW18" i="6"/>
  <c r="CS18" i="6"/>
  <c r="CQ18" i="6"/>
  <c r="AA71" i="6"/>
  <c r="CW71" i="6"/>
  <c r="CY71" i="6"/>
  <c r="CS71" i="6"/>
  <c r="CQ71" i="6"/>
  <c r="CU71" i="6"/>
  <c r="AA60" i="6"/>
  <c r="CY60" i="6"/>
  <c r="CU60" i="6"/>
  <c r="CW60" i="6"/>
  <c r="CS60" i="6"/>
  <c r="CQ60" i="6"/>
  <c r="AA70" i="6"/>
  <c r="CU70" i="6"/>
  <c r="CY70" i="6"/>
  <c r="CW70" i="6"/>
  <c r="CQ70" i="6"/>
  <c r="CS70" i="6"/>
  <c r="AA75" i="6"/>
  <c r="CW75" i="6"/>
  <c r="CY75" i="6"/>
  <c r="CU75" i="6"/>
  <c r="CQ75" i="6"/>
  <c r="CS75" i="6"/>
  <c r="AA44" i="6"/>
  <c r="CY44" i="6"/>
  <c r="CQ44" i="6"/>
  <c r="CW44" i="6"/>
  <c r="CU44" i="6"/>
  <c r="CS44" i="6"/>
  <c r="AA23" i="6"/>
  <c r="CW23" i="6"/>
  <c r="CS23" i="6"/>
  <c r="CY23" i="6"/>
  <c r="CU23" i="6"/>
  <c r="CQ23" i="6"/>
  <c r="CK16" i="6"/>
  <c r="CO16" i="6"/>
  <c r="CM16" i="6"/>
  <c r="CI16" i="6"/>
  <c r="CG16" i="6"/>
  <c r="CM13" i="6"/>
  <c r="CK13" i="6"/>
  <c r="CO13" i="6"/>
  <c r="CG13" i="6"/>
  <c r="CI13" i="6"/>
  <c r="CE40" i="6"/>
  <c r="BY40" i="6"/>
  <c r="CC40" i="6"/>
  <c r="CA40" i="6"/>
  <c r="BW40" i="6"/>
  <c r="CE50" i="6"/>
  <c r="CA50" i="6"/>
  <c r="BW50" i="6"/>
  <c r="CC50" i="6"/>
  <c r="BY50" i="6"/>
  <c r="AC8" i="6"/>
  <c r="CK8" i="6"/>
  <c r="CO8" i="6"/>
  <c r="CM8" i="6"/>
  <c r="CI8" i="6"/>
  <c r="CG8" i="6"/>
  <c r="CE46" i="6"/>
  <c r="CA46" i="6"/>
  <c r="BW46" i="6"/>
  <c r="CC46" i="6"/>
  <c r="BY46" i="6"/>
  <c r="CE65" i="6"/>
  <c r="CA65" i="6"/>
  <c r="BW65" i="6"/>
  <c r="CC65" i="6"/>
  <c r="BY65" i="6"/>
  <c r="BY11" i="6"/>
  <c r="CE11" i="6"/>
  <c r="CA11" i="6"/>
  <c r="BW11" i="6"/>
  <c r="CC11" i="6"/>
  <c r="CC20" i="6"/>
  <c r="BY20" i="6"/>
  <c r="CE20" i="6"/>
  <c r="CA20" i="6"/>
  <c r="BW20" i="6"/>
  <c r="CO27" i="6"/>
  <c r="CM27" i="6"/>
  <c r="CI27" i="6"/>
  <c r="CK27" i="6"/>
  <c r="CG27" i="6"/>
  <c r="AC33" i="6"/>
  <c r="CM33" i="6"/>
  <c r="CK33" i="6"/>
  <c r="CO33" i="6"/>
  <c r="CG33" i="6"/>
  <c r="CI33" i="6"/>
  <c r="CM37" i="6"/>
  <c r="CK37" i="6"/>
  <c r="CO37" i="6"/>
  <c r="CG37" i="6"/>
  <c r="CI37" i="6"/>
  <c r="CO26" i="6"/>
  <c r="CM26" i="6"/>
  <c r="CI26" i="6"/>
  <c r="CK26" i="6"/>
  <c r="CG26" i="6"/>
  <c r="CO35" i="6"/>
  <c r="CM35" i="6"/>
  <c r="CI35" i="6"/>
  <c r="CK35" i="6"/>
  <c r="CG35" i="6"/>
  <c r="CK12" i="6"/>
  <c r="CO12" i="6"/>
  <c r="CM12" i="6"/>
  <c r="CI12" i="6"/>
  <c r="CG12" i="6"/>
  <c r="CO68" i="6"/>
  <c r="CK68" i="6"/>
  <c r="CM68" i="6"/>
  <c r="CI68" i="6"/>
  <c r="CG68" i="6"/>
  <c r="CM57" i="6"/>
  <c r="CO57" i="6"/>
  <c r="CG57" i="6"/>
  <c r="CK57" i="6"/>
  <c r="CI57" i="6"/>
  <c r="CO46" i="6"/>
  <c r="CM46" i="6"/>
  <c r="CI46" i="6"/>
  <c r="CG46" i="6"/>
  <c r="CK46" i="6"/>
  <c r="CO75" i="6"/>
  <c r="CK75" i="6"/>
  <c r="CM75" i="6"/>
  <c r="CI75" i="6"/>
  <c r="CG75" i="6"/>
  <c r="CO48" i="6"/>
  <c r="CM48" i="6"/>
  <c r="CK48" i="6"/>
  <c r="CI48" i="6"/>
  <c r="CG48" i="6"/>
  <c r="CE57" i="6"/>
  <c r="CA57" i="6"/>
  <c r="BW57" i="6"/>
  <c r="CC57" i="6"/>
  <c r="BY57" i="6"/>
  <c r="CE48" i="6"/>
  <c r="CC48" i="6"/>
  <c r="BY48" i="6"/>
  <c r="CA48" i="6"/>
  <c r="BW48" i="6"/>
  <c r="CE33" i="6"/>
  <c r="CC33" i="6"/>
  <c r="CA33" i="6"/>
  <c r="BW33" i="6"/>
  <c r="BY33" i="6"/>
  <c r="K28" i="6"/>
  <c r="CC28" i="6"/>
  <c r="BY28" i="6"/>
  <c r="CE28" i="6"/>
  <c r="CA28" i="6"/>
  <c r="BW28" i="6"/>
  <c r="CE71" i="6"/>
  <c r="CC71" i="6"/>
  <c r="BY71" i="6"/>
  <c r="CA71" i="6"/>
  <c r="BW71" i="6"/>
  <c r="CE5" i="6"/>
  <c r="CC5" i="6"/>
  <c r="CA5" i="6"/>
  <c r="BW5" i="6"/>
  <c r="BY5" i="6"/>
  <c r="CE42" i="6"/>
  <c r="CA42" i="6"/>
  <c r="BW42" i="6"/>
  <c r="CC42" i="6"/>
  <c r="BY42" i="6"/>
  <c r="CE64" i="6"/>
  <c r="CC64" i="6"/>
  <c r="BY64" i="6"/>
  <c r="CA64" i="6"/>
  <c r="BW64" i="6"/>
  <c r="AE32" i="6"/>
  <c r="CC32" i="6"/>
  <c r="CE32" i="6"/>
  <c r="BY32" i="6"/>
  <c r="CA32" i="6"/>
  <c r="BW32" i="6"/>
  <c r="CC12" i="6"/>
  <c r="BY12" i="6"/>
  <c r="CE12" i="6"/>
  <c r="CA12" i="6"/>
  <c r="BW12" i="6"/>
  <c r="CE18" i="6"/>
  <c r="CA18" i="6"/>
  <c r="BW18" i="6"/>
  <c r="CC18" i="6"/>
  <c r="BY18" i="6"/>
  <c r="AA46" i="6"/>
  <c r="CU46" i="6"/>
  <c r="CY46" i="6"/>
  <c r="CW46" i="6"/>
  <c r="CQ46" i="6"/>
  <c r="CS46" i="6"/>
  <c r="AA6" i="6"/>
  <c r="CU6" i="6"/>
  <c r="CY6" i="6"/>
  <c r="CW6" i="6"/>
  <c r="CS6" i="6"/>
  <c r="CQ6" i="6"/>
  <c r="AA57" i="6"/>
  <c r="CS57" i="6"/>
  <c r="CY57" i="6"/>
  <c r="CW57" i="6"/>
  <c r="CU57" i="6"/>
  <c r="CQ57" i="6"/>
  <c r="CO18" i="6"/>
  <c r="CM18" i="6"/>
  <c r="CI18" i="6"/>
  <c r="CK18" i="6"/>
  <c r="CG18" i="6"/>
  <c r="AA35" i="6"/>
  <c r="CW35" i="6"/>
  <c r="CS35" i="6"/>
  <c r="CY35" i="6"/>
  <c r="CU35" i="6"/>
  <c r="CQ35" i="6"/>
  <c r="AA36" i="6"/>
  <c r="CY36" i="6"/>
  <c r="CQ36" i="6"/>
  <c r="CW36" i="6"/>
  <c r="CU36" i="6"/>
  <c r="CS36" i="6"/>
  <c r="AA63" i="6"/>
  <c r="CW63" i="6"/>
  <c r="CY63" i="6"/>
  <c r="CQ63" i="6"/>
  <c r="CU63" i="6"/>
  <c r="CS63" i="6"/>
  <c r="AA9" i="6"/>
  <c r="CS9" i="6"/>
  <c r="CY9" i="6"/>
  <c r="CW9" i="6"/>
  <c r="CQ9" i="6"/>
  <c r="CU9" i="6"/>
  <c r="AA52" i="6"/>
  <c r="CY52" i="6"/>
  <c r="CW52" i="6"/>
  <c r="CU52" i="6"/>
  <c r="CS52" i="6"/>
  <c r="CQ52" i="6"/>
  <c r="AA50" i="6"/>
  <c r="CU50" i="6"/>
  <c r="CY50" i="6"/>
  <c r="CW50" i="6"/>
  <c r="CS50" i="6"/>
  <c r="CQ50" i="6"/>
  <c r="AA13" i="6"/>
  <c r="CS13" i="6"/>
  <c r="CY13" i="6"/>
  <c r="CW13" i="6"/>
  <c r="CU13" i="6"/>
  <c r="CQ13" i="6"/>
  <c r="AA73" i="6"/>
  <c r="CS73" i="6"/>
  <c r="CY73" i="6"/>
  <c r="CW73" i="6"/>
  <c r="CU73" i="6"/>
  <c r="CQ73" i="6"/>
  <c r="CO56" i="6"/>
  <c r="CM56" i="6"/>
  <c r="CK56" i="6"/>
  <c r="CI56" i="6"/>
  <c r="CG56" i="6"/>
  <c r="CK4" i="6"/>
  <c r="CO4" i="6"/>
  <c r="CM4" i="6"/>
  <c r="CI4" i="6"/>
  <c r="CG4" i="6"/>
  <c r="CW3" i="6"/>
  <c r="CU3" i="6"/>
  <c r="CS3" i="6"/>
  <c r="CY3" i="6"/>
  <c r="CQ3" i="6"/>
  <c r="AA76" i="6"/>
  <c r="CY76" i="6"/>
  <c r="CU76" i="6"/>
  <c r="CW76" i="6"/>
  <c r="CS76" i="6"/>
  <c r="CQ76" i="6"/>
  <c r="AA34" i="6"/>
  <c r="CU34" i="6"/>
  <c r="CY34" i="6"/>
  <c r="CW34" i="6"/>
  <c r="CS34" i="6"/>
  <c r="CQ34" i="6"/>
  <c r="AA15" i="6"/>
  <c r="CW15" i="6"/>
  <c r="CS15" i="6"/>
  <c r="CY15" i="6"/>
  <c r="CQ15" i="6"/>
  <c r="CU15" i="6"/>
  <c r="AA47" i="6"/>
  <c r="CW47" i="6"/>
  <c r="CS47" i="6"/>
  <c r="CY47" i="6"/>
  <c r="CQ47" i="6"/>
  <c r="CU47" i="6"/>
  <c r="AA51" i="6"/>
  <c r="CW51" i="6"/>
  <c r="CY51" i="6"/>
  <c r="CU51" i="6"/>
  <c r="CS51" i="6"/>
  <c r="CQ51" i="6"/>
  <c r="AA58" i="6"/>
  <c r="CU58" i="6"/>
  <c r="CY58" i="6"/>
  <c r="CW58" i="6"/>
  <c r="CQ58" i="6"/>
  <c r="CS58" i="6"/>
  <c r="AA4" i="6"/>
  <c r="CY4" i="6"/>
  <c r="CQ4" i="6"/>
  <c r="CW4" i="6"/>
  <c r="CU4" i="6"/>
  <c r="CS4" i="6"/>
  <c r="AA49" i="6"/>
  <c r="CS49" i="6"/>
  <c r="CY49" i="6"/>
  <c r="CW49" i="6"/>
  <c r="CU49" i="6"/>
  <c r="CQ49" i="6"/>
  <c r="CO51" i="6"/>
  <c r="CK51" i="6"/>
  <c r="CM51" i="6"/>
  <c r="CI51" i="6"/>
  <c r="CG51" i="6"/>
  <c r="CC51" i="6"/>
  <c r="BY51" i="6"/>
  <c r="CE51" i="6"/>
  <c r="CA51" i="6"/>
  <c r="BW51" i="6"/>
  <c r="AA31" i="6"/>
  <c r="CW31" i="6"/>
  <c r="CS31" i="6"/>
  <c r="CY31" i="6"/>
  <c r="CQ31" i="6"/>
  <c r="CU31" i="6"/>
  <c r="AA54" i="6"/>
  <c r="CU54" i="6"/>
  <c r="CY54" i="6"/>
  <c r="CW54" i="6"/>
  <c r="CQ54" i="6"/>
  <c r="CS54" i="6"/>
  <c r="AA26" i="6"/>
  <c r="CU26" i="6"/>
  <c r="CY26" i="6"/>
  <c r="CW26" i="6"/>
  <c r="CS26" i="6"/>
  <c r="CQ26" i="6"/>
  <c r="AA28" i="6"/>
  <c r="CY28" i="6"/>
  <c r="CQ28" i="6"/>
  <c r="CW28" i="6"/>
  <c r="CU28" i="6"/>
  <c r="CS28" i="6"/>
  <c r="AA25" i="6"/>
  <c r="CS25" i="6"/>
  <c r="CY25" i="6"/>
  <c r="CW25" i="6"/>
  <c r="CQ25" i="6"/>
  <c r="CU25" i="6"/>
  <c r="AA62" i="6"/>
  <c r="CU62" i="6"/>
  <c r="CY62" i="6"/>
  <c r="CW62" i="6"/>
  <c r="CQ62" i="6"/>
  <c r="CS62" i="6"/>
  <c r="AA27" i="6"/>
  <c r="CW27" i="6"/>
  <c r="CS27" i="6"/>
  <c r="CY27" i="6"/>
  <c r="CU27" i="6"/>
  <c r="CQ27" i="6"/>
  <c r="CK32" i="6"/>
  <c r="CO32" i="6"/>
  <c r="CM32" i="6"/>
  <c r="CI32" i="6"/>
  <c r="CG32" i="6"/>
  <c r="CO66" i="6"/>
  <c r="CM66" i="6"/>
  <c r="CI66" i="6"/>
  <c r="CG66" i="6"/>
  <c r="CK66" i="6"/>
  <c r="CE69" i="6"/>
  <c r="CA69" i="6"/>
  <c r="BW69" i="6"/>
  <c r="CC69" i="6"/>
  <c r="BY69" i="6"/>
  <c r="CC60" i="6"/>
  <c r="BY60" i="6"/>
  <c r="CE60" i="6"/>
  <c r="CA60" i="6"/>
  <c r="BW60" i="6"/>
  <c r="CC75" i="6"/>
  <c r="BY75" i="6"/>
  <c r="CE75" i="6"/>
  <c r="CA75" i="6"/>
  <c r="BW75" i="6"/>
  <c r="CE26" i="6"/>
  <c r="CA26" i="6"/>
  <c r="BW26" i="6"/>
  <c r="CC26" i="6"/>
  <c r="BY26" i="6"/>
  <c r="CE73" i="6"/>
  <c r="CA73" i="6"/>
  <c r="BW73" i="6"/>
  <c r="CC73" i="6"/>
  <c r="BY73" i="6"/>
  <c r="CE62" i="6"/>
  <c r="CA62" i="6"/>
  <c r="BW62" i="6"/>
  <c r="CC62" i="6"/>
  <c r="BY62" i="6"/>
  <c r="CC59" i="6"/>
  <c r="BY59" i="6"/>
  <c r="CE59" i="6"/>
  <c r="CA59" i="6"/>
  <c r="BW59" i="6"/>
  <c r="CC68" i="6"/>
  <c r="BY68" i="6"/>
  <c r="CE68" i="6"/>
  <c r="CA68" i="6"/>
  <c r="BW68" i="6"/>
  <c r="CE45" i="6"/>
  <c r="CA45" i="6"/>
  <c r="BW45" i="6"/>
  <c r="CC45" i="6"/>
  <c r="BY45" i="6"/>
  <c r="CO54" i="6"/>
  <c r="CM54" i="6"/>
  <c r="CI54" i="6"/>
  <c r="CG54" i="6"/>
  <c r="CK54" i="6"/>
  <c r="CM53" i="6"/>
  <c r="CO53" i="6"/>
  <c r="CG53" i="6"/>
  <c r="CK53" i="6"/>
  <c r="CI53" i="6"/>
  <c r="CO42" i="6"/>
  <c r="CM42" i="6"/>
  <c r="CI42" i="6"/>
  <c r="CG42" i="6"/>
  <c r="CK42" i="6"/>
  <c r="AC67" i="6"/>
  <c r="CO67" i="6"/>
  <c r="CK67" i="6"/>
  <c r="CM67" i="6"/>
  <c r="CI67" i="6"/>
  <c r="CG67" i="6"/>
  <c r="CO76" i="6"/>
  <c r="CK76" i="6"/>
  <c r="CM76" i="6"/>
  <c r="CI76" i="6"/>
  <c r="CG76" i="6"/>
  <c r="CM9" i="6"/>
  <c r="CK9" i="6"/>
  <c r="CO9" i="6"/>
  <c r="CG9" i="6"/>
  <c r="CI9" i="6"/>
  <c r="CM73" i="6"/>
  <c r="CO73" i="6"/>
  <c r="CK73" i="6"/>
  <c r="CI73" i="6"/>
  <c r="CG73" i="6"/>
  <c r="CO62" i="6"/>
  <c r="CM62" i="6"/>
  <c r="CI62" i="6"/>
  <c r="CG62" i="6"/>
  <c r="CK62" i="6"/>
  <c r="CO31" i="6"/>
  <c r="CM31" i="6"/>
  <c r="CK31" i="6"/>
  <c r="CI31" i="6"/>
  <c r="CG31" i="6"/>
  <c r="CK24" i="6"/>
  <c r="CO24" i="6"/>
  <c r="CM24" i="6"/>
  <c r="CI24" i="6"/>
  <c r="CG24" i="6"/>
  <c r="AE48" i="6"/>
  <c r="K71" i="6"/>
  <c r="AE61" i="6"/>
  <c r="CE61" i="6"/>
  <c r="CA61" i="6"/>
  <c r="BW61" i="6"/>
  <c r="CC61" i="6"/>
  <c r="BY61" i="6"/>
  <c r="K76" i="6"/>
  <c r="CC76" i="6"/>
  <c r="BY76" i="6"/>
  <c r="CE76" i="6"/>
  <c r="CA76" i="6"/>
  <c r="BW76" i="6"/>
  <c r="K66" i="6"/>
  <c r="CE66" i="6"/>
  <c r="CA66" i="6"/>
  <c r="BW66" i="6"/>
  <c r="CC66" i="6"/>
  <c r="BY66" i="6"/>
  <c r="AE56" i="6"/>
  <c r="CE56" i="6"/>
  <c r="CC56" i="6"/>
  <c r="BY56" i="6"/>
  <c r="CA56" i="6"/>
  <c r="BW56" i="6"/>
  <c r="CE9" i="6"/>
  <c r="CC9" i="6"/>
  <c r="CA9" i="6"/>
  <c r="BW9" i="6"/>
  <c r="BY9" i="6"/>
  <c r="CC44" i="6"/>
  <c r="BY44" i="6"/>
  <c r="CE44" i="6"/>
  <c r="CA44" i="6"/>
  <c r="BW44" i="6"/>
  <c r="K37" i="6"/>
  <c r="CE37" i="6"/>
  <c r="CC37" i="6"/>
  <c r="CA37" i="6"/>
  <c r="BW37" i="6"/>
  <c r="BY37" i="6"/>
  <c r="K47" i="6"/>
  <c r="CE47" i="6"/>
  <c r="CC47" i="6"/>
  <c r="BY47" i="6"/>
  <c r="CA47" i="6"/>
  <c r="BW47" i="6"/>
  <c r="K53" i="6"/>
  <c r="CE53" i="6"/>
  <c r="CA53" i="6"/>
  <c r="BW53" i="6"/>
  <c r="CC53" i="6"/>
  <c r="BY53" i="6"/>
  <c r="K72" i="6"/>
  <c r="CE72" i="6"/>
  <c r="CC72" i="6"/>
  <c r="BY72" i="6"/>
  <c r="CA72" i="6"/>
  <c r="BW72" i="6"/>
  <c r="AA61" i="6"/>
  <c r="CS61" i="6"/>
  <c r="CY61" i="6"/>
  <c r="CW61" i="6"/>
  <c r="CU61" i="6"/>
  <c r="CQ61" i="6"/>
  <c r="AA59" i="6"/>
  <c r="CW59" i="6"/>
  <c r="CY59" i="6"/>
  <c r="CU59" i="6"/>
  <c r="CQ59" i="6"/>
  <c r="CS59" i="6"/>
  <c r="AA64" i="6"/>
  <c r="CY64" i="6"/>
  <c r="CU64" i="6"/>
  <c r="CW64" i="6"/>
  <c r="CQ64" i="6"/>
  <c r="CS64" i="6"/>
  <c r="AA19" i="6"/>
  <c r="CW19" i="6"/>
  <c r="CS19" i="6"/>
  <c r="CY19" i="6"/>
  <c r="CU19" i="6"/>
  <c r="CQ19" i="6"/>
  <c r="CM29" i="6"/>
  <c r="CK29" i="6"/>
  <c r="CO29" i="6"/>
  <c r="CG29" i="6"/>
  <c r="CI29" i="6"/>
  <c r="AA43" i="6"/>
  <c r="CW43" i="6"/>
  <c r="CS43" i="6"/>
  <c r="CY43" i="6"/>
  <c r="CU43" i="6"/>
  <c r="CQ43" i="6"/>
  <c r="AA41" i="6"/>
  <c r="CS41" i="6"/>
  <c r="CY41" i="6"/>
  <c r="CW41" i="6"/>
  <c r="CQ41" i="6"/>
  <c r="CU41" i="6"/>
  <c r="AA5" i="6"/>
  <c r="CS5" i="6"/>
  <c r="CY5" i="6"/>
  <c r="CW5" i="6"/>
  <c r="CU5" i="6"/>
  <c r="CQ5" i="6"/>
  <c r="AA74" i="6"/>
  <c r="CU74" i="6"/>
  <c r="CY74" i="6"/>
  <c r="CW74" i="6"/>
  <c r="CQ74" i="6"/>
  <c r="CS74" i="6"/>
  <c r="AA32" i="6"/>
  <c r="CY32" i="6"/>
  <c r="CQ32" i="6"/>
  <c r="CW32" i="6"/>
  <c r="CU32" i="6"/>
  <c r="CS32" i="6"/>
  <c r="AA65" i="6"/>
  <c r="CS65" i="6"/>
  <c r="CY65" i="6"/>
  <c r="CW65" i="6"/>
  <c r="CU65" i="6"/>
  <c r="CQ65" i="6"/>
  <c r="AA68" i="6"/>
  <c r="CY68" i="6"/>
  <c r="CU68" i="6"/>
  <c r="CW68" i="6"/>
  <c r="CS68" i="6"/>
  <c r="CQ68" i="6"/>
  <c r="AA10" i="6"/>
  <c r="CU10" i="6"/>
  <c r="CY10" i="6"/>
  <c r="CW10" i="6"/>
  <c r="CS10" i="6"/>
  <c r="CQ10" i="6"/>
  <c r="CO47" i="6"/>
  <c r="CM47" i="6"/>
  <c r="CK47" i="6"/>
  <c r="CI47" i="6"/>
  <c r="CG47" i="6"/>
  <c r="CO7" i="6"/>
  <c r="CM7" i="6"/>
  <c r="CK7" i="6"/>
  <c r="CI7" i="6"/>
  <c r="CG7" i="6"/>
  <c r="AA33" i="6"/>
  <c r="CS33" i="6"/>
  <c r="CY33" i="6"/>
  <c r="CW33" i="6"/>
  <c r="CQ33" i="6"/>
  <c r="CU33" i="6"/>
  <c r="AA67" i="6"/>
  <c r="CW67" i="6"/>
  <c r="CY67" i="6"/>
  <c r="CU67" i="6"/>
  <c r="CS67" i="6"/>
  <c r="CQ67" i="6"/>
  <c r="AA30" i="6"/>
  <c r="CU30" i="6"/>
  <c r="CY30" i="6"/>
  <c r="CW30" i="6"/>
  <c r="CQ30" i="6"/>
  <c r="CS30" i="6"/>
  <c r="CO44" i="6"/>
  <c r="CM44" i="6"/>
  <c r="CK44" i="6"/>
  <c r="CI44" i="6"/>
  <c r="CG44" i="6"/>
  <c r="CO34" i="6"/>
  <c r="CM34" i="6"/>
  <c r="CI34" i="6"/>
  <c r="CK34" i="6"/>
  <c r="CG34" i="6"/>
  <c r="CE17" i="6"/>
  <c r="CC17" i="6"/>
  <c r="CA17" i="6"/>
  <c r="BW17" i="6"/>
  <c r="BY17" i="6"/>
  <c r="CE63" i="6"/>
  <c r="CC63" i="6"/>
  <c r="BY63" i="6"/>
  <c r="CA63" i="6"/>
  <c r="BW63" i="6"/>
  <c r="CE13" i="6"/>
  <c r="CC13" i="6"/>
  <c r="CA13" i="6"/>
  <c r="BW13" i="6"/>
  <c r="BY13" i="6"/>
  <c r="CC3" i="6"/>
  <c r="CA3" i="6"/>
  <c r="AE3" i="6"/>
  <c r="BY3" i="6"/>
  <c r="BW3" i="6"/>
  <c r="AC3" i="6"/>
  <c r="CE3" i="6"/>
  <c r="CE14" i="6"/>
  <c r="CC14" i="6"/>
  <c r="CA14" i="6"/>
  <c r="BW14" i="6"/>
  <c r="BY14" i="6"/>
  <c r="CE6" i="6"/>
  <c r="CC6" i="6"/>
  <c r="CA6" i="6"/>
  <c r="BW6" i="6"/>
  <c r="BY6" i="6"/>
  <c r="CC43" i="6"/>
  <c r="BY43" i="6"/>
  <c r="CE43" i="6"/>
  <c r="CA43" i="6"/>
  <c r="BW43" i="6"/>
  <c r="CC52" i="6"/>
  <c r="BY52" i="6"/>
  <c r="CE52" i="6"/>
  <c r="CA52" i="6"/>
  <c r="BW52" i="6"/>
  <c r="CE25" i="6"/>
  <c r="CC25" i="6"/>
  <c r="CA25" i="6"/>
  <c r="BW25" i="6"/>
  <c r="BY25" i="6"/>
  <c r="CO22" i="6"/>
  <c r="CM22" i="6"/>
  <c r="CI22" i="6"/>
  <c r="CG22" i="6"/>
  <c r="CK22" i="6"/>
  <c r="CM69" i="6"/>
  <c r="CO69" i="6"/>
  <c r="CK69" i="6"/>
  <c r="CI69" i="6"/>
  <c r="CG69" i="6"/>
  <c r="AC58" i="6"/>
  <c r="CO58" i="6"/>
  <c r="CM58" i="6"/>
  <c r="CI58" i="6"/>
  <c r="CG58" i="6"/>
  <c r="CK58" i="6"/>
  <c r="AC23" i="6"/>
  <c r="CO23" i="6"/>
  <c r="CM23" i="6"/>
  <c r="CK23" i="6"/>
  <c r="CI23" i="6"/>
  <c r="CG23" i="6"/>
  <c r="CK20" i="6"/>
  <c r="CO20" i="6"/>
  <c r="CM20" i="6"/>
  <c r="CI20" i="6"/>
  <c r="CG20" i="6"/>
  <c r="CM25" i="6"/>
  <c r="CK25" i="6"/>
  <c r="CO25" i="6"/>
  <c r="CG25" i="6"/>
  <c r="CI25" i="6"/>
  <c r="CO14" i="6"/>
  <c r="CM14" i="6"/>
  <c r="CI14" i="6"/>
  <c r="CG14" i="6"/>
  <c r="CK14" i="6"/>
  <c r="CO11" i="6"/>
  <c r="CM11" i="6"/>
  <c r="CI11" i="6"/>
  <c r="CK11" i="6"/>
  <c r="CG11" i="6"/>
  <c r="CO63" i="6"/>
  <c r="CK63" i="6"/>
  <c r="CI63" i="6"/>
  <c r="CG63" i="6"/>
  <c r="CM63" i="6"/>
  <c r="CO52" i="6"/>
  <c r="CK52" i="6"/>
  <c r="CM52" i="6"/>
  <c r="CI52" i="6"/>
  <c r="CG52" i="6"/>
  <c r="CE29" i="6"/>
  <c r="CC29" i="6"/>
  <c r="CA29" i="6"/>
  <c r="BW29" i="6"/>
  <c r="BY29" i="6"/>
  <c r="BY35" i="6"/>
  <c r="CE35" i="6"/>
  <c r="CA35" i="6"/>
  <c r="BW35" i="6"/>
  <c r="CC35" i="6"/>
  <c r="AC38" i="6"/>
  <c r="CE38" i="6"/>
  <c r="CC38" i="6"/>
  <c r="CA38" i="6"/>
  <c r="BW38" i="6"/>
  <c r="BY38" i="6"/>
  <c r="CE15" i="6"/>
  <c r="BY15" i="6"/>
  <c r="CC15" i="6"/>
  <c r="CA15" i="6"/>
  <c r="BW15" i="6"/>
  <c r="CE58" i="6"/>
  <c r="CA58" i="6"/>
  <c r="BW58" i="6"/>
  <c r="CC58" i="6"/>
  <c r="BY58" i="6"/>
  <c r="K23" i="6"/>
  <c r="CE23" i="6"/>
  <c r="BY23" i="6"/>
  <c r="CC23" i="6"/>
  <c r="CA23" i="6"/>
  <c r="BW23" i="6"/>
  <c r="BY19" i="6"/>
  <c r="CE19" i="6"/>
  <c r="CA19" i="6"/>
  <c r="BW19" i="6"/>
  <c r="CC19" i="6"/>
  <c r="K7" i="6"/>
  <c r="CE7" i="6"/>
  <c r="BY7" i="6"/>
  <c r="CC7" i="6"/>
  <c r="CA7" i="6"/>
  <c r="BW7" i="6"/>
  <c r="K54" i="6"/>
  <c r="CE54" i="6"/>
  <c r="CA54" i="6"/>
  <c r="BW54" i="6"/>
  <c r="CC54" i="6"/>
  <c r="BY54" i="6"/>
  <c r="CE55" i="6"/>
  <c r="CC55" i="6"/>
  <c r="BY55" i="6"/>
  <c r="CA55" i="6"/>
  <c r="BW55" i="6"/>
  <c r="AA12" i="6"/>
  <c r="CY12" i="6"/>
  <c r="CQ12" i="6"/>
  <c r="CW12" i="6"/>
  <c r="CU12" i="6"/>
  <c r="CS12" i="6"/>
  <c r="AA16" i="6"/>
  <c r="CY16" i="6"/>
  <c r="CQ16" i="6"/>
  <c r="CW16" i="6"/>
  <c r="CU16" i="6"/>
  <c r="CS16" i="6"/>
  <c r="AA40" i="6"/>
  <c r="CY40" i="6"/>
  <c r="CQ40" i="6"/>
  <c r="CW40" i="6"/>
  <c r="CU40" i="6"/>
  <c r="CS40" i="6"/>
  <c r="CO71" i="6"/>
  <c r="CK71" i="6"/>
  <c r="CI71" i="6"/>
  <c r="CG71" i="6"/>
  <c r="CM71" i="6"/>
  <c r="AA45" i="6"/>
  <c r="CS45" i="6"/>
  <c r="CY45" i="6"/>
  <c r="CW45" i="6"/>
  <c r="CU45" i="6"/>
  <c r="CQ45" i="6"/>
  <c r="AA42" i="6"/>
  <c r="CU42" i="6"/>
  <c r="CY42" i="6"/>
  <c r="CW42" i="6"/>
  <c r="CS42" i="6"/>
  <c r="CQ42" i="6"/>
  <c r="AA11" i="6"/>
  <c r="CW11" i="6"/>
  <c r="CS11" i="6"/>
  <c r="CY11" i="6"/>
  <c r="CU11" i="6"/>
  <c r="CQ11" i="6"/>
  <c r="AA14" i="6"/>
  <c r="CU14" i="6"/>
  <c r="CY14" i="6"/>
  <c r="CW14" i="6"/>
  <c r="CQ14" i="6"/>
  <c r="CS14" i="6"/>
  <c r="AA37" i="6"/>
  <c r="CS37" i="6"/>
  <c r="CY37" i="6"/>
  <c r="CW37" i="6"/>
  <c r="CU37" i="6"/>
  <c r="CQ37" i="6"/>
  <c r="AA17" i="6"/>
  <c r="CS17" i="6"/>
  <c r="CY17" i="6"/>
  <c r="CW17" i="6"/>
  <c r="CQ17" i="6"/>
  <c r="CU17" i="6"/>
  <c r="AA22" i="6"/>
  <c r="CU22" i="6"/>
  <c r="CY22" i="6"/>
  <c r="CW22" i="6"/>
  <c r="CS22" i="6"/>
  <c r="CQ22" i="6"/>
  <c r="AA48" i="6"/>
  <c r="CY48" i="6"/>
  <c r="CW48" i="6"/>
  <c r="CU48" i="6"/>
  <c r="CQ48" i="6"/>
  <c r="CS48" i="6"/>
  <c r="CC4" i="6"/>
  <c r="BY4" i="6"/>
  <c r="CE4" i="6"/>
  <c r="CA4" i="6"/>
  <c r="BW4" i="6"/>
  <c r="CO50" i="6"/>
  <c r="CM50" i="6"/>
  <c r="CI50" i="6"/>
  <c r="CG50" i="6"/>
  <c r="CK50" i="6"/>
  <c r="CM17" i="6"/>
  <c r="CK17" i="6"/>
  <c r="CL3" i="6" s="1"/>
  <c r="CO17" i="6"/>
  <c r="CG17" i="6"/>
  <c r="CI17" i="6"/>
  <c r="K41" i="6"/>
  <c r="AC19" i="6"/>
  <c r="AE55" i="6"/>
  <c r="AE33" i="6"/>
  <c r="AE71" i="6"/>
  <c r="AG60" i="6"/>
  <c r="K33" i="6"/>
  <c r="AE29" i="6"/>
  <c r="AE15" i="6"/>
  <c r="AB3" i="6"/>
  <c r="AB5" i="6" s="1"/>
  <c r="AG71" i="6"/>
  <c r="AG18" i="6"/>
  <c r="AG29" i="6"/>
  <c r="AC24" i="6"/>
  <c r="AC34" i="6"/>
  <c r="AE8" i="6"/>
  <c r="AE47" i="6"/>
  <c r="AC29" i="6"/>
  <c r="AE34" i="6"/>
  <c r="AE9" i="6"/>
  <c r="AC44" i="6"/>
  <c r="AE53" i="6"/>
  <c r="K56" i="6"/>
  <c r="AC47" i="6"/>
  <c r="K61" i="6"/>
  <c r="K9" i="6"/>
  <c r="AE66" i="6"/>
  <c r="AC76" i="6"/>
  <c r="AC61" i="6"/>
  <c r="AC9" i="6"/>
  <c r="AC56" i="6"/>
  <c r="AE76" i="6"/>
  <c r="S39" i="6"/>
  <c r="AG39" i="6"/>
  <c r="S3" i="6"/>
  <c r="K17" i="6"/>
  <c r="AE17" i="6"/>
  <c r="AC17" i="6"/>
  <c r="K63" i="6"/>
  <c r="AC63" i="6"/>
  <c r="AE63" i="6"/>
  <c r="K13" i="6"/>
  <c r="AE13" i="6"/>
  <c r="AC13" i="6"/>
  <c r="K3" i="6"/>
  <c r="K14" i="6"/>
  <c r="AC14" i="6"/>
  <c r="AE14" i="6"/>
  <c r="K6" i="6"/>
  <c r="AC6" i="6"/>
  <c r="AE6" i="6"/>
  <c r="K43" i="6"/>
  <c r="AC43" i="6"/>
  <c r="AE43" i="6"/>
  <c r="K52" i="6"/>
  <c r="AE52" i="6"/>
  <c r="AC52" i="6"/>
  <c r="K25" i="6"/>
  <c r="AE25" i="6"/>
  <c r="AC25" i="6"/>
  <c r="S22" i="6"/>
  <c r="AG22" i="6"/>
  <c r="AC22" i="6"/>
  <c r="S21" i="6"/>
  <c r="AG21" i="6"/>
  <c r="S10" i="6"/>
  <c r="AG10" i="6"/>
  <c r="S74" i="6"/>
  <c r="AG74" i="6"/>
  <c r="S55" i="6"/>
  <c r="AG55" i="6"/>
  <c r="S40" i="6"/>
  <c r="AG40" i="6"/>
  <c r="S41" i="6"/>
  <c r="AG41" i="6"/>
  <c r="S30" i="6"/>
  <c r="AG30" i="6"/>
  <c r="S43" i="6"/>
  <c r="AG43" i="6"/>
  <c r="S28" i="6"/>
  <c r="AG28" i="6"/>
  <c r="S72" i="6"/>
  <c r="AG72" i="6"/>
  <c r="AE49" i="6"/>
  <c r="AC28" i="6"/>
  <c r="AE58" i="6"/>
  <c r="AC74" i="6"/>
  <c r="S16" i="6"/>
  <c r="AG16" i="6"/>
  <c r="S51" i="6"/>
  <c r="AG51" i="6"/>
  <c r="S45" i="6"/>
  <c r="AG45" i="6"/>
  <c r="K16" i="6"/>
  <c r="AE16" i="6"/>
  <c r="AC16" i="6"/>
  <c r="K31" i="6"/>
  <c r="AC31" i="6"/>
  <c r="AE31" i="6"/>
  <c r="K70" i="6"/>
  <c r="AC70" i="6"/>
  <c r="AE70" i="6"/>
  <c r="S64" i="6"/>
  <c r="AG64" i="6"/>
  <c r="K30" i="6"/>
  <c r="AC30" i="6"/>
  <c r="AE30" i="6"/>
  <c r="K21" i="6"/>
  <c r="AE21" i="6"/>
  <c r="AC21" i="6"/>
  <c r="K27" i="6"/>
  <c r="AC27" i="6"/>
  <c r="AE27" i="6"/>
  <c r="K36" i="6"/>
  <c r="AE36" i="6"/>
  <c r="AC36" i="6"/>
  <c r="S15" i="6"/>
  <c r="AG15" i="6"/>
  <c r="S65" i="6"/>
  <c r="AG65" i="6"/>
  <c r="AE44" i="6"/>
  <c r="AC55" i="6"/>
  <c r="S37" i="6"/>
  <c r="AG37" i="6"/>
  <c r="S26" i="6"/>
  <c r="AG26" i="6"/>
  <c r="S35" i="6"/>
  <c r="AG35" i="6"/>
  <c r="S12" i="6"/>
  <c r="AG12" i="6"/>
  <c r="S68" i="6"/>
  <c r="AG68" i="6"/>
  <c r="S57" i="6"/>
  <c r="AG57" i="6"/>
  <c r="S46" i="6"/>
  <c r="AG46" i="6"/>
  <c r="S75" i="6"/>
  <c r="AG75" i="6"/>
  <c r="S48" i="6"/>
  <c r="AG48" i="6"/>
  <c r="AE28" i="6"/>
  <c r="AC39" i="6"/>
  <c r="AG49" i="6"/>
  <c r="AC10" i="6"/>
  <c r="S32" i="6"/>
  <c r="AG32" i="6"/>
  <c r="S66" i="6"/>
  <c r="AG66" i="6"/>
  <c r="S13" i="6"/>
  <c r="AG13" i="6"/>
  <c r="K40" i="6"/>
  <c r="AE40" i="6"/>
  <c r="AC40" i="6"/>
  <c r="K51" i="6"/>
  <c r="AC51" i="6"/>
  <c r="AE51" i="6"/>
  <c r="K50" i="6"/>
  <c r="AC50" i="6"/>
  <c r="AE50" i="6"/>
  <c r="S8" i="6"/>
  <c r="AG8" i="6"/>
  <c r="K46" i="6"/>
  <c r="AC46" i="6"/>
  <c r="AE46" i="6"/>
  <c r="K65" i="6"/>
  <c r="AE65" i="6"/>
  <c r="AC65" i="6"/>
  <c r="K11" i="6"/>
  <c r="AC11" i="6"/>
  <c r="AE11" i="6"/>
  <c r="K20" i="6"/>
  <c r="AE20" i="6"/>
  <c r="AC20" i="6"/>
  <c r="S27" i="6"/>
  <c r="AG27" i="6"/>
  <c r="S33" i="6"/>
  <c r="AG33" i="6"/>
  <c r="AC57" i="6"/>
  <c r="AC35" i="6"/>
  <c r="AC66" i="6"/>
  <c r="S53" i="6"/>
  <c r="AG53" i="6"/>
  <c r="S42" i="6"/>
  <c r="AG42" i="6"/>
  <c r="S67" i="6"/>
  <c r="AG67" i="6"/>
  <c r="S76" i="6"/>
  <c r="AG76" i="6"/>
  <c r="S9" i="6"/>
  <c r="AG9" i="6"/>
  <c r="S73" i="6"/>
  <c r="AG73" i="6"/>
  <c r="S62" i="6"/>
  <c r="AG62" i="6"/>
  <c r="S31" i="6"/>
  <c r="AG31" i="6"/>
  <c r="S24" i="6"/>
  <c r="AG24" i="6"/>
  <c r="AC37" i="6"/>
  <c r="AC72" i="6"/>
  <c r="AC41" i="6"/>
  <c r="AE18" i="6"/>
  <c r="AE4" i="6"/>
  <c r="AC32" i="6"/>
  <c r="AE54" i="6"/>
  <c r="S44" i="6"/>
  <c r="AG44" i="6"/>
  <c r="S34" i="6"/>
  <c r="AG34" i="6"/>
  <c r="K69" i="6"/>
  <c r="AE69" i="6"/>
  <c r="AC69" i="6"/>
  <c r="K60" i="6"/>
  <c r="AE60" i="6"/>
  <c r="AC60" i="6"/>
  <c r="K75" i="6"/>
  <c r="AC75" i="6"/>
  <c r="AE75" i="6"/>
  <c r="K26" i="6"/>
  <c r="AC26" i="6"/>
  <c r="AE26" i="6"/>
  <c r="K73" i="6"/>
  <c r="AE73" i="6"/>
  <c r="AC73" i="6"/>
  <c r="K62" i="6"/>
  <c r="AC62" i="6"/>
  <c r="AE62" i="6"/>
  <c r="K59" i="6"/>
  <c r="AC59" i="6"/>
  <c r="AE59" i="6"/>
  <c r="K68" i="6"/>
  <c r="AE68" i="6"/>
  <c r="AC68" i="6"/>
  <c r="K45" i="6"/>
  <c r="AE45" i="6"/>
  <c r="AC45" i="6"/>
  <c r="S54" i="6"/>
  <c r="AG54" i="6"/>
  <c r="AC64" i="6"/>
  <c r="AC15" i="6"/>
  <c r="AC53" i="6"/>
  <c r="S69" i="6"/>
  <c r="AG69" i="6"/>
  <c r="S58" i="6"/>
  <c r="AG58" i="6"/>
  <c r="S23" i="6"/>
  <c r="AG23" i="6"/>
  <c r="S20" i="6"/>
  <c r="AG20" i="6"/>
  <c r="S25" i="6"/>
  <c r="AG25" i="6"/>
  <c r="S14" i="6"/>
  <c r="AG14" i="6"/>
  <c r="S11" i="6"/>
  <c r="AG11" i="6"/>
  <c r="S63" i="6"/>
  <c r="AG63" i="6"/>
  <c r="S52" i="6"/>
  <c r="AG52" i="6"/>
  <c r="AG4" i="6"/>
  <c r="AC48" i="6"/>
  <c r="AE67" i="6"/>
  <c r="AG47" i="6"/>
  <c r="AG70" i="6"/>
  <c r="AC12" i="6"/>
  <c r="AE23" i="6"/>
  <c r="AC54" i="6"/>
  <c r="CP3" i="6" l="1"/>
  <c r="CZ3" i="6"/>
  <c r="CJ3" i="6"/>
  <c r="CH3" i="6"/>
  <c r="CR3" i="6"/>
  <c r="CF3" i="6"/>
  <c r="CV3" i="6"/>
  <c r="CB3" i="6"/>
  <c r="DN3" i="6" s="1"/>
  <c r="BX3" i="6"/>
  <c r="CD3" i="6"/>
  <c r="CX3" i="6"/>
  <c r="BZ3" i="6"/>
  <c r="CN3" i="6"/>
  <c r="CT3" i="6"/>
  <c r="AD3" i="6"/>
  <c r="T3" i="6"/>
  <c r="T5" i="6" s="1"/>
  <c r="L3" i="6"/>
  <c r="L5" i="6" s="1"/>
  <c r="AF3" i="6"/>
  <c r="AH3" i="6"/>
</calcChain>
</file>

<file path=xl/sharedStrings.xml><?xml version="1.0" encoding="utf-8"?>
<sst xmlns="http://schemas.openxmlformats.org/spreadsheetml/2006/main" count="127" uniqueCount="50">
  <si>
    <t>variance</t>
  </si>
  <si>
    <t>sd</t>
  </si>
  <si>
    <t>SPY</t>
  </si>
  <si>
    <t>GOVT</t>
  </si>
  <si>
    <t>EEMV</t>
  </si>
  <si>
    <t>r_it</t>
  </si>
  <si>
    <t>cov</t>
  </si>
  <si>
    <t>SPY,GOVT</t>
  </si>
  <si>
    <t>SPY,EEMV</t>
  </si>
  <si>
    <t>GOVT,EEMV</t>
  </si>
  <si>
    <t>Date</t>
  </si>
  <si>
    <t>CME</t>
  </si>
  <si>
    <t>BR</t>
  </si>
  <si>
    <t>CBOE</t>
  </si>
  <si>
    <t>ICE</t>
  </si>
  <si>
    <t>ACN</t>
  </si>
  <si>
    <t>first</t>
  </si>
  <si>
    <t>Adj Close</t>
  </si>
  <si>
    <t>last</t>
  </si>
  <si>
    <t>arithmetic mean </t>
  </si>
  <si>
    <r>
      <t> </t>
    </r>
    <r>
      <rPr>
        <sz val="11"/>
        <color theme="1"/>
        <rFont val="Calibri"/>
        <family val="2"/>
        <scheme val="minor"/>
      </rPr>
      <t>geometric mean</t>
    </r>
  </si>
  <si>
    <t>1+r_it</t>
  </si>
  <si>
    <t>r_it- arithmetic</t>
  </si>
  <si>
    <t>(r_it- arithmetic)^2</t>
  </si>
  <si>
    <t>`</t>
  </si>
  <si>
    <t>SPY,CME</t>
  </si>
  <si>
    <t>SPY,BR</t>
  </si>
  <si>
    <t>SPY,CBOE</t>
  </si>
  <si>
    <t>SPY,ICE</t>
  </si>
  <si>
    <t>SPY,ACN</t>
  </si>
  <si>
    <t>GOVT,CME</t>
  </si>
  <si>
    <t>GOVT,CBOE</t>
  </si>
  <si>
    <t>GOVT,BR</t>
  </si>
  <si>
    <t>GOVT,ICE</t>
  </si>
  <si>
    <t>GOVT,ACN</t>
  </si>
  <si>
    <t>EEMV,CME</t>
  </si>
  <si>
    <t>EEMV,BR</t>
  </si>
  <si>
    <t>EEMV,CBOE</t>
  </si>
  <si>
    <t>EEMV,ICE</t>
  </si>
  <si>
    <t>EEMV,ACN</t>
  </si>
  <si>
    <t>CME,BR</t>
  </si>
  <si>
    <t>CME,CBOE</t>
  </si>
  <si>
    <t>CME,ICE</t>
  </si>
  <si>
    <t>CME,ACN</t>
  </si>
  <si>
    <t>BR,CBOE</t>
  </si>
  <si>
    <t>BR,ICE</t>
  </si>
  <si>
    <t>BR,ACN</t>
  </si>
  <si>
    <t>CBOE,ICE</t>
  </si>
  <si>
    <t>CBOE,ACN</t>
  </si>
  <si>
    <t>ICE,ACN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</si>
</sst>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000%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NumberFormat="1" applyFill="1"/>
    <xf numFmtId="0" fontId="0" fillId="0" borderId="0" xfId="0" applyFill="1"/>
    <xf numFmtId="2" fontId="0" fillId="0" borderId="0" xfId="0" applyNumberFormat="1"/>
    <xf numFmtId="165" fontId="0" fillId="3" borderId="0" xfId="0" applyNumberFormat="1" applyFill="1"/>
    <xf numFmtId="0" fontId="4" fillId="0" borderId="0" xfId="0" applyFont="1" applyFill="1"/>
    <xf numFmtId="0" fontId="3" fillId="0" borderId="0" xfId="0" applyFont="1" applyFill="1"/>
    <xf numFmtId="14" fontId="1" fillId="0" borderId="0" xfId="0" applyNumberFormat="1" applyFont="1" applyFill="1"/>
    <xf numFmtId="0" fontId="1" fillId="0" borderId="0" xfId="0" applyFont="1" applyFill="1"/>
    <xf numFmtId="164" fontId="0" fillId="2" borderId="0" xfId="0" applyNumberFormat="1" applyFill="1"/>
    <xf numFmtId="164" fontId="2" fillId="2" borderId="0" xfId="0" applyNumberFormat="1" applyFont="1" applyFill="1"/>
    <xf numFmtId="164" fontId="0" fillId="2" borderId="0" xfId="0" applyNumberFormat="1" applyFont="1" applyFill="1"/>
    <xf numFmtId="164" fontId="1" fillId="0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 applyFill="1"/>
    <xf numFmtId="0" fontId="1" fillId="0" borderId="0" xfId="0" applyNumberFormat="1" applyFont="1" applyFill="1"/>
    <xf numFmtId="0" fontId="0" fillId="0" borderId="0" xfId="0" applyNumberFormat="1" applyFill="1"/>
    <xf numFmtId="164" fontId="0" fillId="3" borderId="0" xfId="0" applyNumberFormat="1" applyFill="1"/>
    <xf numFmtId="0" fontId="1" fillId="0" borderId="0" xfId="0" applyFont="1"/>
    <xf numFmtId="2" fontId="1" fillId="0" borderId="0" xfId="0" applyNumberFormat="1" applyFont="1" applyFill="1"/>
    <xf numFmtId="164" fontId="1" fillId="4" borderId="0" xfId="0" applyNumberFormat="1" applyFont="1" applyFill="1"/>
    <xf numFmtId="0" fontId="0" fillId="4" borderId="0" xfId="0" applyFill="1"/>
    <xf numFmtId="0" fontId="1" fillId="4" borderId="0" xfId="0" applyNumberFormat="1" applyFont="1" applyFill="1"/>
    <xf numFmtId="0" fontId="0" fillId="2" borderId="0" xfId="0" applyFill="1"/>
    <xf numFmtId="165" fontId="0" fillId="2" borderId="0" xfId="0" applyNumberForma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F4AF-A0EA-2845-A3B2-74F8D5C0F9F2}">
  <dimension ref="A1:DT78"/>
  <sheetViews>
    <sheetView tabSelected="1" topLeftCell="DH1" zoomScale="129" zoomScaleNormal="75" workbookViewId="0">
      <selection activeCell="DT4" sqref="DT4"/>
    </sheetView>
  </sheetViews>
  <sheetFormatPr baseColWidth="10" defaultRowHeight="16" x14ac:dyDescent="0.2"/>
  <cols>
    <col min="1" max="6" width="10.83203125" style="2"/>
    <col min="7" max="7" width="11" style="16" bestFit="1" customWidth="1"/>
    <col min="8" max="8" width="12.33203125" style="16" bestFit="1" customWidth="1"/>
    <col min="9" max="9" width="14" style="14" bestFit="1" customWidth="1"/>
    <col min="10" max="10" width="13.5" style="16" customWidth="1"/>
    <col min="11" max="11" width="16.33203125" style="16" customWidth="1"/>
    <col min="12" max="12" width="11" style="14" bestFit="1" customWidth="1"/>
    <col min="13" max="16" width="10.83203125" style="2"/>
    <col min="17" max="17" width="13.83203125" style="2" bestFit="1" customWidth="1"/>
    <col min="18" max="18" width="13.6640625" style="2" bestFit="1" customWidth="1"/>
    <col min="19" max="19" width="17.1640625" style="2" bestFit="1" customWidth="1"/>
    <col min="20" max="25" width="10.83203125" style="2"/>
    <col min="26" max="26" width="13.6640625" style="2" bestFit="1" customWidth="1"/>
    <col min="27" max="27" width="17.1640625" style="2" bestFit="1" customWidth="1"/>
    <col min="28" max="29" width="10.83203125" style="2"/>
    <col min="30" max="30" width="10.83203125" style="14"/>
    <col min="31" max="38" width="10.83203125" style="2"/>
    <col min="39" max="39" width="13.83203125" style="2" bestFit="1" customWidth="1"/>
    <col min="40" max="40" width="13.6640625" style="2" bestFit="1" customWidth="1"/>
    <col min="41" max="41" width="17.1640625" style="2" bestFit="1" customWidth="1"/>
    <col min="42" max="46" width="10.83203125" style="2"/>
    <col min="47" max="47" width="13.83203125" style="2" bestFit="1" customWidth="1"/>
    <col min="48" max="48" width="13.6640625" style="2" bestFit="1" customWidth="1"/>
    <col min="49" max="49" width="17.1640625" style="2" bestFit="1" customWidth="1"/>
    <col min="50" max="50" width="10.33203125" style="2" bestFit="1" customWidth="1"/>
    <col min="51" max="55" width="10.83203125" style="2"/>
    <col min="56" max="56" width="13.6640625" style="2" bestFit="1" customWidth="1"/>
    <col min="57" max="57" width="17.1640625" style="2" bestFit="1" customWidth="1"/>
    <col min="58" max="62" width="10.83203125" style="2"/>
    <col min="63" max="63" width="13.83203125" style="2" bestFit="1" customWidth="1"/>
    <col min="64" max="64" width="13.6640625" style="2" bestFit="1" customWidth="1"/>
    <col min="65" max="65" width="17.1640625" style="2" bestFit="1" customWidth="1"/>
    <col min="66" max="71" width="10.83203125" style="2"/>
    <col min="72" max="72" width="13.6640625" style="2" bestFit="1" customWidth="1"/>
    <col min="73" max="73" width="17.1640625" style="2" bestFit="1" customWidth="1"/>
    <col min="74" max="16384" width="10.83203125" style="2"/>
  </cols>
  <sheetData>
    <row r="1" spans="1:124" x14ac:dyDescent="0.2">
      <c r="D1" s="5"/>
      <c r="E1" s="5" t="s">
        <v>2</v>
      </c>
      <c r="G1" s="1"/>
      <c r="H1" s="1"/>
      <c r="I1" s="9"/>
      <c r="J1" s="1"/>
      <c r="K1" s="1"/>
      <c r="L1" s="9"/>
      <c r="M1" s="5" t="s">
        <v>3</v>
      </c>
      <c r="U1" s="5" t="s">
        <v>4</v>
      </c>
      <c r="AI1" s="5" t="s">
        <v>11</v>
      </c>
      <c r="AQ1" s="5" t="s">
        <v>12</v>
      </c>
      <c r="AY1" s="5" t="s">
        <v>13</v>
      </c>
      <c r="BG1" s="5" t="s">
        <v>14</v>
      </c>
      <c r="BO1" s="5" t="s">
        <v>15</v>
      </c>
    </row>
    <row r="2" spans="1:124" x14ac:dyDescent="0.2">
      <c r="C2" s="6" t="s">
        <v>10</v>
      </c>
      <c r="D2" s="6"/>
      <c r="E2" s="6" t="s">
        <v>16</v>
      </c>
      <c r="F2" s="6" t="s">
        <v>18</v>
      </c>
      <c r="G2" s="1" t="s">
        <v>5</v>
      </c>
      <c r="H2" s="1" t="s">
        <v>21</v>
      </c>
      <c r="I2" s="10" t="s">
        <v>19</v>
      </c>
      <c r="J2" s="1" t="s">
        <v>22</v>
      </c>
      <c r="K2" s="1" t="s">
        <v>23</v>
      </c>
      <c r="L2" s="11" t="s">
        <v>0</v>
      </c>
      <c r="M2" s="6" t="s">
        <v>17</v>
      </c>
      <c r="O2" s="1" t="s">
        <v>5</v>
      </c>
      <c r="P2" s="1" t="s">
        <v>21</v>
      </c>
      <c r="Q2" s="10" t="s">
        <v>19</v>
      </c>
      <c r="R2" s="1" t="s">
        <v>22</v>
      </c>
      <c r="S2" s="1" t="s">
        <v>23</v>
      </c>
      <c r="T2" s="11" t="s">
        <v>0</v>
      </c>
      <c r="U2" s="6" t="s">
        <v>17</v>
      </c>
      <c r="W2" s="1" t="s">
        <v>5</v>
      </c>
      <c r="X2" s="1" t="s">
        <v>21</v>
      </c>
      <c r="Y2" s="10" t="s">
        <v>19</v>
      </c>
      <c r="Z2" s="1" t="s">
        <v>22</v>
      </c>
      <c r="AA2" s="1" t="s">
        <v>23</v>
      </c>
      <c r="AB2" s="11" t="s">
        <v>0</v>
      </c>
      <c r="AC2" s="4" t="s">
        <v>7</v>
      </c>
      <c r="AD2" s="17" t="s">
        <v>6</v>
      </c>
      <c r="AE2" s="4" t="s">
        <v>8</v>
      </c>
      <c r="AF2" s="4" t="s">
        <v>6</v>
      </c>
      <c r="AG2" s="4" t="s">
        <v>9</v>
      </c>
      <c r="AH2" s="4"/>
      <c r="AI2" s="6" t="s">
        <v>17</v>
      </c>
      <c r="AK2" s="1" t="s">
        <v>5</v>
      </c>
      <c r="AL2" s="1" t="s">
        <v>21</v>
      </c>
      <c r="AM2" s="10" t="s">
        <v>19</v>
      </c>
      <c r="AN2" s="1" t="s">
        <v>22</v>
      </c>
      <c r="AO2" s="1" t="s">
        <v>23</v>
      </c>
      <c r="AP2" s="11" t="s">
        <v>0</v>
      </c>
      <c r="AQ2" s="6" t="s">
        <v>17</v>
      </c>
      <c r="AS2" s="1" t="s">
        <v>5</v>
      </c>
      <c r="AT2" s="1" t="s">
        <v>21</v>
      </c>
      <c r="AU2" s="10" t="s">
        <v>19</v>
      </c>
      <c r="AV2" s="1" t="s">
        <v>22</v>
      </c>
      <c r="AW2" s="1" t="s">
        <v>23</v>
      </c>
      <c r="AX2" s="11" t="s">
        <v>0</v>
      </c>
      <c r="AY2" s="6" t="s">
        <v>17</v>
      </c>
      <c r="BA2" s="1" t="s">
        <v>5</v>
      </c>
      <c r="BB2" s="1" t="s">
        <v>21</v>
      </c>
      <c r="BC2" s="10" t="s">
        <v>19</v>
      </c>
      <c r="BD2" s="1" t="s">
        <v>22</v>
      </c>
      <c r="BE2" s="1" t="s">
        <v>23</v>
      </c>
      <c r="BF2" s="11" t="s">
        <v>0</v>
      </c>
      <c r="BG2" s="6" t="s">
        <v>17</v>
      </c>
      <c r="BI2" s="1" t="s">
        <v>5</v>
      </c>
      <c r="BJ2" s="1" t="s">
        <v>21</v>
      </c>
      <c r="BK2" s="10" t="s">
        <v>19</v>
      </c>
      <c r="BL2" s="1" t="s">
        <v>22</v>
      </c>
      <c r="BM2" s="1" t="s">
        <v>23</v>
      </c>
      <c r="BN2" s="11" t="s">
        <v>0</v>
      </c>
      <c r="BO2" s="6" t="s">
        <v>17</v>
      </c>
      <c r="BQ2" s="1" t="s">
        <v>5</v>
      </c>
      <c r="BR2" s="1" t="s">
        <v>21</v>
      </c>
      <c r="BS2" s="10" t="s">
        <v>19</v>
      </c>
      <c r="BT2" s="1" t="s">
        <v>22</v>
      </c>
      <c r="BU2" s="1" t="s">
        <v>23</v>
      </c>
      <c r="BV2" s="11" t="s">
        <v>0</v>
      </c>
      <c r="BW2" s="4" t="s">
        <v>25</v>
      </c>
      <c r="BX2" s="17" t="s">
        <v>6</v>
      </c>
      <c r="BY2" s="4" t="s">
        <v>26</v>
      </c>
      <c r="BZ2" s="4" t="s">
        <v>6</v>
      </c>
      <c r="CA2" s="4" t="s">
        <v>27</v>
      </c>
      <c r="CB2" s="4"/>
      <c r="CC2" s="4" t="s">
        <v>28</v>
      </c>
      <c r="CD2" s="4"/>
      <c r="CE2" s="4" t="s">
        <v>29</v>
      </c>
      <c r="CF2" s="4"/>
      <c r="CG2" s="24" t="s">
        <v>30</v>
      </c>
      <c r="CH2" s="9" t="s">
        <v>6</v>
      </c>
      <c r="CI2" s="24" t="s">
        <v>32</v>
      </c>
      <c r="CJ2" s="24" t="s">
        <v>6</v>
      </c>
      <c r="CK2" s="24" t="s">
        <v>31</v>
      </c>
      <c r="CL2" s="24"/>
      <c r="CM2" s="24" t="s">
        <v>33</v>
      </c>
      <c r="CN2" s="24"/>
      <c r="CO2" s="24" t="s">
        <v>34</v>
      </c>
      <c r="CP2" s="24"/>
      <c r="CQ2" s="4" t="s">
        <v>35</v>
      </c>
      <c r="CR2" s="17" t="s">
        <v>6</v>
      </c>
      <c r="CS2" s="4" t="s">
        <v>36</v>
      </c>
      <c r="CT2" s="4" t="s">
        <v>6</v>
      </c>
      <c r="CU2" s="4" t="s">
        <v>37</v>
      </c>
      <c r="CV2" s="4"/>
      <c r="CW2" s="4" t="s">
        <v>38</v>
      </c>
      <c r="CX2" s="4"/>
      <c r="CY2" s="4" t="s">
        <v>39</v>
      </c>
      <c r="CZ2" s="4"/>
      <c r="DA2" s="24" t="s">
        <v>40</v>
      </c>
      <c r="DB2" s="24" t="s">
        <v>6</v>
      </c>
      <c r="DC2" s="24" t="s">
        <v>41</v>
      </c>
      <c r="DD2" s="24"/>
      <c r="DE2" s="24" t="s">
        <v>42</v>
      </c>
      <c r="DF2" s="24"/>
      <c r="DG2" s="24" t="s">
        <v>43</v>
      </c>
      <c r="DH2" s="24"/>
      <c r="DI2" s="4" t="s">
        <v>44</v>
      </c>
      <c r="DJ2" s="4"/>
      <c r="DK2" s="4" t="s">
        <v>45</v>
      </c>
      <c r="DL2" s="4"/>
      <c r="DM2" s="4" t="s">
        <v>46</v>
      </c>
      <c r="DN2" s="4"/>
      <c r="DO2" s="24" t="s">
        <v>47</v>
      </c>
      <c r="DP2" s="24"/>
      <c r="DQ2" s="24" t="s">
        <v>48</v>
      </c>
      <c r="DR2" s="24"/>
      <c r="DS2" s="4" t="s">
        <v>49</v>
      </c>
      <c r="DT2" s="4"/>
    </row>
    <row r="3" spans="1:124" x14ac:dyDescent="0.2">
      <c r="C3" s="7">
        <v>41641</v>
      </c>
      <c r="D3" s="7">
        <v>41670</v>
      </c>
      <c r="E3" s="8">
        <v>160.283783</v>
      </c>
      <c r="F3" s="8">
        <v>156.13035600000001</v>
      </c>
      <c r="G3" s="15">
        <f>(F3-E3)/E3</f>
        <v>-2.5912958393301669E-2</v>
      </c>
      <c r="H3" s="15">
        <f>1+G3</f>
        <v>0.97408704160669835</v>
      </c>
      <c r="I3" s="13">
        <f>AVERAGE(G:G)</f>
        <v>7.9516233333543438E-3</v>
      </c>
      <c r="J3" s="16">
        <f>G3-$I$3</f>
        <v>-3.3864581726656011E-2</v>
      </c>
      <c r="K3" s="15">
        <f>J3^2</f>
        <v>1.1468098955213642E-3</v>
      </c>
      <c r="L3" s="13">
        <f>SUM(K:K)/74</f>
        <v>1.1332713353768081E-3</v>
      </c>
      <c r="M3" s="8">
        <v>21.736153000000002</v>
      </c>
      <c r="N3" s="8">
        <v>22.004496</v>
      </c>
      <c r="O3" s="15">
        <f>(N3-M3)/M3</f>
        <v>1.2345468860105924E-2</v>
      </c>
      <c r="P3" s="15">
        <f>1+O3</f>
        <v>1.0123454688601059</v>
      </c>
      <c r="Q3" s="13">
        <f>AVERAGE(O:O)</f>
        <v>3.049368051807771E-3</v>
      </c>
      <c r="R3" s="14">
        <f>O3-$Q$3</f>
        <v>9.2961008082981522E-3</v>
      </c>
      <c r="S3" s="15">
        <f>R3^2</f>
        <v>8.6417490238041564E-5</v>
      </c>
      <c r="T3" s="13">
        <f>SUM(S:S)/74</f>
        <v>9.8499066754167495E-5</v>
      </c>
      <c r="U3" s="8">
        <v>48.215099000000002</v>
      </c>
      <c r="V3" s="8">
        <v>45.462864000000003</v>
      </c>
      <c r="W3" s="15">
        <f>(V3-U3)/U3</f>
        <v>-5.7082429717711429E-2</v>
      </c>
      <c r="X3" s="15">
        <f>1+W3</f>
        <v>0.94291757028228862</v>
      </c>
      <c r="Y3" s="13">
        <f>AVERAGE(W:W)</f>
        <v>1.5444267764356825E-3</v>
      </c>
      <c r="Z3" s="14">
        <f>W3-$Y$3</f>
        <v>-5.862685649414711E-2</v>
      </c>
      <c r="AA3" s="15">
        <f>Z3^2</f>
        <v>3.4371083023853194E-3</v>
      </c>
      <c r="AB3" s="13">
        <f>SUM(AA:AA)/74</f>
        <v>1.0624603101366439E-3</v>
      </c>
      <c r="AC3" s="12">
        <f>J3*R3</f>
        <v>-3.1480856556184575E-4</v>
      </c>
      <c r="AD3" s="12">
        <f>SUM(AC:AC)/74</f>
        <v>-1.2307091815758764E-4</v>
      </c>
      <c r="AE3" s="12">
        <f>J3*Z3</f>
        <v>1.9853739731229784E-3</v>
      </c>
      <c r="AF3" s="12">
        <f>SUM(AE:AE)/74</f>
        <v>6.8210013365419854E-4</v>
      </c>
      <c r="AG3" s="12">
        <f>R3*Z3</f>
        <v>-5.4500116804322076E-4</v>
      </c>
      <c r="AH3" s="12">
        <f>SUM(AG:AG)/74</f>
        <v>-2.4836496929031101E-5</v>
      </c>
      <c r="AI3" s="8">
        <v>60.133595</v>
      </c>
      <c r="AJ3" s="8">
        <v>57.665317999999999</v>
      </c>
      <c r="AK3" s="15">
        <f>(AJ3-AI3)/AI3</f>
        <v>-4.104655642158099E-2</v>
      </c>
      <c r="AL3" s="15">
        <f>1+AK3</f>
        <v>0.95895344357841905</v>
      </c>
      <c r="AM3" s="13">
        <f>AVERAGE(AK:AK)</f>
        <v>1.4991070469506245E-2</v>
      </c>
      <c r="AN3" s="14">
        <f>AK3-$AM$3</f>
        <v>-5.6037626891087239E-2</v>
      </c>
      <c r="AO3" s="15">
        <f>AN3^2</f>
        <v>3.1402156275847038E-3</v>
      </c>
      <c r="AP3" s="13">
        <f>SUM(AO:AO)/74</f>
        <v>1.9953260904682166E-3</v>
      </c>
      <c r="AQ3" s="8">
        <v>34.536785000000002</v>
      </c>
      <c r="AR3" s="8">
        <v>31.899723000000002</v>
      </c>
      <c r="AS3" s="15">
        <f>(AR3-AQ3)/AQ3</f>
        <v>-7.6355167396154569E-2</v>
      </c>
      <c r="AT3" s="15">
        <f>1+AS3</f>
        <v>0.92364483260384544</v>
      </c>
      <c r="AU3" s="13">
        <f>AVERAGE(AS:AS)</f>
        <v>1.5532567648495406E-2</v>
      </c>
      <c r="AV3" s="14">
        <f>AS3-$AU$3</f>
        <v>-9.1887735044649976E-2</v>
      </c>
      <c r="AW3" s="15">
        <f>AV3^2</f>
        <v>8.4433558516357962E-3</v>
      </c>
      <c r="AX3" s="13">
        <f>SUM(AW:AW)/74</f>
        <v>2.8892182825789661E-3</v>
      </c>
      <c r="AY3" s="8">
        <v>46.465446</v>
      </c>
      <c r="AZ3" s="8">
        <v>47.413333999999999</v>
      </c>
      <c r="BA3" s="15">
        <f>(AZ3-AY3)/AY3</f>
        <v>2.0399847232715661E-2</v>
      </c>
      <c r="BB3" s="15">
        <f>1+BA3</f>
        <v>1.0203998472327156</v>
      </c>
      <c r="BC3" s="13">
        <f>AVERAGE(BA:BA)</f>
        <v>1.2248940371200895E-2</v>
      </c>
      <c r="BD3" s="14">
        <f>BA3-$BC$3</f>
        <v>8.1509068615147669E-3</v>
      </c>
      <c r="BE3" s="15">
        <f>BD3^2</f>
        <v>6.6437282665088507E-5</v>
      </c>
      <c r="BF3" s="13">
        <f>SUM(BE:BE)/74</f>
        <v>3.3196514981398452E-3</v>
      </c>
      <c r="BG3" s="8">
        <v>40.881886000000002</v>
      </c>
      <c r="BH3" s="8">
        <v>38.004139000000002</v>
      </c>
      <c r="BI3" s="15">
        <f>(BH3-BG3)/BG3</f>
        <v>-7.0391737798006657E-2</v>
      </c>
      <c r="BJ3" s="15">
        <f>1+BI3</f>
        <v>0.92960826220199333</v>
      </c>
      <c r="BK3" s="13">
        <f>AVERAGE(BI:BI)</f>
        <v>1.159854063927903E-2</v>
      </c>
      <c r="BL3" s="14">
        <f>BI3-$BK$3</f>
        <v>-8.199027843728568E-2</v>
      </c>
      <c r="BM3" s="15">
        <f>BL3^2</f>
        <v>6.7224057582236331E-3</v>
      </c>
      <c r="BN3" s="13">
        <f>SUM(BM:BM)/74</f>
        <v>2.2349713256760509E-3</v>
      </c>
      <c r="BO3" s="8">
        <v>70.246955999999997</v>
      </c>
      <c r="BP3" s="8">
        <v>69.164642000000001</v>
      </c>
      <c r="BQ3" s="15">
        <f>(BP3-BO3)/BO3</f>
        <v>-1.5407272594132004E-2</v>
      </c>
      <c r="BR3" s="15">
        <f>1+BQ3</f>
        <v>0.98459272740586801</v>
      </c>
      <c r="BS3" s="13">
        <f>AVERAGE(BQ:BQ)</f>
        <v>1.401445297572421E-2</v>
      </c>
      <c r="BT3" s="14">
        <f>BQ3-$BS$3</f>
        <v>-2.9421725569856214E-2</v>
      </c>
      <c r="BU3" s="15">
        <f>BT3^2</f>
        <v>8.6563793550793093E-4</v>
      </c>
      <c r="BV3" s="13">
        <f>SUM(BU:BU)/74</f>
        <v>2.3173661953444741E-3</v>
      </c>
      <c r="BW3" s="12">
        <f>J3*AN3</f>
        <v>1.8976907956210804E-3</v>
      </c>
      <c r="BX3" s="12">
        <f>SUM(BW:BW)/74</f>
        <v>2.4939022849670576E-4</v>
      </c>
      <c r="BY3" s="12">
        <f>J3*AV3</f>
        <v>3.1117397130968629E-3</v>
      </c>
      <c r="BZ3" s="12">
        <f>SUM(BY:BY)/74</f>
        <v>9.4254136669079727E-4</v>
      </c>
      <c r="CA3" s="12">
        <f>J3*BD3</f>
        <v>-2.7602705155812808E-4</v>
      </c>
      <c r="CB3" s="12">
        <f>SUM(CA:CA)/74</f>
        <v>2.6040571540561524E-4</v>
      </c>
      <c r="CC3" s="12">
        <f>J3*BL3</f>
        <v>2.776566484930743E-3</v>
      </c>
      <c r="CD3" s="12">
        <f>SUM(CC:CC)/74</f>
        <v>5.8589395611840633E-4</v>
      </c>
      <c r="CE3" s="12">
        <f>J3*BT3</f>
        <v>9.9635443009964066E-4</v>
      </c>
      <c r="CF3" s="12">
        <f>SUM(CE:CE)/74</f>
        <v>1.2222756479239509E-3</v>
      </c>
      <c r="CG3" s="13">
        <f>R3*AN3</f>
        <v>-5.2093142863734641E-4</v>
      </c>
      <c r="CH3" s="13">
        <f>SUM(CG:CG)/74</f>
        <v>-6.2443291143445369E-5</v>
      </c>
      <c r="CI3" s="13">
        <f>R3*AV3</f>
        <v>-8.541976480212571E-4</v>
      </c>
      <c r="CJ3" s="13">
        <f>SUM(CI:CI)/74</f>
        <v>3.1849831738632021E-5</v>
      </c>
      <c r="CK3" s="13">
        <f>R3*BD3</f>
        <v>7.5771651863690376E-5</v>
      </c>
      <c r="CL3" s="13">
        <f>SUM(CK:CK)/74</f>
        <v>2.3233191765468589E-5</v>
      </c>
      <c r="CM3" s="13">
        <f>R3*BL3</f>
        <v>-7.6218989365344197E-4</v>
      </c>
      <c r="CN3" s="13">
        <f>SUM(CM:CM)/74</f>
        <v>-1.0801626611699322E-4</v>
      </c>
      <c r="CO3" s="13">
        <f>R3*BT3</f>
        <v>-2.7350732685146677E-4</v>
      </c>
      <c r="CP3" s="13">
        <f>SUM(CO:CO)/74</f>
        <v>-8.293370258952596E-5</v>
      </c>
      <c r="CQ3" s="25">
        <f>Z3*AN3</f>
        <v>3.2853099100163307E-3</v>
      </c>
      <c r="CR3" s="25">
        <f>SUM(CQ:CQ)/74</f>
        <v>-2.0498606112597857E-4</v>
      </c>
      <c r="CS3" s="25">
        <f>Z3*AV3</f>
        <v>5.3870890560349062E-3</v>
      </c>
      <c r="CT3" s="25">
        <f>SUM(CS:CS)/74</f>
        <v>6.5582135408206684E-4</v>
      </c>
      <c r="CU3" s="25">
        <f>Z3*BD3</f>
        <v>-4.7786204686718528E-4</v>
      </c>
      <c r="CV3" s="25">
        <f>SUM(CU:CU)/74</f>
        <v>-8.8953957458407277E-5</v>
      </c>
      <c r="CW3" s="25">
        <f>Z3*BL3</f>
        <v>4.8068322878579116E-3</v>
      </c>
      <c r="CX3" s="25">
        <f>SUM(CW:CW)/74</f>
        <v>-8.1628140905439882E-7</v>
      </c>
      <c r="CY3" s="25">
        <f>Z3*BT3</f>
        <v>1.7249032827941389E-3</v>
      </c>
      <c r="CZ3" s="25">
        <f>SUM(CY:CY)/74</f>
        <v>5.7814415542627184E-4</v>
      </c>
      <c r="DA3" s="13">
        <f>AN3*AV3</f>
        <v>5.1491706122991764E-3</v>
      </c>
      <c r="DB3" s="13">
        <f>SUM(DA:DA)/74</f>
        <v>8.8055717593165902E-4</v>
      </c>
      <c r="DC3" s="13">
        <f>AN3*BD3</f>
        <v>-4.5675747752956739E-4</v>
      </c>
      <c r="DD3" s="13">
        <f>SUM(DC:DC)/74</f>
        <v>1.142088125180555E-3</v>
      </c>
      <c r="DE3" s="13">
        <f>AN3*BL3</f>
        <v>4.5945406317649705E-3</v>
      </c>
      <c r="DF3" s="13">
        <f>SUM(DE:DE)/74</f>
        <v>1.1267648324194686E-3</v>
      </c>
      <c r="DG3" s="13">
        <f>AN3*BT3</f>
        <v>1.6487236799755636E-3</v>
      </c>
      <c r="DH3" s="13">
        <f>SUM(DG:DG)/74</f>
        <v>3.7368516596790826E-4</v>
      </c>
      <c r="DI3" s="25">
        <f>AV3*BD3</f>
        <v>-7.4896837006448841E-4</v>
      </c>
      <c r="DJ3" s="25">
        <f>SUM(DI:DI)/74</f>
        <v>5.2663853074399851E-4</v>
      </c>
      <c r="DK3" s="25">
        <f>AV3*BL3</f>
        <v>7.5339009812823848E-3</v>
      </c>
      <c r="DL3" s="25">
        <f>SUM(DK:DK)/74</f>
        <v>7.0972724187356572E-4</v>
      </c>
      <c r="DM3" s="25">
        <f>AV3*BT3</f>
        <v>2.7034957237193511E-3</v>
      </c>
      <c r="DN3" s="25">
        <f>SUM(DM:DM)/74</f>
        <v>1.3515322375736371E-3</v>
      </c>
      <c r="DO3" s="13">
        <f>BD3*BL3</f>
        <v>-6.6829512309197808E-4</v>
      </c>
      <c r="DP3" s="13">
        <f>SUM(DO:DO)/74</f>
        <v>8.8286467252301224E-4</v>
      </c>
      <c r="DQ3" s="13">
        <f>BD3*BT3</f>
        <v>-2.3981374482494547E-4</v>
      </c>
      <c r="DR3" s="13">
        <f>SUM(DQ:DQ)/74</f>
        <v>4.4014875125173163E-4</v>
      </c>
      <c r="DS3" s="25">
        <f>BL3*BT3</f>
        <v>2.4122954715779187E-3</v>
      </c>
      <c r="DT3" s="25">
        <f>SUM(DS:DS)/74</f>
        <v>9.4863681419029373E-4</v>
      </c>
    </row>
    <row r="4" spans="1:124" x14ac:dyDescent="0.2">
      <c r="C4" s="7">
        <v>41673</v>
      </c>
      <c r="D4" s="7">
        <v>41698</v>
      </c>
      <c r="E4" s="8">
        <v>152.616592</v>
      </c>
      <c r="F4" s="8">
        <v>163.23674</v>
      </c>
      <c r="G4" s="15">
        <f t="shared" ref="G4:G67" si="0">(F4-E4)/E4</f>
        <v>6.9587112782599686E-2</v>
      </c>
      <c r="H4" s="15">
        <f t="shared" ref="H4:H67" si="1">1+G4</f>
        <v>1.0695871127825998</v>
      </c>
      <c r="I4" s="11" t="s">
        <v>20</v>
      </c>
      <c r="J4" s="16">
        <f t="shared" ref="J4:J67" si="2">G4-$I$3</f>
        <v>6.1635489449245344E-2</v>
      </c>
      <c r="K4" s="15">
        <f t="shared" ref="K4:K67" si="3">J4^2</f>
        <v>3.7989335596480341E-3</v>
      </c>
      <c r="L4" s="13" t="s">
        <v>1</v>
      </c>
      <c r="M4" s="8">
        <v>22.096722</v>
      </c>
      <c r="N4" s="8">
        <v>22.069863999999999</v>
      </c>
      <c r="O4" s="15">
        <f t="shared" ref="O4:O67" si="4">(N4-M4)/M4</f>
        <v>-1.2154744038505221E-3</v>
      </c>
      <c r="P4" s="15">
        <f t="shared" ref="P4:P67" si="5">1+O4</f>
        <v>0.9987845255961495</v>
      </c>
      <c r="Q4" s="11" t="s">
        <v>20</v>
      </c>
      <c r="R4" s="14">
        <f t="shared" ref="R4:R67" si="6">O4-$Q$3</f>
        <v>-4.2648424556582928E-3</v>
      </c>
      <c r="S4" s="15">
        <f t="shared" ref="S4:S67" si="7">R4^2</f>
        <v>1.8188881171585456E-5</v>
      </c>
      <c r="T4" s="13" t="s">
        <v>1</v>
      </c>
      <c r="U4" s="8">
        <v>44.435020000000002</v>
      </c>
      <c r="V4" s="8">
        <v>47.093814999999999</v>
      </c>
      <c r="W4" s="15">
        <f t="shared" ref="W4:W67" si="8">(V4-U4)/U4</f>
        <v>5.9835575633813101E-2</v>
      </c>
      <c r="X4" s="15">
        <f t="shared" ref="X4:X67" si="9">1+W4</f>
        <v>1.0598355756338131</v>
      </c>
      <c r="Y4" s="11" t="s">
        <v>20</v>
      </c>
      <c r="Z4" s="14">
        <f t="shared" ref="Z4:Z67" si="10">W4-$Y$3</f>
        <v>5.829114885737742E-2</v>
      </c>
      <c r="AA4" s="15">
        <f t="shared" ref="AA4:AA67" si="11">Z4^2</f>
        <v>3.3978580351129331E-3</v>
      </c>
      <c r="AB4" s="13" t="s">
        <v>1</v>
      </c>
      <c r="AC4" s="12">
        <f>J4*R4</f>
        <v>-2.628656521784203E-4</v>
      </c>
      <c r="AD4" s="12"/>
      <c r="AE4" s="12">
        <f t="shared" ref="AE4:AE67" si="12">J4*Z4</f>
        <v>3.592803490383276E-3</v>
      </c>
      <c r="AF4" s="12"/>
      <c r="AG4" s="12">
        <f t="shared" ref="AG4:AG67" si="13">R4*Z4</f>
        <v>-2.486025664360406E-4</v>
      </c>
      <c r="AH4" s="12"/>
      <c r="AI4" s="8">
        <v>56.44659</v>
      </c>
      <c r="AJ4" s="8">
        <v>56.940243000000002</v>
      </c>
      <c r="AK4" s="15">
        <f t="shared" ref="AK4:AK67" si="14">(AJ4-AI4)/AI4</f>
        <v>8.7454884342880925E-3</v>
      </c>
      <c r="AL4" s="15">
        <f t="shared" ref="AL4:AL67" si="15">1+AK4</f>
        <v>1.0087454884342881</v>
      </c>
      <c r="AM4" s="11" t="s">
        <v>20</v>
      </c>
      <c r="AN4" s="14">
        <f t="shared" ref="AN4:AN67" si="16">AK4-$AM$3</f>
        <v>-6.2455820352181526E-3</v>
      </c>
      <c r="AO4" s="15">
        <f t="shared" ref="AO4:AO67" si="17">AN4^2</f>
        <v>3.9007294958639721E-5</v>
      </c>
      <c r="AP4" s="13" t="s">
        <v>1</v>
      </c>
      <c r="AQ4" s="8">
        <v>31.011894000000002</v>
      </c>
      <c r="AR4" s="8">
        <v>33.191871999999996</v>
      </c>
      <c r="AS4" s="15">
        <f t="shared" ref="AS4:AS67" si="18">(AR4-AQ4)/AQ4</f>
        <v>7.0294900401761812E-2</v>
      </c>
      <c r="AT4" s="15">
        <f t="shared" ref="AT4:AT67" si="19">1+AS4</f>
        <v>1.0702949004017619</v>
      </c>
      <c r="AU4" s="11" t="s">
        <v>20</v>
      </c>
      <c r="AV4" s="14">
        <f t="shared" ref="AV4:AV67" si="20">AS4-$AU$3</f>
        <v>5.4762332753266404E-2</v>
      </c>
      <c r="AW4" s="15">
        <f t="shared" ref="AW4:AW67" si="21">AV4^2</f>
        <v>2.9989130885794742E-3</v>
      </c>
      <c r="AX4" s="13" t="s">
        <v>1</v>
      </c>
      <c r="AY4" s="8">
        <v>44.779277999999998</v>
      </c>
      <c r="AZ4" s="8">
        <v>49.410468999999999</v>
      </c>
      <c r="BA4" s="15">
        <f t="shared" ref="BA4:BA67" si="22">(AZ4-AY4)/AY4</f>
        <v>0.10342263669369572</v>
      </c>
      <c r="BB4" s="15">
        <f t="shared" ref="BB4:BB67" si="23">1+BA4</f>
        <v>1.1034226366936957</v>
      </c>
      <c r="BC4" s="11" t="s">
        <v>20</v>
      </c>
      <c r="BD4" s="14">
        <f t="shared" ref="BD4:BD67" si="24">BA4-$BC$3</f>
        <v>9.1173696322494835E-2</v>
      </c>
      <c r="BE4" s="15">
        <f t="shared" ref="BE4:BE67" si="25">BD4^2</f>
        <v>8.3126429011065074E-3</v>
      </c>
      <c r="BF4" s="13" t="s">
        <v>1</v>
      </c>
      <c r="BG4" s="8">
        <v>37.032145999999997</v>
      </c>
      <c r="BH4" s="8">
        <v>38.013233</v>
      </c>
      <c r="BI4" s="15">
        <f t="shared" ref="BI4:BI67" si="26">(BH4-BG4)/BG4</f>
        <v>2.6492847592467429E-2</v>
      </c>
      <c r="BJ4" s="15">
        <f t="shared" ref="BJ4:BJ67" si="27">1+BI4</f>
        <v>1.0264928475924675</v>
      </c>
      <c r="BK4" s="11" t="s">
        <v>20</v>
      </c>
      <c r="BL4" s="14">
        <f t="shared" ref="BL4:BL67" si="28">BI4-$BK$3</f>
        <v>1.4894306953188399E-2</v>
      </c>
      <c r="BM4" s="15">
        <f t="shared" ref="BM4:BM67" si="29">BL4^2</f>
        <v>2.2184037961579629E-4</v>
      </c>
      <c r="BN4" s="13" t="s">
        <v>1</v>
      </c>
      <c r="BO4" s="8">
        <v>67.614745999999997</v>
      </c>
      <c r="BP4" s="8">
        <v>72.169158999999993</v>
      </c>
      <c r="BQ4" s="15">
        <f t="shared" ref="BQ4:BQ67" si="30">(BP4-BO4)/BO4</f>
        <v>6.7358280100615883E-2</v>
      </c>
      <c r="BR4" s="15">
        <f t="shared" ref="BR4:BR67" si="31">1+BQ4</f>
        <v>1.0673582801006158</v>
      </c>
      <c r="BS4" s="11" t="s">
        <v>20</v>
      </c>
      <c r="BT4" s="14">
        <f t="shared" ref="BT4:BT67" si="32">BQ4-$BS$3</f>
        <v>5.3343827124891677E-2</v>
      </c>
      <c r="BU4" s="15">
        <f t="shared" ref="BU4:BU67" si="33">BT4^2</f>
        <v>2.8455638923303292E-3</v>
      </c>
      <c r="BV4" s="13" t="s">
        <v>1</v>
      </c>
      <c r="BW4" s="12">
        <f t="shared" ref="BW4:BW67" si="34">J4*AN4</f>
        <v>-3.849495056360847E-4</v>
      </c>
      <c r="BY4" s="12">
        <f t="shared" ref="BY4:BY67" si="35">J4*AV4</f>
        <v>3.375303182630014E-3</v>
      </c>
      <c r="CA4" s="12">
        <f t="shared" ref="CA4:CA67" si="36">J4*BD4</f>
        <v>5.6195353977338295E-3</v>
      </c>
      <c r="CC4" s="12">
        <f t="shared" ref="CC4:CC67" si="37">J4*BL4</f>
        <v>9.1801789906706518E-4</v>
      </c>
      <c r="CE4" s="12">
        <f t="shared" ref="CE4:CE67" si="38">J4*BT4</f>
        <v>3.2878728939386287E-3</v>
      </c>
      <c r="CG4" s="13">
        <f t="shared" ref="CG4:CG67" si="39">R4*AN4</f>
        <v>2.6636423424095103E-5</v>
      </c>
      <c r="CI4" s="13">
        <f t="shared" ref="CI4:CI67" si="40">R4*AV4</f>
        <v>-2.3355272169701724E-4</v>
      </c>
      <c r="CK4" s="13">
        <f t="shared" ref="CK4:CK67" si="41">R4*BD4</f>
        <v>-3.8884145091547235E-4</v>
      </c>
      <c r="CM4" s="13">
        <f t="shared" ref="CM4:CM67" si="42">R4*BL4</f>
        <v>-6.35218726415644E-5</v>
      </c>
      <c r="CO4" s="13">
        <f t="shared" ref="CO4:CO67" si="43">R4*BT4</f>
        <v>-2.2750301866953447E-4</v>
      </c>
      <c r="CQ4" s="25">
        <f t="shared" ref="CQ4:CQ67" si="44">Z4*AN4</f>
        <v>-3.6406215211586354E-4</v>
      </c>
      <c r="CS4" s="25">
        <f t="shared" ref="CS4:CS67" si="45">Z4*AV4</f>
        <v>3.1921592902978868E-3</v>
      </c>
      <c r="CU4" s="25">
        <f t="shared" ref="CU4:CU67" si="46">Z4*BD4</f>
        <v>5.3146195042118706E-3</v>
      </c>
      <c r="CW4" s="25">
        <f t="shared" ref="CW4:CW67" si="47">Z4*BL4</f>
        <v>8.6820626373577655E-4</v>
      </c>
      <c r="CY4" s="25">
        <f t="shared" ref="CY4:CY67" si="48">Z4*BT4</f>
        <v>3.1094729675592682E-3</v>
      </c>
      <c r="DA4" s="13">
        <f t="shared" ref="DA4:DA67" si="49">AN4*AV4</f>
        <v>-3.4202264165043931E-4</v>
      </c>
      <c r="DC4" s="13">
        <f t="shared" ref="DC4:DC67" si="50">AN4*BD4</f>
        <v>-5.6943279983620912E-4</v>
      </c>
      <c r="DE4" s="13">
        <f t="shared" ref="DE4:DE67" si="51">AN4*BL4</f>
        <v>-9.3023615933858286E-5</v>
      </c>
      <c r="DG4" s="13">
        <f t="shared" ref="DG4:DG67" si="52">AN4*BT4</f>
        <v>-3.3316324838100623E-4</v>
      </c>
      <c r="DI4" s="25">
        <f t="shared" ref="DI4:DI67" si="53">AV4*BD4</f>
        <v>4.9928842963577235E-3</v>
      </c>
      <c r="DK4" s="25">
        <f t="shared" ref="DK4:DK67" si="54">AV4*BL4</f>
        <v>8.1564699349979258E-4</v>
      </c>
      <c r="DM4" s="25">
        <f t="shared" ref="DM4:DM67" si="55">AV4*BT4</f>
        <v>2.9212324113460364E-3</v>
      </c>
      <c r="DO4" s="13">
        <f t="shared" ref="DO4:DO67" si="56">BD4*BL4</f>
        <v>1.3579690190840224E-3</v>
      </c>
      <c r="DQ4" s="13">
        <f t="shared" ref="DQ4:DQ67" si="57">BD4*BT4</f>
        <v>4.8635538949645361E-3</v>
      </c>
      <c r="DS4" s="25">
        <f t="shared" ref="DS4:DS67" si="58">BL4*BT4</f>
        <v>7.9451933525595401E-4</v>
      </c>
    </row>
    <row r="5" spans="1:124" x14ac:dyDescent="0.2">
      <c r="C5" s="7">
        <v>41701</v>
      </c>
      <c r="D5" s="7">
        <v>41729</v>
      </c>
      <c r="E5" s="8">
        <v>162.08886699999999</v>
      </c>
      <c r="F5" s="8">
        <v>164.59085099999999</v>
      </c>
      <c r="G5" s="15">
        <f t="shared" si="0"/>
        <v>1.543587814701668E-2</v>
      </c>
      <c r="H5" s="15">
        <f t="shared" si="1"/>
        <v>1.0154358781470167</v>
      </c>
      <c r="I5" s="9">
        <f>PRODUCT(H:H)^(1/74)-1</f>
        <v>7.3800241929444788E-3</v>
      </c>
      <c r="J5" s="16">
        <f t="shared" si="2"/>
        <v>7.4842548136623364E-3</v>
      </c>
      <c r="K5" s="15">
        <f t="shared" si="3"/>
        <v>5.6014070115827853E-5</v>
      </c>
      <c r="L5" s="13">
        <f>SQRT(L3)</f>
        <v>3.3664095641748763E-2</v>
      </c>
      <c r="M5" s="8">
        <v>22.106601999999999</v>
      </c>
      <c r="N5" s="8">
        <v>21.981152000000002</v>
      </c>
      <c r="O5" s="15">
        <f t="shared" si="4"/>
        <v>-5.6747753453921679E-3</v>
      </c>
      <c r="P5" s="15">
        <f t="shared" si="5"/>
        <v>0.99432522465460782</v>
      </c>
      <c r="Q5" s="9">
        <f>PRODUCT(P:P)^(1/74)-1</f>
        <v>3.0003335570292222E-3</v>
      </c>
      <c r="R5" s="14">
        <f t="shared" si="6"/>
        <v>-8.7241433971999398E-3</v>
      </c>
      <c r="S5" s="15">
        <f t="shared" si="7"/>
        <v>7.6110678014907308E-5</v>
      </c>
      <c r="T5" s="13">
        <f>SQRT(T3)</f>
        <v>9.9246696042824267E-3</v>
      </c>
      <c r="U5" s="8">
        <v>46.635120000000001</v>
      </c>
      <c r="V5" s="8">
        <v>48.588863000000003</v>
      </c>
      <c r="W5" s="15">
        <f t="shared" si="8"/>
        <v>4.1894241936120305E-2</v>
      </c>
      <c r="X5" s="15">
        <f t="shared" si="9"/>
        <v>1.0418942419361203</v>
      </c>
      <c r="Y5" s="9">
        <f>PRODUCT(X:X)^(1/74)-1</f>
        <v>1.0098532774736046E-3</v>
      </c>
      <c r="Z5" s="14">
        <f t="shared" si="10"/>
        <v>4.0349815159684624E-2</v>
      </c>
      <c r="AA5" s="15">
        <f t="shared" si="11"/>
        <v>1.6281075834207151E-3</v>
      </c>
      <c r="AB5" s="13">
        <f>SQRT(AB3)</f>
        <v>3.2595403205615416E-2</v>
      </c>
      <c r="AC5" s="12">
        <f t="shared" ref="AC5:AC68" si="59">J5*R5</f>
        <v>-6.5293712215574141E-5</v>
      </c>
      <c r="AD5" s="12"/>
      <c r="AE5" s="12">
        <f t="shared" si="12"/>
        <v>3.0198829833925515E-4</v>
      </c>
      <c r="AF5" s="12"/>
      <c r="AG5" s="12">
        <f t="shared" si="13"/>
        <v>-3.5201757350360066E-4</v>
      </c>
      <c r="AH5" s="12"/>
      <c r="AI5" s="8">
        <v>57.163924999999999</v>
      </c>
      <c r="AJ5" s="8">
        <v>57.447819000000003</v>
      </c>
      <c r="AK5" s="15">
        <f t="shared" si="14"/>
        <v>4.9663139821137835E-3</v>
      </c>
      <c r="AL5" s="15">
        <f t="shared" si="15"/>
        <v>1.0049663139821139</v>
      </c>
      <c r="AM5" s="9">
        <f>PRODUCT(AL:AL)^(1/74)-1</f>
        <v>1.4012037148520395E-2</v>
      </c>
      <c r="AN5" s="14">
        <f t="shared" si="16"/>
        <v>-1.0024756487392462E-2</v>
      </c>
      <c r="AO5" s="15">
        <f t="shared" si="17"/>
        <v>1.0049574263151727E-4</v>
      </c>
      <c r="AP5" s="13">
        <f>SQRT(AP3)</f>
        <v>4.4669073087184347E-2</v>
      </c>
      <c r="AQ5" s="8">
        <v>33.306140999999997</v>
      </c>
      <c r="AR5" s="8">
        <v>32.826965000000001</v>
      </c>
      <c r="AS5" s="15">
        <f t="shared" si="18"/>
        <v>-1.4387016496447169E-2</v>
      </c>
      <c r="AT5" s="15">
        <f t="shared" si="19"/>
        <v>0.98561298350355286</v>
      </c>
      <c r="AU5" s="9">
        <f>PRODUCT(AT:AT)^(1/74)-1</f>
        <v>1.411463606459229E-2</v>
      </c>
      <c r="AV5" s="14">
        <f t="shared" si="20"/>
        <v>-2.9919584144942574E-2</v>
      </c>
      <c r="AW5" s="15">
        <f t="shared" si="21"/>
        <v>8.9518151540629912E-4</v>
      </c>
      <c r="AX5" s="13">
        <f>SQRT(AX3)</f>
        <v>5.3751449120735026E-2</v>
      </c>
      <c r="AY5" s="8">
        <v>50.663330000000002</v>
      </c>
      <c r="AZ5" s="8">
        <v>51.760734999999997</v>
      </c>
      <c r="BA5" s="15">
        <f t="shared" si="22"/>
        <v>2.1660735683974874E-2</v>
      </c>
      <c r="BB5" s="15">
        <f t="shared" si="23"/>
        <v>1.0216607356839749</v>
      </c>
      <c r="BC5" s="9">
        <f>PRODUCT(BB:BB)^(1/74)-1</f>
        <v>1.0577893151808127E-2</v>
      </c>
      <c r="BD5" s="14">
        <f t="shared" si="24"/>
        <v>9.4117953127739792E-3</v>
      </c>
      <c r="BE5" s="15">
        <f t="shared" si="25"/>
        <v>8.8581891009554249E-5</v>
      </c>
      <c r="BF5" s="13">
        <f>SQRT(BF3)</f>
        <v>5.7616416915145331E-2</v>
      </c>
      <c r="BG5" s="8">
        <v>38.220745000000001</v>
      </c>
      <c r="BH5" s="8">
        <v>36.121448999999998</v>
      </c>
      <c r="BI5" s="15">
        <f t="shared" si="26"/>
        <v>-5.4925564637738025E-2</v>
      </c>
      <c r="BJ5" s="15">
        <f t="shared" si="27"/>
        <v>0.94507443536226199</v>
      </c>
      <c r="BK5" s="9">
        <f>PRODUCT(BJ:BJ)^(1/74)-1</f>
        <v>1.0487441423849164E-2</v>
      </c>
      <c r="BL5" s="14">
        <f t="shared" si="28"/>
        <v>-6.6524105277017048E-2</v>
      </c>
      <c r="BM5" s="15">
        <f t="shared" si="29"/>
        <v>4.4254565829076479E-3</v>
      </c>
      <c r="BN5" s="13">
        <f>SQRT(BN3)</f>
        <v>4.7275483346826304E-2</v>
      </c>
      <c r="BO5" s="8">
        <v>71.433182000000002</v>
      </c>
      <c r="BP5" s="8">
        <v>69.026107999999994</v>
      </c>
      <c r="BQ5" s="15">
        <f t="shared" si="30"/>
        <v>-3.3696860935020487E-2</v>
      </c>
      <c r="BR5" s="15">
        <f t="shared" si="31"/>
        <v>0.96630313906497955</v>
      </c>
      <c r="BS5" s="9">
        <f>PRODUCT(BR:BR)^(1/74)-1</f>
        <v>1.2833218772476229E-2</v>
      </c>
      <c r="BT5" s="14">
        <f t="shared" si="32"/>
        <v>-4.7711313910744693E-2</v>
      </c>
      <c r="BU5" s="15">
        <f t="shared" si="33"/>
        <v>2.2763694750896199E-3</v>
      </c>
      <c r="BV5" s="13">
        <f>SQRT(BV3)</f>
        <v>4.8139029854624968E-2</v>
      </c>
      <c r="BW5" s="12">
        <f t="shared" si="34"/>
        <v>-7.5027831996559767E-5</v>
      </c>
      <c r="BY5" s="12">
        <f t="shared" si="35"/>
        <v>-2.2392579165956178E-4</v>
      </c>
      <c r="CA5" s="12">
        <f t="shared" si="36"/>
        <v>7.0440274374833275E-5</v>
      </c>
      <c r="CC5" s="12">
        <f t="shared" si="37"/>
        <v>-4.9788335514409487E-4</v>
      </c>
      <c r="CE5" s="12">
        <f t="shared" si="38"/>
        <v>-3.5708363080264575E-4</v>
      </c>
      <c r="CG5" s="13">
        <f t="shared" si="39"/>
        <v>8.7457413118022213E-5</v>
      </c>
      <c r="CI5" s="13">
        <f t="shared" si="40"/>
        <v>2.6102274246506878E-4</v>
      </c>
      <c r="CK5" s="13">
        <f t="shared" si="41"/>
        <v>-8.2109851933734451E-5</v>
      </c>
      <c r="CM5" s="13">
        <f t="shared" si="42"/>
        <v>5.8036583380712198E-4</v>
      </c>
      <c r="CO5" s="13">
        <f t="shared" si="43"/>
        <v>4.1624034422615698E-4</v>
      </c>
      <c r="CQ5" s="25">
        <f t="shared" si="44"/>
        <v>-4.0449707128713518E-4</v>
      </c>
      <c r="CS5" s="25">
        <f t="shared" si="45"/>
        <v>-1.2072496899030636E-3</v>
      </c>
      <c r="CU5" s="25">
        <f t="shared" si="46"/>
        <v>3.7976420119121618E-4</v>
      </c>
      <c r="CW5" s="25">
        <f t="shared" si="47"/>
        <v>-2.6842353515910385E-3</v>
      </c>
      <c r="CY5" s="25">
        <f t="shared" si="48"/>
        <v>-1.9251426973242382E-3</v>
      </c>
      <c r="DA5" s="13">
        <f t="shared" si="49"/>
        <v>2.9993654525709772E-4</v>
      </c>
      <c r="DC5" s="13">
        <f t="shared" si="50"/>
        <v>-9.4350956119740919E-5</v>
      </c>
      <c r="DE5" s="13">
        <f t="shared" si="51"/>
        <v>6.6688795594375581E-4</v>
      </c>
      <c r="DG5" s="13">
        <f t="shared" si="52"/>
        <v>4.7829430364875608E-4</v>
      </c>
      <c r="DI5" s="25">
        <f t="shared" si="53"/>
        <v>-2.8159700181551716E-4</v>
      </c>
      <c r="DK5" s="25">
        <f t="shared" si="54"/>
        <v>1.9903735655027299E-3</v>
      </c>
      <c r="DM5" s="25">
        <f t="shared" si="55"/>
        <v>1.4275026712182951E-3</v>
      </c>
      <c r="DO5" s="13">
        <f t="shared" si="56"/>
        <v>-6.2611126223271183E-4</v>
      </c>
      <c r="DQ5" s="13">
        <f t="shared" si="57"/>
        <v>-4.4904912063143483E-4</v>
      </c>
      <c r="DS5" s="25">
        <f t="shared" si="58"/>
        <v>3.1739524695031879E-3</v>
      </c>
    </row>
    <row r="6" spans="1:124" x14ac:dyDescent="0.2">
      <c r="C6" s="7">
        <v>41730</v>
      </c>
      <c r="D6" s="7">
        <v>41759</v>
      </c>
      <c r="E6" s="8">
        <v>165.68223599999999</v>
      </c>
      <c r="F6" s="8">
        <v>165.73504600000001</v>
      </c>
      <c r="G6" s="15">
        <f t="shared" si="0"/>
        <v>3.1874268041639798E-4</v>
      </c>
      <c r="H6" s="15">
        <f t="shared" si="1"/>
        <v>1.0003187426804163</v>
      </c>
      <c r="I6" s="12"/>
      <c r="J6" s="16">
        <f t="shared" si="2"/>
        <v>-7.6328806529379458E-3</v>
      </c>
      <c r="K6" s="15">
        <f t="shared" si="3"/>
        <v>5.8260867061994402E-5</v>
      </c>
      <c r="L6" s="12"/>
      <c r="M6" s="8">
        <v>21.975767000000001</v>
      </c>
      <c r="N6" s="8">
        <v>22.146193</v>
      </c>
      <c r="O6" s="15">
        <f t="shared" si="4"/>
        <v>7.7551786929666239E-3</v>
      </c>
      <c r="P6" s="15">
        <f t="shared" si="5"/>
        <v>1.0077551786929666</v>
      </c>
      <c r="Q6" s="8"/>
      <c r="R6" s="14">
        <f t="shared" si="6"/>
        <v>4.7058106411588529E-3</v>
      </c>
      <c r="S6" s="15">
        <f t="shared" si="7"/>
        <v>2.2144653790443895E-5</v>
      </c>
      <c r="T6" s="8"/>
      <c r="U6" s="8">
        <v>49.047573</v>
      </c>
      <c r="V6" s="8">
        <v>49.472301000000002</v>
      </c>
      <c r="W6" s="15">
        <f t="shared" si="8"/>
        <v>8.659511042473025E-3</v>
      </c>
      <c r="X6" s="15">
        <f t="shared" si="9"/>
        <v>1.008659511042473</v>
      </c>
      <c r="Y6" s="8"/>
      <c r="Z6" s="14">
        <f t="shared" si="10"/>
        <v>7.1150842660373421E-3</v>
      </c>
      <c r="AA6" s="15">
        <f t="shared" si="11"/>
        <v>5.0624424112812146E-5</v>
      </c>
      <c r="AB6" s="8"/>
      <c r="AC6" s="12">
        <f t="shared" si="59"/>
        <v>-3.591889099929092E-5</v>
      </c>
      <c r="AD6" s="12"/>
      <c r="AE6" s="12">
        <f t="shared" si="12"/>
        <v>-5.4308589038259611E-5</v>
      </c>
      <c r="AF6" s="8"/>
      <c r="AG6" s="12">
        <f t="shared" si="13"/>
        <v>3.3482239251860452E-5</v>
      </c>
      <c r="AH6" s="8"/>
      <c r="AI6" s="8">
        <v>56.392315000000004</v>
      </c>
      <c r="AJ6" s="8">
        <v>54.630538999999999</v>
      </c>
      <c r="AK6" s="15">
        <f t="shared" si="14"/>
        <v>-3.1241420041010989E-2</v>
      </c>
      <c r="AL6" s="15">
        <f t="shared" si="15"/>
        <v>0.96875857995898906</v>
      </c>
      <c r="AM6" s="8"/>
      <c r="AN6" s="14">
        <f t="shared" si="16"/>
        <v>-4.6232490510517234E-2</v>
      </c>
      <c r="AO6" s="15">
        <f t="shared" si="17"/>
        <v>2.137443178805066E-3</v>
      </c>
      <c r="AP6" s="8"/>
      <c r="AQ6" s="8">
        <v>33.498699000000002</v>
      </c>
      <c r="AR6" s="8">
        <v>33.887619000000001</v>
      </c>
      <c r="AS6" s="15">
        <f t="shared" si="18"/>
        <v>1.1610003122807808E-2</v>
      </c>
      <c r="AT6" s="15">
        <f t="shared" si="19"/>
        <v>1.0116100031228079</v>
      </c>
      <c r="AU6" s="8"/>
      <c r="AV6" s="14">
        <f t="shared" si="20"/>
        <v>-3.9225645256875975E-3</v>
      </c>
      <c r="AW6" s="15">
        <f t="shared" si="21"/>
        <v>1.5386512458182766E-5</v>
      </c>
      <c r="AX6" s="8"/>
      <c r="AY6" s="8">
        <v>51.504680999999998</v>
      </c>
      <c r="AZ6" s="8">
        <v>48.797767999999998</v>
      </c>
      <c r="BA6" s="15">
        <f t="shared" si="22"/>
        <v>-5.2556640434293735E-2</v>
      </c>
      <c r="BB6" s="15">
        <f t="shared" si="23"/>
        <v>0.94744335956570624</v>
      </c>
      <c r="BC6" s="8"/>
      <c r="BD6" s="14">
        <f t="shared" si="24"/>
        <v>-6.4805580805494631E-2</v>
      </c>
      <c r="BE6" s="15">
        <f t="shared" si="25"/>
        <v>4.1997633035374942E-3</v>
      </c>
      <c r="BF6" s="8"/>
      <c r="BG6" s="8">
        <v>35.265113999999997</v>
      </c>
      <c r="BH6" s="8">
        <v>37.328361999999998</v>
      </c>
      <c r="BI6" s="15">
        <f t="shared" si="26"/>
        <v>5.8506772443724459E-2</v>
      </c>
      <c r="BJ6" s="15">
        <f t="shared" si="27"/>
        <v>1.0585067724437245</v>
      </c>
      <c r="BK6" s="8"/>
      <c r="BL6" s="14">
        <f t="shared" si="28"/>
        <v>4.6908231804445429E-2</v>
      </c>
      <c r="BM6" s="15">
        <f t="shared" si="29"/>
        <v>2.2003822110195858E-3</v>
      </c>
      <c r="BN6" s="8"/>
      <c r="BO6" s="8">
        <v>68.870238999999998</v>
      </c>
      <c r="BP6" s="8">
        <v>70.294037000000003</v>
      </c>
      <c r="BQ6" s="15">
        <f t="shared" si="30"/>
        <v>2.0673632336313006E-2</v>
      </c>
      <c r="BR6" s="15">
        <f t="shared" si="31"/>
        <v>1.020673632336313</v>
      </c>
      <c r="BT6" s="14">
        <f t="shared" si="32"/>
        <v>6.6591793605887961E-3</v>
      </c>
      <c r="BU6" s="15">
        <f t="shared" si="33"/>
        <v>4.4344669756491804E-5</v>
      </c>
      <c r="BW6" s="12">
        <f t="shared" si="34"/>
        <v>3.5288708235486416E-4</v>
      </c>
      <c r="BY6" s="12">
        <f t="shared" si="35"/>
        <v>2.9940466878021572E-5</v>
      </c>
      <c r="CA6" s="12">
        <f t="shared" si="36"/>
        <v>4.9465326393266669E-4</v>
      </c>
      <c r="CC6" s="12">
        <f t="shared" si="37"/>
        <v>-3.5804493500367991E-4</v>
      </c>
      <c r="CE6" s="12">
        <f t="shared" si="38"/>
        <v>-5.0828721305881901E-5</v>
      </c>
      <c r="CG6" s="13">
        <f t="shared" si="39"/>
        <v>-2.175613458116677E-4</v>
      </c>
      <c r="CI6" s="13">
        <f t="shared" si="40"/>
        <v>-1.8458845885612926E-5</v>
      </c>
      <c r="CK6" s="13">
        <f t="shared" si="41"/>
        <v>-3.0496279176097654E-4</v>
      </c>
      <c r="CM6" s="13">
        <f t="shared" si="42"/>
        <v>2.2074125638330545E-4</v>
      </c>
      <c r="CO6" s="13">
        <f t="shared" si="43"/>
        <v>3.1336837096444163E-5</v>
      </c>
      <c r="CQ6" s="25">
        <f t="shared" si="44"/>
        <v>-3.2894806581110192E-4</v>
      </c>
      <c r="CS6" s="25">
        <f t="shared" si="45"/>
        <v>-2.7909377139236056E-5</v>
      </c>
      <c r="CU6" s="25">
        <f t="shared" si="46"/>
        <v>-4.6109716834058642E-4</v>
      </c>
      <c r="CW6" s="25">
        <f t="shared" si="47"/>
        <v>3.337560220594421E-4</v>
      </c>
      <c r="CY6" s="25">
        <f t="shared" si="48"/>
        <v>4.7380622293245949E-5</v>
      </c>
      <c r="DA6" s="13">
        <f t="shared" si="49"/>
        <v>1.8134992721074338E-4</v>
      </c>
      <c r="DC6" s="13">
        <f t="shared" si="50"/>
        <v>2.9961233996185885E-3</v>
      </c>
      <c r="DE6" s="13">
        <f t="shared" si="51"/>
        <v>-2.168684381764166E-3</v>
      </c>
      <c r="DG6" s="13">
        <f t="shared" si="52"/>
        <v>-3.0787044659625376E-4</v>
      </c>
      <c r="DI6" s="25">
        <f t="shared" si="53"/>
        <v>2.5420407233421431E-4</v>
      </c>
      <c r="DK6" s="25">
        <f t="shared" si="54"/>
        <v>-1.8400056603884836E-4</v>
      </c>
      <c r="DM6" s="25">
        <f t="shared" si="55"/>
        <v>-2.612106073003663E-5</v>
      </c>
      <c r="DO6" s="13">
        <f t="shared" si="56"/>
        <v>-3.0399152066458613E-3</v>
      </c>
      <c r="DQ6" s="13">
        <f t="shared" si="57"/>
        <v>-4.315519861509193E-4</v>
      </c>
      <c r="DS6" s="25">
        <f t="shared" si="58"/>
        <v>3.1237032907387792E-4</v>
      </c>
    </row>
    <row r="7" spans="1:124" x14ac:dyDescent="0.2">
      <c r="A7" s="2" t="s">
        <v>24</v>
      </c>
      <c r="C7" s="7">
        <v>41760</v>
      </c>
      <c r="D7" s="7">
        <v>41789</v>
      </c>
      <c r="E7" s="8">
        <v>165.75262499999999</v>
      </c>
      <c r="F7" s="8">
        <v>169.581131</v>
      </c>
      <c r="G7" s="15">
        <f t="shared" si="0"/>
        <v>2.3097709613950336E-2</v>
      </c>
      <c r="H7" s="15">
        <f t="shared" si="1"/>
        <v>1.0230977096139504</v>
      </c>
      <c r="I7" s="12"/>
      <c r="J7" s="16">
        <f t="shared" si="2"/>
        <v>1.5146086280595992E-2</v>
      </c>
      <c r="K7" s="15">
        <f t="shared" si="3"/>
        <v>2.2940392961925813E-4</v>
      </c>
      <c r="L7" s="12"/>
      <c r="M7" s="8">
        <v>22.159663999999999</v>
      </c>
      <c r="N7" s="8">
        <v>22.321280000000002</v>
      </c>
      <c r="O7" s="15">
        <f t="shared" si="4"/>
        <v>7.2932513778188246E-3</v>
      </c>
      <c r="P7" s="15">
        <f t="shared" si="5"/>
        <v>1.0072932513778188</v>
      </c>
      <c r="Q7" s="8"/>
      <c r="R7" s="14">
        <f t="shared" si="6"/>
        <v>4.2438833260110536E-3</v>
      </c>
      <c r="S7" s="15">
        <f t="shared" si="7"/>
        <v>1.8010545684794641E-5</v>
      </c>
      <c r="T7" s="8"/>
      <c r="U7" s="8">
        <v>49.608212000000002</v>
      </c>
      <c r="V7" s="8">
        <v>50.627560000000003</v>
      </c>
      <c r="W7" s="15">
        <f t="shared" si="8"/>
        <v>2.0547968953204779E-2</v>
      </c>
      <c r="X7" s="15">
        <f t="shared" si="9"/>
        <v>1.0205479689532049</v>
      </c>
      <c r="Y7" s="8"/>
      <c r="Z7" s="14">
        <f t="shared" si="10"/>
        <v>1.9003542176769098E-2</v>
      </c>
      <c r="AA7" s="15">
        <f t="shared" si="11"/>
        <v>3.61134615264242E-4</v>
      </c>
      <c r="AB7" s="8"/>
      <c r="AC7" s="12">
        <f t="shared" si="59"/>
        <v>6.4278223020546106E-5</v>
      </c>
      <c r="AD7" s="12"/>
      <c r="AE7" s="12">
        <f t="shared" si="12"/>
        <v>2.8782928944628972E-4</v>
      </c>
      <c r="AF7" s="8"/>
      <c r="AG7" s="12">
        <f t="shared" si="13"/>
        <v>8.0648815779138175E-5</v>
      </c>
      <c r="AH7" s="8"/>
      <c r="AI7" s="8">
        <v>54.855614000000003</v>
      </c>
      <c r="AJ7" s="8">
        <v>55.880096000000002</v>
      </c>
      <c r="AK7" s="15">
        <f t="shared" si="14"/>
        <v>1.8675973620493957E-2</v>
      </c>
      <c r="AL7" s="15">
        <f t="shared" si="15"/>
        <v>1.018675973620494</v>
      </c>
      <c r="AM7" s="8"/>
      <c r="AN7" s="14">
        <f t="shared" si="16"/>
        <v>3.6849031509877117E-3</v>
      </c>
      <c r="AO7" s="15">
        <f t="shared" si="17"/>
        <v>1.3578511232159167E-5</v>
      </c>
      <c r="AP7" s="8"/>
      <c r="AQ7" s="8">
        <v>33.790379000000001</v>
      </c>
      <c r="AR7" s="8">
        <v>36.256382000000002</v>
      </c>
      <c r="AS7" s="15">
        <f t="shared" si="18"/>
        <v>7.2979441870125242E-2</v>
      </c>
      <c r="AT7" s="15">
        <f t="shared" si="19"/>
        <v>1.0729794418701253</v>
      </c>
      <c r="AU7" s="8"/>
      <c r="AV7" s="14">
        <f t="shared" si="20"/>
        <v>5.7446874221629834E-2</v>
      </c>
      <c r="AW7" s="15">
        <f t="shared" si="21"/>
        <v>3.3001433578357586E-3</v>
      </c>
      <c r="AX7" s="8"/>
      <c r="AY7" s="8">
        <v>48.889209999999999</v>
      </c>
      <c r="AZ7" s="8">
        <v>46.511603999999998</v>
      </c>
      <c r="BA7" s="15">
        <f t="shared" si="22"/>
        <v>-4.8632530572696925E-2</v>
      </c>
      <c r="BB7" s="15">
        <f t="shared" si="23"/>
        <v>0.9513674694273031</v>
      </c>
      <c r="BC7" s="8"/>
      <c r="BD7" s="14">
        <f t="shared" si="24"/>
        <v>-6.0881470943897821E-2</v>
      </c>
      <c r="BE7" s="15">
        <f t="shared" si="25"/>
        <v>3.7065535042926745E-3</v>
      </c>
      <c r="BF7" s="8"/>
      <c r="BG7" s="8">
        <v>37.518250000000002</v>
      </c>
      <c r="BH7" s="8">
        <v>35.860351999999999</v>
      </c>
      <c r="BI7" s="15">
        <f t="shared" si="26"/>
        <v>-4.4189107967455912E-2</v>
      </c>
      <c r="BJ7" s="15">
        <f t="shared" si="27"/>
        <v>0.9558108920325441</v>
      </c>
      <c r="BK7" s="8"/>
      <c r="BL7" s="14">
        <f t="shared" si="28"/>
        <v>-5.5787648606734942E-2</v>
      </c>
      <c r="BM7" s="15">
        <f t="shared" si="29"/>
        <v>3.112261737068535E-3</v>
      </c>
      <c r="BN7" s="8"/>
      <c r="BO7" s="8">
        <v>69.961074999999994</v>
      </c>
      <c r="BP7" s="8">
        <v>71.371834000000007</v>
      </c>
      <c r="BQ7" s="15">
        <f t="shared" si="30"/>
        <v>2.0164913132052546E-2</v>
      </c>
      <c r="BR7" s="15">
        <f t="shared" si="31"/>
        <v>1.0201649131320525</v>
      </c>
      <c r="BT7" s="14">
        <f t="shared" si="32"/>
        <v>6.1504601563283356E-3</v>
      </c>
      <c r="BU7" s="15">
        <f t="shared" si="33"/>
        <v>3.7828160134582377E-5</v>
      </c>
      <c r="BW7" s="12">
        <f t="shared" si="34"/>
        <v>5.5811861060499925E-5</v>
      </c>
      <c r="BY7" s="12">
        <f t="shared" si="35"/>
        <v>8.7009531351135119E-4</v>
      </c>
      <c r="CA7" s="12">
        <f t="shared" si="36"/>
        <v>-9.2211601180587437E-4</v>
      </c>
      <c r="CC7" s="12">
        <f t="shared" si="37"/>
        <v>-8.4496453918917825E-4</v>
      </c>
      <c r="CE7" s="12">
        <f t="shared" si="38"/>
        <v>9.3155400193116884E-5</v>
      </c>
      <c r="CG7" s="13">
        <f t="shared" si="39"/>
        <v>1.5638299040442343E-5</v>
      </c>
      <c r="CI7" s="13">
        <f t="shared" si="40"/>
        <v>2.4379783164062908E-4</v>
      </c>
      <c r="CK7" s="13">
        <f t="shared" si="41"/>
        <v>-2.5837385940183442E-4</v>
      </c>
      <c r="CM7" s="13">
        <f t="shared" si="42"/>
        <v>-2.3675627171948621E-4</v>
      </c>
      <c r="CO7" s="13">
        <f t="shared" si="43"/>
        <v>2.6101835304737162E-5</v>
      </c>
      <c r="CQ7" s="25">
        <f t="shared" si="44"/>
        <v>7.0026212447104325E-5</v>
      </c>
      <c r="CS7" s="25">
        <f t="shared" si="45"/>
        <v>1.0916940971942919E-3</v>
      </c>
      <c r="CU7" s="25">
        <f t="shared" si="46"/>
        <v>-1.1569636008661045E-3</v>
      </c>
      <c r="CW7" s="25">
        <f t="shared" si="47"/>
        <v>-1.0601629332408612E-3</v>
      </c>
      <c r="CY7" s="25">
        <f t="shared" si="48"/>
        <v>1.1688052898732338E-4</v>
      </c>
      <c r="DA7" s="13">
        <f t="shared" si="49"/>
        <v>2.1168616783367853E-4</v>
      </c>
      <c r="DC7" s="13">
        <f t="shared" si="50"/>
        <v>-2.243423241179359E-4</v>
      </c>
      <c r="DE7" s="13">
        <f t="shared" si="51"/>
        <v>-2.0557208213715282E-4</v>
      </c>
      <c r="DG7" s="13">
        <f t="shared" si="52"/>
        <v>2.2663850010078657E-5</v>
      </c>
      <c r="DI7" s="25">
        <f t="shared" si="53"/>
        <v>-3.4974502037419097E-3</v>
      </c>
      <c r="DK7" s="25">
        <f t="shared" si="54"/>
        <v>-3.204826032631585E-3</v>
      </c>
      <c r="DM7" s="25">
        <f t="shared" si="55"/>
        <v>3.5332471100573966E-4</v>
      </c>
      <c r="DO7" s="13">
        <f t="shared" si="56"/>
        <v>3.3964341076793149E-3</v>
      </c>
      <c r="DQ7" s="13">
        <f t="shared" si="57"/>
        <v>-3.744490612991048E-4</v>
      </c>
      <c r="DS7" s="25">
        <f t="shared" si="58"/>
        <v>-3.4311970997096924E-4</v>
      </c>
    </row>
    <row r="8" spans="1:124" x14ac:dyDescent="0.2">
      <c r="C8" s="7">
        <v>41792</v>
      </c>
      <c r="D8" s="7">
        <v>41820</v>
      </c>
      <c r="E8" s="8">
        <v>169.774765</v>
      </c>
      <c r="F8" s="8">
        <v>173.082123</v>
      </c>
      <c r="G8" s="15">
        <f t="shared" si="0"/>
        <v>1.948085747608011E-2</v>
      </c>
      <c r="H8" s="15">
        <f t="shared" si="1"/>
        <v>1.0194808574760801</v>
      </c>
      <c r="I8" s="12"/>
      <c r="J8" s="16">
        <f t="shared" si="2"/>
        <v>1.1529234142725766E-2</v>
      </c>
      <c r="K8" s="15">
        <f t="shared" si="3"/>
        <v>1.3292323991779355E-4</v>
      </c>
      <c r="L8" s="12"/>
      <c r="M8" s="8">
        <v>22.305997999999999</v>
      </c>
      <c r="N8" s="8">
        <v>22.279049000000001</v>
      </c>
      <c r="O8" s="15">
        <f t="shared" si="4"/>
        <v>-1.2081503817940958E-3</v>
      </c>
      <c r="P8" s="15">
        <f t="shared" si="5"/>
        <v>0.99879184961820588</v>
      </c>
      <c r="Q8" s="8"/>
      <c r="R8" s="14">
        <f t="shared" si="6"/>
        <v>-4.2575184336018663E-3</v>
      </c>
      <c r="S8" s="15">
        <f t="shared" si="7"/>
        <v>1.8126463212459691E-5</v>
      </c>
      <c r="T8" s="8"/>
      <c r="U8" s="8">
        <v>50.559593</v>
      </c>
      <c r="V8" s="8">
        <v>51.635384000000002</v>
      </c>
      <c r="W8" s="15">
        <f t="shared" si="8"/>
        <v>2.1277683149071282E-2</v>
      </c>
      <c r="X8" s="15">
        <f t="shared" si="9"/>
        <v>1.0212776831490713</v>
      </c>
      <c r="Y8" s="8"/>
      <c r="Z8" s="14">
        <f t="shared" si="10"/>
        <v>1.9733256372635601E-2</v>
      </c>
      <c r="AA8" s="15">
        <f t="shared" si="11"/>
        <v>3.8940140706816351E-4</v>
      </c>
      <c r="AB8" s="8"/>
      <c r="AC8" s="12">
        <f t="shared" si="59"/>
        <v>-4.9085926887966961E-5</v>
      </c>
      <c r="AD8" s="12"/>
      <c r="AE8" s="12">
        <f t="shared" si="12"/>
        <v>2.2750933311855117E-4</v>
      </c>
      <c r="AF8" s="8"/>
      <c r="AG8" s="12">
        <f t="shared" si="13"/>
        <v>-8.4014702761487566E-5</v>
      </c>
      <c r="AH8" s="8"/>
      <c r="AI8" s="8">
        <v>55.841270000000002</v>
      </c>
      <c r="AJ8" s="8">
        <v>55.440024999999999</v>
      </c>
      <c r="AK8" s="15">
        <f t="shared" si="14"/>
        <v>-7.1854562047031336E-3</v>
      </c>
      <c r="AL8" s="15">
        <f t="shared" si="15"/>
        <v>0.99281454379529688</v>
      </c>
      <c r="AM8" s="8"/>
      <c r="AN8" s="14">
        <f t="shared" si="16"/>
        <v>-2.2176526674209378E-2</v>
      </c>
      <c r="AO8" s="15">
        <f t="shared" si="17"/>
        <v>4.9179833533192E-4</v>
      </c>
      <c r="AP8" s="8"/>
      <c r="AQ8" s="8">
        <v>36.724831000000002</v>
      </c>
      <c r="AR8" s="8">
        <v>36.992893000000002</v>
      </c>
      <c r="AS8" s="15">
        <f t="shared" si="18"/>
        <v>7.2992030923164893E-3</v>
      </c>
      <c r="AT8" s="15">
        <f t="shared" si="19"/>
        <v>1.0072992030923165</v>
      </c>
      <c r="AU8" s="8"/>
      <c r="AV8" s="14">
        <f t="shared" si="20"/>
        <v>-8.2333645561789154E-3</v>
      </c>
      <c r="AW8" s="15">
        <f t="shared" si="21"/>
        <v>6.7788291914943222E-5</v>
      </c>
      <c r="AX8" s="8"/>
      <c r="AY8" s="8">
        <v>46.116978000000003</v>
      </c>
      <c r="AZ8" s="8">
        <v>45.162506</v>
      </c>
      <c r="BA8" s="15">
        <f t="shared" si="22"/>
        <v>-2.0696759445079045E-2</v>
      </c>
      <c r="BB8" s="15">
        <f t="shared" si="23"/>
        <v>0.97930324055492091</v>
      </c>
      <c r="BC8" s="8"/>
      <c r="BD8" s="14">
        <f t="shared" si="24"/>
        <v>-3.2945699816279941E-2</v>
      </c>
      <c r="BE8" s="15">
        <f t="shared" si="25"/>
        <v>1.0854191363844281E-3</v>
      </c>
      <c r="BF8" s="8"/>
      <c r="BG8" s="8">
        <v>35.456828999999999</v>
      </c>
      <c r="BH8" s="8">
        <v>34.610377999999997</v>
      </c>
      <c r="BI8" s="15">
        <f t="shared" si="26"/>
        <v>-2.3872721387465354E-2</v>
      </c>
      <c r="BJ8" s="15">
        <f t="shared" si="27"/>
        <v>0.97612727861253468</v>
      </c>
      <c r="BK8" s="8"/>
      <c r="BL8" s="14">
        <f t="shared" si="28"/>
        <v>-3.5471262026744388E-2</v>
      </c>
      <c r="BM8" s="15">
        <f t="shared" si="29"/>
        <v>1.2582104297699584E-3</v>
      </c>
      <c r="BN8" s="8"/>
      <c r="BO8" s="8">
        <v>71.214127000000005</v>
      </c>
      <c r="BP8" s="8">
        <v>70.837333999999998</v>
      </c>
      <c r="BQ8" s="15">
        <f t="shared" si="30"/>
        <v>-5.290986716722742E-3</v>
      </c>
      <c r="BR8" s="15">
        <f t="shared" si="31"/>
        <v>0.99470901328327721</v>
      </c>
      <c r="BT8" s="14">
        <f t="shared" si="32"/>
        <v>-1.9305439692446951E-2</v>
      </c>
      <c r="BU8" s="15">
        <f t="shared" si="33"/>
        <v>3.7270000171870624E-4</v>
      </c>
      <c r="BW8" s="12">
        <f t="shared" si="34"/>
        <v>-2.5567836849936347E-4</v>
      </c>
      <c r="BY8" s="12">
        <f t="shared" si="35"/>
        <v>-9.492438775060612E-5</v>
      </c>
      <c r="CA8" s="12">
        <f t="shared" si="36"/>
        <v>-3.7983868717784871E-4</v>
      </c>
      <c r="CC8" s="12">
        <f t="shared" si="37"/>
        <v>-4.0895648524431335E-4</v>
      </c>
      <c r="CE8" s="12">
        <f t="shared" si="38"/>
        <v>-2.2257693444249261E-4</v>
      </c>
      <c r="CG8" s="13">
        <f t="shared" si="39"/>
        <v>9.4416971108709911E-5</v>
      </c>
      <c r="CI8" s="13">
        <f t="shared" si="40"/>
        <v>3.505370136849598E-5</v>
      </c>
      <c r="CK8" s="13">
        <f t="shared" si="41"/>
        <v>1.4026692427572548E-4</v>
      </c>
      <c r="CM8" s="13">
        <f t="shared" si="42"/>
        <v>1.5101955194198613E-4</v>
      </c>
      <c r="CO8" s="13">
        <f t="shared" si="43"/>
        <v>8.2193265359382041E-5</v>
      </c>
      <c r="CQ8" s="25">
        <f t="shared" si="44"/>
        <v>-4.3761508631676556E-4</v>
      </c>
      <c r="CS8" s="25">
        <f t="shared" si="45"/>
        <v>-1.6247109359644965E-4</v>
      </c>
      <c r="CU8" s="25">
        <f t="shared" si="46"/>
        <v>-6.5012594085054568E-4</v>
      </c>
      <c r="CW8" s="25">
        <f t="shared" si="47"/>
        <v>-6.9996350743468092E-4</v>
      </c>
      <c r="CY8" s="25">
        <f t="shared" si="48"/>
        <v>-3.8095919083751105E-4</v>
      </c>
      <c r="DA8" s="13">
        <f t="shared" si="49"/>
        <v>1.8258742869859177E-4</v>
      </c>
      <c r="DC8" s="13">
        <f t="shared" si="50"/>
        <v>7.3062119077622716E-4</v>
      </c>
      <c r="DE8" s="13">
        <f t="shared" si="51"/>
        <v>7.8662938850396712E-4</v>
      </c>
      <c r="DG8" s="13">
        <f t="shared" si="52"/>
        <v>4.2812759829689032E-4</v>
      </c>
      <c r="DI8" s="25">
        <f t="shared" si="53"/>
        <v>2.7125395714586945E-4</v>
      </c>
      <c r="DK8" s="25">
        <f t="shared" si="54"/>
        <v>2.9204783153393235E-4</v>
      </c>
      <c r="DM8" s="25">
        <f t="shared" si="55"/>
        <v>1.589487229052423E-4</v>
      </c>
      <c r="DO8" s="13">
        <f t="shared" si="56"/>
        <v>1.1686255508377302E-3</v>
      </c>
      <c r="DQ8" s="13">
        <f t="shared" si="57"/>
        <v>6.3603122092865299E-4</v>
      </c>
      <c r="DS8" s="25">
        <f t="shared" si="58"/>
        <v>6.8478830987229739E-4</v>
      </c>
    </row>
    <row r="9" spans="1:124" x14ac:dyDescent="0.2">
      <c r="C9" s="7">
        <v>41821</v>
      </c>
      <c r="D9" s="7">
        <v>41851</v>
      </c>
      <c r="E9" s="8">
        <v>174.240601</v>
      </c>
      <c r="F9" s="8">
        <v>170.756317</v>
      </c>
      <c r="G9" s="15">
        <f t="shared" si="0"/>
        <v>-1.9996969592638185E-2</v>
      </c>
      <c r="H9" s="15">
        <f t="shared" si="1"/>
        <v>0.98000303040736181</v>
      </c>
      <c r="I9" s="12"/>
      <c r="J9" s="16">
        <f t="shared" si="2"/>
        <v>-2.7948592925992527E-2</v>
      </c>
      <c r="K9" s="15">
        <f t="shared" si="3"/>
        <v>7.8112384654283951E-4</v>
      </c>
      <c r="L9" s="12"/>
      <c r="M9" s="8">
        <v>22.256544000000002</v>
      </c>
      <c r="N9" s="8">
        <v>22.256544000000002</v>
      </c>
      <c r="O9" s="15">
        <f t="shared" si="4"/>
        <v>0</v>
      </c>
      <c r="P9" s="15">
        <f t="shared" si="5"/>
        <v>1</v>
      </c>
      <c r="Q9" s="8"/>
      <c r="R9" s="14">
        <f t="shared" si="6"/>
        <v>-3.049368051807771E-3</v>
      </c>
      <c r="S9" s="15">
        <f t="shared" si="7"/>
        <v>9.2986455153859203E-6</v>
      </c>
      <c r="T9" s="8"/>
      <c r="U9" s="8">
        <v>52.013592000000003</v>
      </c>
      <c r="V9" s="8">
        <v>52.133934000000004</v>
      </c>
      <c r="W9" s="15">
        <f t="shared" si="8"/>
        <v>2.3136644744704581E-3</v>
      </c>
      <c r="X9" s="15">
        <f t="shared" si="9"/>
        <v>1.0023136644744706</v>
      </c>
      <c r="Y9" s="8"/>
      <c r="Z9" s="14">
        <f t="shared" si="10"/>
        <v>7.6923769803477569E-4</v>
      </c>
      <c r="AA9" s="15">
        <f t="shared" si="11"/>
        <v>5.9172663607784078E-7</v>
      </c>
      <c r="AB9" s="8"/>
      <c r="AC9" s="12">
        <f t="shared" si="59"/>
        <v>8.5225546361502276E-5</v>
      </c>
      <c r="AD9" s="12"/>
      <c r="AE9" s="12">
        <f t="shared" si="12"/>
        <v>-2.1499111285701508E-5</v>
      </c>
      <c r="AF9" s="8"/>
      <c r="AG9" s="12">
        <f t="shared" si="13"/>
        <v>-2.3456888606333982E-6</v>
      </c>
      <c r="AH9" s="8"/>
      <c r="AI9" s="8">
        <v>55.471286999999997</v>
      </c>
      <c r="AJ9" s="8">
        <v>57.776423999999999</v>
      </c>
      <c r="AK9" s="15">
        <f t="shared" si="14"/>
        <v>4.1555498793456914E-2</v>
      </c>
      <c r="AL9" s="15">
        <f t="shared" si="15"/>
        <v>1.041555498793457</v>
      </c>
      <c r="AM9" s="8"/>
      <c r="AN9" s="14">
        <f t="shared" si="16"/>
        <v>2.6564428323950669E-2</v>
      </c>
      <c r="AO9" s="15">
        <f t="shared" si="17"/>
        <v>7.0566885217831262E-4</v>
      </c>
      <c r="AP9" s="8"/>
      <c r="AQ9" s="8">
        <v>37.037312</v>
      </c>
      <c r="AR9" s="8">
        <v>35.864623999999999</v>
      </c>
      <c r="AS9" s="15">
        <f t="shared" si="18"/>
        <v>-3.166234093878089E-2</v>
      </c>
      <c r="AT9" s="15">
        <f t="shared" si="19"/>
        <v>0.96833765906121916</v>
      </c>
      <c r="AU9" s="8"/>
      <c r="AV9" s="14">
        <f t="shared" si="20"/>
        <v>-4.7194908587276298E-2</v>
      </c>
      <c r="AW9" s="15">
        <f t="shared" si="21"/>
        <v>2.2273593965613661E-3</v>
      </c>
      <c r="AX9" s="8"/>
      <c r="AY9" s="8">
        <v>44.951434999999996</v>
      </c>
      <c r="AZ9" s="8">
        <v>44.483378999999999</v>
      </c>
      <c r="BA9" s="15">
        <f t="shared" si="22"/>
        <v>-1.0412481826219722E-2</v>
      </c>
      <c r="BB9" s="15">
        <f t="shared" si="23"/>
        <v>0.98958751817378032</v>
      </c>
      <c r="BC9" s="8"/>
      <c r="BD9" s="14">
        <f t="shared" si="24"/>
        <v>-2.2661422197420615E-2</v>
      </c>
      <c r="BE9" s="15">
        <f t="shared" si="25"/>
        <v>5.1354005600974778E-4</v>
      </c>
      <c r="BF9" s="8"/>
      <c r="BG9" s="8">
        <v>34.137680000000003</v>
      </c>
      <c r="BH9" s="8">
        <v>35.218670000000003</v>
      </c>
      <c r="BI9" s="15">
        <f t="shared" si="26"/>
        <v>3.1665596490446916E-2</v>
      </c>
      <c r="BJ9" s="15">
        <f t="shared" si="27"/>
        <v>1.0316655964904469</v>
      </c>
      <c r="BK9" s="8"/>
      <c r="BL9" s="14">
        <f t="shared" si="28"/>
        <v>2.0067055851167886E-2</v>
      </c>
      <c r="BM9" s="15">
        <f t="shared" si="29"/>
        <v>4.0268673053389133E-4</v>
      </c>
      <c r="BN9" s="8"/>
      <c r="BO9" s="8">
        <v>71.196594000000005</v>
      </c>
      <c r="BP9" s="8">
        <v>69.470337000000001</v>
      </c>
      <c r="BQ9" s="15">
        <f t="shared" si="30"/>
        <v>-2.4246342458460919E-2</v>
      </c>
      <c r="BR9" s="15">
        <f t="shared" si="31"/>
        <v>0.97575365754153909</v>
      </c>
      <c r="BT9" s="14">
        <f t="shared" si="32"/>
        <v>-3.8260795434185133E-2</v>
      </c>
      <c r="BU9" s="15">
        <f t="shared" si="33"/>
        <v>1.4638884672565618E-3</v>
      </c>
      <c r="BW9" s="12">
        <f t="shared" si="34"/>
        <v>-7.4243839353780325E-4</v>
      </c>
      <c r="BY9" s="12">
        <f t="shared" si="35"/>
        <v>1.3190312882852143E-3</v>
      </c>
      <c r="CA9" s="12">
        <f t="shared" si="36"/>
        <v>6.3335486411975983E-4</v>
      </c>
      <c r="CC9" s="12">
        <f t="shared" si="37"/>
        <v>-5.608459752074477E-4</v>
      </c>
      <c r="CE9" s="12">
        <f t="shared" si="38"/>
        <v>1.0693353966147138E-3</v>
      </c>
      <c r="CG9" s="13">
        <f t="shared" si="39"/>
        <v>-8.1004719045592625E-5</v>
      </c>
      <c r="CI9" s="13">
        <f t="shared" si="40"/>
        <v>1.4391464645402858E-4</v>
      </c>
      <c r="CK9" s="13">
        <f t="shared" si="41"/>
        <v>6.9103016857341876E-5</v>
      </c>
      <c r="CM9" s="13">
        <f t="shared" si="42"/>
        <v>-6.1191839006393553E-5</v>
      </c>
      <c r="CO9" s="13">
        <f t="shared" si="43"/>
        <v>1.1667124723375678E-4</v>
      </c>
      <c r="CQ9" s="25">
        <f t="shared" si="44"/>
        <v>2.0434359693525607E-5</v>
      </c>
      <c r="CS9" s="25">
        <f t="shared" si="45"/>
        <v>-3.6304102840638088E-5</v>
      </c>
      <c r="CU9" s="25">
        <f t="shared" si="46"/>
        <v>-1.7432020245338001E-5</v>
      </c>
      <c r="CW9" s="25">
        <f t="shared" si="47"/>
        <v>1.543633584928766E-5</v>
      </c>
      <c r="CY9" s="25">
        <f t="shared" si="48"/>
        <v>-2.9431646204772028E-5</v>
      </c>
      <c r="DA9" s="13">
        <f t="shared" si="49"/>
        <v>-1.2537057664221052E-3</v>
      </c>
      <c r="DC9" s="13">
        <f t="shared" si="50"/>
        <v>-6.0198772568216465E-4</v>
      </c>
      <c r="DE9" s="13">
        <f t="shared" si="51"/>
        <v>5.3306986683106423E-4</v>
      </c>
      <c r="DG9" s="13">
        <f t="shared" si="52"/>
        <v>-1.01637615792875E-3</v>
      </c>
      <c r="DI9" s="25">
        <f t="shared" si="53"/>
        <v>1.0695037490649399E-3</v>
      </c>
      <c r="DK9" s="25">
        <f t="shared" si="54"/>
        <v>-9.4706286651163635E-4</v>
      </c>
      <c r="DM9" s="25">
        <f t="shared" si="55"/>
        <v>1.8057147429928458E-3</v>
      </c>
      <c r="DO9" s="13">
        <f t="shared" si="56"/>
        <v>-4.5474802490253516E-4</v>
      </c>
      <c r="DQ9" s="13">
        <f t="shared" si="57"/>
        <v>8.6704403894321224E-4</v>
      </c>
      <c r="DS9" s="25">
        <f t="shared" si="58"/>
        <v>-7.677815188879023E-4</v>
      </c>
    </row>
    <row r="10" spans="1:124" x14ac:dyDescent="0.2">
      <c r="C10" s="7">
        <v>41852</v>
      </c>
      <c r="D10" s="7">
        <v>41880</v>
      </c>
      <c r="E10" s="8">
        <v>170.23457300000001</v>
      </c>
      <c r="F10" s="8">
        <v>177.49499499999999</v>
      </c>
      <c r="G10" s="15">
        <f t="shared" si="0"/>
        <v>4.2649515148723498E-2</v>
      </c>
      <c r="H10" s="15">
        <f t="shared" si="1"/>
        <v>1.0426495151487234</v>
      </c>
      <c r="I10" s="12"/>
      <c r="J10" s="16">
        <f t="shared" si="2"/>
        <v>3.4697891815369156E-2</v>
      </c>
      <c r="K10" s="15">
        <f t="shared" si="3"/>
        <v>1.2039436964310618E-3</v>
      </c>
      <c r="L10" s="12"/>
      <c r="M10" s="8">
        <v>22.333093999999999</v>
      </c>
      <c r="N10" s="8">
        <v>22.522209</v>
      </c>
      <c r="O10" s="15">
        <f t="shared" si="4"/>
        <v>8.4679265667354925E-3</v>
      </c>
      <c r="P10" s="15">
        <f t="shared" si="5"/>
        <v>1.0084679265667356</v>
      </c>
      <c r="Q10" s="8"/>
      <c r="R10" s="14">
        <f t="shared" si="6"/>
        <v>5.4185585149277215E-3</v>
      </c>
      <c r="S10" s="15">
        <f t="shared" si="7"/>
        <v>2.9360776379695715E-5</v>
      </c>
      <c r="T10" s="8"/>
      <c r="U10" s="8">
        <v>52.580920999999996</v>
      </c>
      <c r="V10" s="8">
        <v>53.818728999999998</v>
      </c>
      <c r="W10" s="15">
        <f t="shared" si="8"/>
        <v>2.3541010245902716E-2</v>
      </c>
      <c r="X10" s="15">
        <f t="shared" si="9"/>
        <v>1.0235410102459026</v>
      </c>
      <c r="Y10" s="8"/>
      <c r="Z10" s="14">
        <f t="shared" si="10"/>
        <v>2.1996583469467035E-2</v>
      </c>
      <c r="AA10" s="15">
        <f t="shared" si="11"/>
        <v>4.8384968432923039E-4</v>
      </c>
      <c r="AB10" s="8"/>
      <c r="AC10" s="12">
        <f t="shared" si="59"/>
        <v>1.8801255714620945E-4</v>
      </c>
      <c r="AD10" s="12"/>
      <c r="AE10" s="12">
        <f t="shared" si="12"/>
        <v>7.6323507353130465E-4</v>
      </c>
      <c r="AF10" s="8"/>
      <c r="AG10" s="12">
        <f t="shared" si="13"/>
        <v>1.1918977465779897E-4</v>
      </c>
      <c r="AH10" s="8"/>
      <c r="AI10" s="8">
        <v>57.963963</v>
      </c>
      <c r="AJ10" s="8">
        <v>59.815852999999997</v>
      </c>
      <c r="AK10" s="15">
        <f t="shared" si="14"/>
        <v>3.1948988719077011E-2</v>
      </c>
      <c r="AL10" s="15">
        <f t="shared" si="15"/>
        <v>1.0319489887190769</v>
      </c>
      <c r="AM10" s="8"/>
      <c r="AN10" s="14">
        <f t="shared" si="16"/>
        <v>1.6957918249570766E-2</v>
      </c>
      <c r="AO10" s="15">
        <f t="shared" si="17"/>
        <v>2.8757099135912523E-4</v>
      </c>
      <c r="AP10" s="8"/>
      <c r="AQ10" s="8">
        <v>35.997894000000002</v>
      </c>
      <c r="AR10" s="8">
        <v>37.792445999999998</v>
      </c>
      <c r="AS10" s="15">
        <f t="shared" si="18"/>
        <v>4.9851582984271128E-2</v>
      </c>
      <c r="AT10" s="15">
        <f t="shared" si="19"/>
        <v>1.0498515829842712</v>
      </c>
      <c r="AU10" s="8"/>
      <c r="AV10" s="14">
        <f t="shared" si="20"/>
        <v>3.4319015335775721E-2</v>
      </c>
      <c r="AW10" s="15">
        <f t="shared" si="21"/>
        <v>1.1777948136172092E-3</v>
      </c>
      <c r="AX10" s="8"/>
      <c r="AY10" s="8">
        <v>45.621383999999999</v>
      </c>
      <c r="AZ10" s="8">
        <v>48.858704000000003</v>
      </c>
      <c r="BA10" s="15">
        <f t="shared" si="22"/>
        <v>7.0960582870524133E-2</v>
      </c>
      <c r="BB10" s="15">
        <f t="shared" si="23"/>
        <v>1.0709605828705242</v>
      </c>
      <c r="BC10" s="8"/>
      <c r="BD10" s="14">
        <f t="shared" si="24"/>
        <v>5.8711642499323237E-2</v>
      </c>
      <c r="BE10" s="15">
        <f t="shared" si="25"/>
        <v>3.4470569649683383E-3</v>
      </c>
      <c r="BF10" s="8"/>
      <c r="BG10" s="8">
        <v>35.211348999999998</v>
      </c>
      <c r="BH10" s="8">
        <v>34.628708000000003</v>
      </c>
      <c r="BI10" s="15">
        <f t="shared" si="26"/>
        <v>-1.6546966150032916E-2</v>
      </c>
      <c r="BJ10" s="15">
        <f t="shared" si="27"/>
        <v>0.98345303384996707</v>
      </c>
      <c r="BK10" s="8"/>
      <c r="BL10" s="14">
        <f t="shared" si="28"/>
        <v>-2.8145506789311946E-2</v>
      </c>
      <c r="BM10" s="15">
        <f t="shared" si="29"/>
        <v>7.921695524272049E-4</v>
      </c>
      <c r="BN10" s="8"/>
      <c r="BO10" s="8">
        <v>68.962119999999999</v>
      </c>
      <c r="BP10" s="8">
        <v>71.030106000000004</v>
      </c>
      <c r="BQ10" s="15">
        <f t="shared" si="30"/>
        <v>2.9987274173125838E-2</v>
      </c>
      <c r="BR10" s="15">
        <f t="shared" si="31"/>
        <v>1.0299872741731257</v>
      </c>
      <c r="BT10" s="14">
        <f t="shared" si="32"/>
        <v>1.5972821197401628E-2</v>
      </c>
      <c r="BU10" s="15">
        <f t="shared" si="33"/>
        <v>2.551310170041628E-4</v>
      </c>
      <c r="BW10" s="12">
        <f t="shared" si="34"/>
        <v>5.884040128374807E-4</v>
      </c>
      <c r="BY10" s="12">
        <f t="shared" si="35"/>
        <v>1.1907974813307408E-3</v>
      </c>
      <c r="CA10" s="12">
        <f t="shared" si="36"/>
        <v>2.0371702197441478E-3</v>
      </c>
      <c r="CC10" s="12">
        <f t="shared" si="37"/>
        <v>-9.7658974966428392E-4</v>
      </c>
      <c r="CE10" s="12">
        <f t="shared" si="38"/>
        <v>5.5422322189367689E-4</v>
      </c>
      <c r="CG10" s="13">
        <f t="shared" si="39"/>
        <v>9.1887472326659876E-5</v>
      </c>
      <c r="CI10" s="13">
        <f t="shared" si="40"/>
        <v>1.8595959277160258E-4</v>
      </c>
      <c r="CK10" s="13">
        <f t="shared" si="41"/>
        <v>3.1813247039010024E-4</v>
      </c>
      <c r="CM10" s="13">
        <f t="shared" si="42"/>
        <v>-1.5250807547018225E-4</v>
      </c>
      <c r="CO10" s="13">
        <f t="shared" si="43"/>
        <v>8.6549666306598601E-5</v>
      </c>
      <c r="CQ10" s="25">
        <f t="shared" si="44"/>
        <v>3.7301626424508165E-4</v>
      </c>
      <c r="CS10" s="25">
        <f t="shared" si="45"/>
        <v>7.5490108542330991E-4</v>
      </c>
      <c r="CU10" s="25">
        <f t="shared" si="46"/>
        <v>1.2914555448658718E-3</v>
      </c>
      <c r="CW10" s="25">
        <f t="shared" si="47"/>
        <v>-6.1910498938155139E-4</v>
      </c>
      <c r="CY10" s="25">
        <f t="shared" si="48"/>
        <v>3.5134749471151731E-4</v>
      </c>
      <c r="DA10" s="13">
        <f t="shared" si="49"/>
        <v>5.8197905646985011E-4</v>
      </c>
      <c r="DC10" s="13">
        <f t="shared" si="50"/>
        <v>9.9562723380154801E-4</v>
      </c>
      <c r="DE10" s="13">
        <f t="shared" si="51"/>
        <v>-4.7728920322589097E-4</v>
      </c>
      <c r="DG10" s="13">
        <f t="shared" si="52"/>
        <v>2.7086579608054785E-4</v>
      </c>
      <c r="DI10" s="25">
        <f t="shared" si="53"/>
        <v>2.0149257593228558E-3</v>
      </c>
      <c r="DK10" s="25">
        <f t="shared" si="54"/>
        <v>-9.6592607913557633E-4</v>
      </c>
      <c r="DM10" s="25">
        <f t="shared" si="55"/>
        <v>5.4817149562923001E-4</v>
      </c>
      <c r="DO10" s="13">
        <f t="shared" si="56"/>
        <v>-1.652468932576358E-3</v>
      </c>
      <c r="DQ10" s="13">
        <f t="shared" si="57"/>
        <v>9.3779056784745653E-4</v>
      </c>
      <c r="DS10" s="25">
        <f t="shared" si="58"/>
        <v>-4.4956314745593331E-4</v>
      </c>
    </row>
    <row r="11" spans="1:124" x14ac:dyDescent="0.2">
      <c r="C11" s="7">
        <v>41884</v>
      </c>
      <c r="D11" s="7">
        <v>41912</v>
      </c>
      <c r="E11" s="8">
        <v>177.406509</v>
      </c>
      <c r="F11" s="8">
        <v>175.04621900000001</v>
      </c>
      <c r="G11" s="15">
        <f t="shared" si="0"/>
        <v>-1.3304416017791049E-2</v>
      </c>
      <c r="H11" s="15">
        <f t="shared" si="1"/>
        <v>0.98669558398220891</v>
      </c>
      <c r="I11" s="12"/>
      <c r="J11" s="16">
        <f t="shared" si="2"/>
        <v>-2.1256039351145395E-2</v>
      </c>
      <c r="K11" s="15">
        <f t="shared" si="3"/>
        <v>4.5181920889744156E-4</v>
      </c>
      <c r="L11" s="12"/>
      <c r="M11" s="8">
        <v>22.418551999999998</v>
      </c>
      <c r="N11" s="8">
        <v>22.373467999999999</v>
      </c>
      <c r="O11" s="15">
        <f t="shared" si="4"/>
        <v>-2.0110130217151955E-3</v>
      </c>
      <c r="P11" s="15">
        <f t="shared" si="5"/>
        <v>0.99798898697828475</v>
      </c>
      <c r="Q11" s="8"/>
      <c r="R11" s="14">
        <f t="shared" si="6"/>
        <v>-5.0603810735229664E-3</v>
      </c>
      <c r="S11" s="15">
        <f t="shared" si="7"/>
        <v>2.5607456609269452E-5</v>
      </c>
      <c r="T11" s="8"/>
      <c r="U11" s="8">
        <v>53.870303999999997</v>
      </c>
      <c r="V11" s="8">
        <v>51.403294000000002</v>
      </c>
      <c r="W11" s="15">
        <f t="shared" si="8"/>
        <v>-4.5795360649904533E-2</v>
      </c>
      <c r="X11" s="15">
        <f t="shared" si="9"/>
        <v>0.95420463935009547</v>
      </c>
      <c r="Y11" s="8"/>
      <c r="Z11" s="14">
        <f t="shared" si="10"/>
        <v>-4.7339787426340214E-2</v>
      </c>
      <c r="AA11" s="15">
        <f t="shared" si="11"/>
        <v>2.2410554735710791E-3</v>
      </c>
      <c r="AB11" s="8"/>
      <c r="AC11" s="12">
        <f t="shared" si="59"/>
        <v>1.0756365923059555E-4</v>
      </c>
      <c r="AD11" s="12"/>
      <c r="AE11" s="12">
        <f t="shared" si="12"/>
        <v>1.0062563844091457E-3</v>
      </c>
      <c r="AF11" s="8"/>
      <c r="AG11" s="12">
        <f t="shared" si="13"/>
        <v>2.3955736431685253E-4</v>
      </c>
      <c r="AH11" s="8"/>
      <c r="AI11" s="8">
        <v>59.972118000000002</v>
      </c>
      <c r="AJ11" s="8">
        <v>62.866905000000003</v>
      </c>
      <c r="AK11" s="15">
        <f t="shared" si="14"/>
        <v>4.8268880548791034E-2</v>
      </c>
      <c r="AL11" s="15">
        <f t="shared" si="15"/>
        <v>1.048268880548791</v>
      </c>
      <c r="AM11" s="8"/>
      <c r="AN11" s="14">
        <f t="shared" si="16"/>
        <v>3.3277810079284792E-2</v>
      </c>
      <c r="AO11" s="15">
        <f t="shared" si="17"/>
        <v>1.1074126436729484E-3</v>
      </c>
      <c r="AP11" s="8"/>
      <c r="AQ11" s="8">
        <v>38.023434000000002</v>
      </c>
      <c r="AR11" s="8">
        <v>37.217812000000002</v>
      </c>
      <c r="AS11" s="15">
        <f t="shared" si="18"/>
        <v>-2.1187512942676338E-2</v>
      </c>
      <c r="AT11" s="15">
        <f t="shared" si="19"/>
        <v>0.97881248705732371</v>
      </c>
      <c r="AU11" s="8"/>
      <c r="AV11" s="14">
        <f t="shared" si="20"/>
        <v>-3.6720080591171746E-2</v>
      </c>
      <c r="AW11" s="15">
        <f t="shared" si="21"/>
        <v>1.3483643186221479E-3</v>
      </c>
      <c r="AX11" s="8"/>
      <c r="AY11" s="8">
        <v>49.199604000000001</v>
      </c>
      <c r="AZ11" s="8">
        <v>49.319374000000003</v>
      </c>
      <c r="BA11" s="15">
        <f t="shared" si="22"/>
        <v>2.4343691871992019E-3</v>
      </c>
      <c r="BB11" s="15">
        <f t="shared" si="23"/>
        <v>1.0024343691871993</v>
      </c>
      <c r="BC11" s="8"/>
      <c r="BD11" s="14">
        <f t="shared" si="24"/>
        <v>-9.8145711840016935E-3</v>
      </c>
      <c r="BE11" s="15">
        <f t="shared" si="25"/>
        <v>9.6325807525836398E-5</v>
      </c>
      <c r="BF11" s="8"/>
      <c r="BG11" s="8">
        <v>34.500450000000001</v>
      </c>
      <c r="BH11" s="8">
        <v>35.859645999999998</v>
      </c>
      <c r="BI11" s="15">
        <f t="shared" si="26"/>
        <v>3.9396471640224903E-2</v>
      </c>
      <c r="BJ11" s="15">
        <f t="shared" si="27"/>
        <v>1.0393964716402249</v>
      </c>
      <c r="BK11" s="8"/>
      <c r="BL11" s="14">
        <f t="shared" si="28"/>
        <v>2.7797931000945873E-2</v>
      </c>
      <c r="BM11" s="15">
        <f t="shared" si="29"/>
        <v>7.7272496793334765E-4</v>
      </c>
      <c r="BN11" s="8"/>
      <c r="BO11" s="8">
        <v>71.082687000000007</v>
      </c>
      <c r="BP11" s="8">
        <v>71.257935000000003</v>
      </c>
      <c r="BQ11" s="15">
        <f t="shared" si="30"/>
        <v>2.4654104592303364E-3</v>
      </c>
      <c r="BR11" s="15">
        <f t="shared" si="31"/>
        <v>1.0024654104592303</v>
      </c>
      <c r="BT11" s="14">
        <f t="shared" si="32"/>
        <v>-1.1549042516493874E-2</v>
      </c>
      <c r="BU11" s="15">
        <f t="shared" si="33"/>
        <v>1.3338038304778316E-4</v>
      </c>
      <c r="BW11" s="12">
        <f t="shared" si="34"/>
        <v>-7.0735444056522036E-4</v>
      </c>
      <c r="BY11" s="12">
        <f t="shared" si="35"/>
        <v>7.805234780231769E-4</v>
      </c>
      <c r="CA11" s="12">
        <f t="shared" si="36"/>
        <v>2.0861891130175765E-4</v>
      </c>
      <c r="CC11" s="12">
        <f t="shared" si="37"/>
        <v>-5.9087391523653002E-4</v>
      </c>
      <c r="CE11" s="12">
        <f t="shared" si="38"/>
        <v>2.4548690219864506E-4</v>
      </c>
      <c r="CG11" s="13">
        <f t="shared" si="39"/>
        <v>-1.6839840029350456E-4</v>
      </c>
      <c r="CI11" s="13">
        <f t="shared" si="40"/>
        <v>1.8581760084180352E-4</v>
      </c>
      <c r="CK11" s="13">
        <f t="shared" si="41"/>
        <v>4.9665470264266059E-5</v>
      </c>
      <c r="CM11" s="13">
        <f t="shared" si="42"/>
        <v>-1.4066812392028383E-4</v>
      </c>
      <c r="CO11" s="13">
        <f t="shared" si="43"/>
        <v>5.8442556167777652E-5</v>
      </c>
      <c r="CQ11" s="25">
        <f t="shared" si="44"/>
        <v>-1.5753644551674639E-3</v>
      </c>
      <c r="CS11" s="25">
        <f t="shared" si="45"/>
        <v>1.7383208094641515E-3</v>
      </c>
      <c r="CU11" s="25">
        <f t="shared" si="46"/>
        <v>4.6461971353132435E-4</v>
      </c>
      <c r="CW11" s="25">
        <f t="shared" si="47"/>
        <v>-1.3159481444768503E-3</v>
      </c>
      <c r="CY11" s="25">
        <f t="shared" si="48"/>
        <v>5.4672921770858524E-4</v>
      </c>
      <c r="DA11" s="13">
        <f t="shared" si="49"/>
        <v>-1.221963868009045E-3</v>
      </c>
      <c r="DC11" s="13">
        <f t="shared" si="50"/>
        <v>-3.2660743587082964E-4</v>
      </c>
      <c r="DE11" s="13">
        <f t="shared" si="51"/>
        <v>9.2505426844653976E-4</v>
      </c>
      <c r="DG11" s="13">
        <f t="shared" si="52"/>
        <v>-3.8432684346146847E-4</v>
      </c>
      <c r="DI11" s="25">
        <f t="shared" si="53"/>
        <v>3.6039184484433408E-4</v>
      </c>
      <c r="DK11" s="25">
        <f t="shared" si="54"/>
        <v>-1.0207422666225639E-3</v>
      </c>
      <c r="DM11" s="25">
        <f t="shared" si="55"/>
        <v>4.2408177195652402E-4</v>
      </c>
      <c r="DO11" s="13">
        <f t="shared" si="56"/>
        <v>-2.7282477257675074E-4</v>
      </c>
      <c r="DQ11" s="13">
        <f t="shared" si="57"/>
        <v>1.1334889988519118E-4</v>
      </c>
      <c r="DS11" s="25">
        <f t="shared" si="58"/>
        <v>-3.2103948700048699E-4</v>
      </c>
    </row>
    <row r="12" spans="1:124" x14ac:dyDescent="0.2">
      <c r="C12" s="7">
        <v>41913</v>
      </c>
      <c r="D12" s="7">
        <v>41943</v>
      </c>
      <c r="E12" s="8">
        <v>172.673981</v>
      </c>
      <c r="F12" s="8">
        <v>179.16868600000001</v>
      </c>
      <c r="G12" s="15">
        <f t="shared" si="0"/>
        <v>3.7612528317164419E-2</v>
      </c>
      <c r="H12" s="15">
        <f t="shared" si="1"/>
        <v>1.0376125283171644</v>
      </c>
      <c r="I12" s="12"/>
      <c r="J12" s="16">
        <f t="shared" si="2"/>
        <v>2.9660904983810077E-2</v>
      </c>
      <c r="K12" s="15">
        <f t="shared" si="3"/>
        <v>8.7976928445860942E-4</v>
      </c>
      <c r="L12" s="12"/>
      <c r="M12" s="8">
        <v>22.466411999999998</v>
      </c>
      <c r="N12" s="8">
        <v>22.601742000000002</v>
      </c>
      <c r="O12" s="15">
        <f t="shared" si="4"/>
        <v>6.0236587845003148E-3</v>
      </c>
      <c r="P12" s="15">
        <f t="shared" si="5"/>
        <v>1.0060236587845004</v>
      </c>
      <c r="Q12" s="8"/>
      <c r="R12" s="14">
        <f t="shared" si="6"/>
        <v>2.9742907326925439E-3</v>
      </c>
      <c r="S12" s="15">
        <f t="shared" si="7"/>
        <v>8.8464053625807498E-6</v>
      </c>
      <c r="T12" s="8"/>
      <c r="U12" s="8">
        <v>50.827373999999999</v>
      </c>
      <c r="V12" s="8">
        <v>52.056576</v>
      </c>
      <c r="W12" s="15">
        <f t="shared" si="8"/>
        <v>2.418385809190144E-2</v>
      </c>
      <c r="X12" s="15">
        <f t="shared" si="9"/>
        <v>1.0241838580919014</v>
      </c>
      <c r="Y12" s="8"/>
      <c r="Z12" s="14">
        <f t="shared" si="10"/>
        <v>2.2639431315465759E-2</v>
      </c>
      <c r="AA12" s="15">
        <f t="shared" si="11"/>
        <v>5.1254385028769167E-4</v>
      </c>
      <c r="AB12" s="8"/>
      <c r="AC12" s="12">
        <f t="shared" si="59"/>
        <v>8.8220154816620399E-5</v>
      </c>
      <c r="AD12" s="12"/>
      <c r="AE12" s="12">
        <f t="shared" si="12"/>
        <v>6.7150602113552431E-4</v>
      </c>
      <c r="AF12" s="8"/>
      <c r="AG12" s="12">
        <f t="shared" si="13"/>
        <v>6.7336250755019173E-5</v>
      </c>
      <c r="AH12" s="8"/>
      <c r="AI12" s="8">
        <v>62.426605000000002</v>
      </c>
      <c r="AJ12" s="8">
        <v>65.893867</v>
      </c>
      <c r="AK12" s="15">
        <f t="shared" si="14"/>
        <v>5.554141539492654E-2</v>
      </c>
      <c r="AL12" s="15">
        <f t="shared" si="15"/>
        <v>1.0555414153949265</v>
      </c>
      <c r="AM12" s="8"/>
      <c r="AN12" s="14">
        <f t="shared" si="16"/>
        <v>4.0550344925420298E-2</v>
      </c>
      <c r="AO12" s="15">
        <f t="shared" si="17"/>
        <v>1.6443304735705598E-3</v>
      </c>
      <c r="AP12" s="8"/>
      <c r="AQ12" s="8">
        <v>36.806561000000002</v>
      </c>
      <c r="AR12" s="8">
        <v>39.274036000000002</v>
      </c>
      <c r="AS12" s="15">
        <f t="shared" si="18"/>
        <v>6.7038998835017488E-2</v>
      </c>
      <c r="AT12" s="15">
        <f t="shared" si="19"/>
        <v>1.0670389988350175</v>
      </c>
      <c r="AU12" s="8"/>
      <c r="AV12" s="14">
        <f t="shared" si="20"/>
        <v>5.1506431186522081E-2</v>
      </c>
      <c r="AW12" s="15">
        <f t="shared" si="21"/>
        <v>2.6529124535719342E-3</v>
      </c>
      <c r="AX12" s="8"/>
      <c r="AY12" s="8">
        <v>49.236462000000003</v>
      </c>
      <c r="AZ12" s="8">
        <v>54.303837000000001</v>
      </c>
      <c r="BA12" s="15">
        <f t="shared" si="22"/>
        <v>0.10291915369548685</v>
      </c>
      <c r="BB12" s="15">
        <f t="shared" si="23"/>
        <v>1.1029191536954868</v>
      </c>
      <c r="BC12" s="8"/>
      <c r="BD12" s="14">
        <f t="shared" si="24"/>
        <v>9.0670213324285959E-2</v>
      </c>
      <c r="BE12" s="15">
        <f t="shared" si="25"/>
        <v>8.2210875842715237E-3</v>
      </c>
      <c r="BF12" s="8"/>
      <c r="BG12" s="8">
        <v>35.681328000000001</v>
      </c>
      <c r="BH12" s="8">
        <v>38.293812000000003</v>
      </c>
      <c r="BI12" s="15">
        <f t="shared" si="26"/>
        <v>7.3217117927897812E-2</v>
      </c>
      <c r="BJ12" s="15">
        <f t="shared" si="27"/>
        <v>1.0732171179278978</v>
      </c>
      <c r="BK12" s="8"/>
      <c r="BL12" s="14">
        <f t="shared" si="28"/>
        <v>6.1618577288618782E-2</v>
      </c>
      <c r="BM12" s="15">
        <f t="shared" si="29"/>
        <v>3.7968490670734862E-3</v>
      </c>
      <c r="BN12" s="8"/>
      <c r="BO12" s="8">
        <v>69.855911000000006</v>
      </c>
      <c r="BP12" s="8">
        <v>72.047477999999998</v>
      </c>
      <c r="BQ12" s="15">
        <f t="shared" si="30"/>
        <v>3.1372677968511384E-2</v>
      </c>
      <c r="BR12" s="15">
        <f t="shared" si="31"/>
        <v>1.0313726779685113</v>
      </c>
      <c r="BT12" s="14">
        <f t="shared" si="32"/>
        <v>1.7358224992787174E-2</v>
      </c>
      <c r="BU12" s="15">
        <f t="shared" si="33"/>
        <v>3.0130797490022127E-4</v>
      </c>
      <c r="BW12" s="12">
        <f t="shared" si="34"/>
        <v>1.2027599278936166E-3</v>
      </c>
      <c r="BY12" s="12">
        <f t="shared" si="35"/>
        <v>1.5277273614785836E-3</v>
      </c>
      <c r="CA12" s="12">
        <f t="shared" si="36"/>
        <v>2.6893605822734361E-3</v>
      </c>
      <c r="CC12" s="12">
        <f t="shared" si="37"/>
        <v>1.8276627661952792E-3</v>
      </c>
      <c r="CE12" s="12">
        <f t="shared" si="38"/>
        <v>5.1486066219865768E-4</v>
      </c>
      <c r="CG12" s="13">
        <f t="shared" si="39"/>
        <v>1.2060851511916372E-4</v>
      </c>
      <c r="CI12" s="13">
        <f t="shared" si="40"/>
        <v>1.5319510095213886E-4</v>
      </c>
      <c r="CK12" s="13">
        <f t="shared" si="41"/>
        <v>2.6967957522167974E-4</v>
      </c>
      <c r="CM12" s="13">
        <f t="shared" si="42"/>
        <v>1.8327156339123811E-4</v>
      </c>
      <c r="CO12" s="13">
        <f t="shared" si="43"/>
        <v>5.162840773203899E-5</v>
      </c>
      <c r="CQ12" s="25">
        <f t="shared" si="44"/>
        <v>9.1803674875749828E-4</v>
      </c>
      <c r="CS12" s="25">
        <f t="shared" si="45"/>
        <v>1.1660763111520302E-3</v>
      </c>
      <c r="CU12" s="25">
        <f t="shared" si="46"/>
        <v>2.0527220669138003E-3</v>
      </c>
      <c r="CW12" s="25">
        <f t="shared" si="47"/>
        <v>1.3950095482824032E-3</v>
      </c>
      <c r="CY12" s="25">
        <f t="shared" si="48"/>
        <v>3.9298034248260637E-4</v>
      </c>
      <c r="DA12" s="13">
        <f t="shared" si="49"/>
        <v>2.0886035504908956E-3</v>
      </c>
      <c r="DC12" s="13">
        <f t="shared" si="50"/>
        <v>3.6767084247612352E-3</v>
      </c>
      <c r="DE12" s="13">
        <f t="shared" si="51"/>
        <v>2.4986545628671612E-3</v>
      </c>
      <c r="DG12" s="13">
        <f t="shared" si="52"/>
        <v>7.0388201075057119E-4</v>
      </c>
      <c r="DI12" s="25">
        <f t="shared" si="53"/>
        <v>4.6700991032546119E-3</v>
      </c>
      <c r="DK12" s="25">
        <f t="shared" si="54"/>
        <v>3.1737530109276356E-3</v>
      </c>
      <c r="DM12" s="25">
        <f t="shared" si="55"/>
        <v>8.9406022111116032E-4</v>
      </c>
      <c r="DO12" s="13">
        <f t="shared" si="56"/>
        <v>5.5869695474980666E-3</v>
      </c>
      <c r="DQ12" s="13">
        <f t="shared" si="57"/>
        <v>1.5738739630269652E-3</v>
      </c>
      <c r="DS12" s="25">
        <f t="shared" si="58"/>
        <v>1.0695891283112908E-3</v>
      </c>
    </row>
    <row r="13" spans="1:124" x14ac:dyDescent="0.2">
      <c r="C13" s="7">
        <v>41946</v>
      </c>
      <c r="D13" s="7">
        <v>41971</v>
      </c>
      <c r="E13" s="8">
        <v>179.266434</v>
      </c>
      <c r="F13" s="8">
        <v>184.09085099999999</v>
      </c>
      <c r="G13" s="15">
        <f t="shared" si="0"/>
        <v>2.691199290548716E-2</v>
      </c>
      <c r="H13" s="15">
        <f t="shared" si="1"/>
        <v>1.0269119929054871</v>
      </c>
      <c r="I13" s="12"/>
      <c r="J13" s="16">
        <f t="shared" si="2"/>
        <v>1.8960369572132818E-2</v>
      </c>
      <c r="K13" s="15">
        <f t="shared" si="3"/>
        <v>3.5949561431186005E-4</v>
      </c>
      <c r="L13" s="12"/>
      <c r="M13" s="8">
        <v>22.571933999999999</v>
      </c>
      <c r="N13" s="8">
        <v>22.797744999999999</v>
      </c>
      <c r="O13" s="15">
        <f t="shared" si="4"/>
        <v>1.0004060795144988E-2</v>
      </c>
      <c r="P13" s="15">
        <f t="shared" si="5"/>
        <v>1.010004060795145</v>
      </c>
      <c r="Q13" s="8"/>
      <c r="R13" s="14">
        <f t="shared" si="6"/>
        <v>6.9546927433372175E-3</v>
      </c>
      <c r="S13" s="15">
        <f t="shared" si="7"/>
        <v>4.8367751154227353E-5</v>
      </c>
      <c r="T13" s="8"/>
      <c r="U13" s="8">
        <v>51.901854999999998</v>
      </c>
      <c r="V13" s="8">
        <v>50.947707999999999</v>
      </c>
      <c r="W13" s="15">
        <f t="shared" si="8"/>
        <v>-1.8383678194160865E-2</v>
      </c>
      <c r="X13" s="15">
        <f t="shared" si="9"/>
        <v>0.98161632180583913</v>
      </c>
      <c r="Y13" s="8"/>
      <c r="Z13" s="14">
        <f t="shared" si="10"/>
        <v>-1.9928104970596546E-2</v>
      </c>
      <c r="AA13" s="15">
        <f t="shared" si="11"/>
        <v>3.9712936771911479E-4</v>
      </c>
      <c r="AB13" s="8"/>
      <c r="AC13" s="12">
        <f t="shared" si="59"/>
        <v>1.3186354467430389E-4</v>
      </c>
      <c r="AD13" s="12"/>
      <c r="AE13" s="12">
        <f t="shared" si="12"/>
        <v>-3.7784423511476751E-4</v>
      </c>
      <c r="AF13" s="8"/>
      <c r="AG13" s="12">
        <f t="shared" si="13"/>
        <v>-1.3859384702747014E-4</v>
      </c>
      <c r="AH13" s="8"/>
      <c r="AI13" s="8">
        <v>66.664390999999995</v>
      </c>
      <c r="AJ13" s="8">
        <v>66.546431999999996</v>
      </c>
      <c r="AK13" s="15">
        <f t="shared" si="14"/>
        <v>-1.7694454000187153E-3</v>
      </c>
      <c r="AL13" s="15">
        <f t="shared" si="15"/>
        <v>0.99823055459998133</v>
      </c>
      <c r="AM13" s="8"/>
      <c r="AN13" s="14">
        <f t="shared" si="16"/>
        <v>-1.6760515869524959E-2</v>
      </c>
      <c r="AO13" s="15">
        <f t="shared" si="17"/>
        <v>2.8091489221259802E-4</v>
      </c>
      <c r="AP13" s="8"/>
      <c r="AQ13" s="8">
        <v>39.354500000000002</v>
      </c>
      <c r="AR13" s="8">
        <v>40.489905999999998</v>
      </c>
      <c r="AS13" s="15">
        <f t="shared" si="18"/>
        <v>2.8850728633320107E-2</v>
      </c>
      <c r="AT13" s="15">
        <f t="shared" si="19"/>
        <v>1.0288507286333202</v>
      </c>
      <c r="AU13" s="8"/>
      <c r="AV13" s="14">
        <f t="shared" si="20"/>
        <v>1.3318160984824702E-2</v>
      </c>
      <c r="AW13" s="15">
        <f t="shared" si="21"/>
        <v>1.7737341201770686E-4</v>
      </c>
      <c r="AX13" s="8"/>
      <c r="AY13" s="8">
        <v>55.750340000000001</v>
      </c>
      <c r="AZ13" s="8">
        <v>55.393439999999998</v>
      </c>
      <c r="BA13" s="15">
        <f t="shared" si="22"/>
        <v>-6.4017546798818287E-3</v>
      </c>
      <c r="BB13" s="15">
        <f t="shared" si="23"/>
        <v>0.9935982453201182</v>
      </c>
      <c r="BC13" s="8"/>
      <c r="BD13" s="14">
        <f t="shared" si="24"/>
        <v>-1.8650695051082723E-2</v>
      </c>
      <c r="BE13" s="15">
        <f t="shared" si="25"/>
        <v>3.4784842588848159E-4</v>
      </c>
      <c r="BF13" s="8"/>
      <c r="BG13" s="8">
        <v>38.569580000000002</v>
      </c>
      <c r="BH13" s="8">
        <v>41.547924000000002</v>
      </c>
      <c r="BI13" s="15">
        <f t="shared" si="26"/>
        <v>7.7220026767208766E-2</v>
      </c>
      <c r="BJ13" s="15">
        <f t="shared" si="27"/>
        <v>1.0772200267672087</v>
      </c>
      <c r="BK13" s="8"/>
      <c r="BL13" s="14">
        <f t="shared" si="28"/>
        <v>6.5621486127929729E-2</v>
      </c>
      <c r="BM13" s="15">
        <f t="shared" si="29"/>
        <v>4.3061794416380736E-3</v>
      </c>
      <c r="BN13" s="8"/>
      <c r="BO13" s="8">
        <v>71.914268000000007</v>
      </c>
      <c r="BP13" s="8">
        <v>76.674789000000004</v>
      </c>
      <c r="BQ13" s="15">
        <f t="shared" si="30"/>
        <v>6.6197169663188352E-2</v>
      </c>
      <c r="BR13" s="15">
        <f t="shared" si="31"/>
        <v>1.0661971696631884</v>
      </c>
      <c r="BT13" s="14">
        <f t="shared" si="32"/>
        <v>5.2182716687464145E-2</v>
      </c>
      <c r="BU13" s="15">
        <f t="shared" si="33"/>
        <v>2.7230359208841488E-3</v>
      </c>
      <c r="BW13" s="12">
        <f t="shared" si="34"/>
        <v>-3.1778557510579025E-4</v>
      </c>
      <c r="BY13" s="12">
        <f t="shared" si="35"/>
        <v>2.5251725429343674E-4</v>
      </c>
      <c r="CA13" s="12">
        <f t="shared" si="36"/>
        <v>-3.5362407094567699E-4</v>
      </c>
      <c r="CC13" s="12">
        <f t="shared" si="37"/>
        <v>1.2442076288581346E-3</v>
      </c>
      <c r="CE13" s="12">
        <f t="shared" si="38"/>
        <v>9.8940359367222252E-4</v>
      </c>
      <c r="CG13" s="13">
        <f t="shared" si="39"/>
        <v>-1.1656423809237351E-4</v>
      </c>
      <c r="CI13" s="13">
        <f t="shared" si="40"/>
        <v>9.2623717555757201E-5</v>
      </c>
      <c r="CK13" s="13">
        <f t="shared" si="41"/>
        <v>-1.2970985352996037E-4</v>
      </c>
      <c r="CM13" s="13">
        <f t="shared" si="42"/>
        <v>4.5637727338091675E-4</v>
      </c>
      <c r="CO13" s="13">
        <f t="shared" si="43"/>
        <v>3.629147610739288E-4</v>
      </c>
      <c r="CQ13" s="25">
        <f t="shared" si="44"/>
        <v>3.3400531960924262E-4</v>
      </c>
      <c r="CS13" s="25">
        <f t="shared" si="45"/>
        <v>-2.6540571012089012E-4</v>
      </c>
      <c r="CU13" s="25">
        <f t="shared" si="46"/>
        <v>3.7167300875256203E-4</v>
      </c>
      <c r="CW13" s="25">
        <f t="shared" si="47"/>
        <v>-1.3077118638839288E-3</v>
      </c>
      <c r="CY13" s="25">
        <f t="shared" si="48"/>
        <v>-1.0399026557986856E-3</v>
      </c>
      <c r="DA13" s="13">
        <f t="shared" si="49"/>
        <v>-2.2321924853904257E-4</v>
      </c>
      <c r="DC13" s="13">
        <f t="shared" si="50"/>
        <v>3.1259527038134263E-4</v>
      </c>
      <c r="DE13" s="13">
        <f t="shared" si="51"/>
        <v>-1.0998499596289782E-3</v>
      </c>
      <c r="DG13" s="13">
        <f t="shared" si="52"/>
        <v>-8.7460925115516767E-4</v>
      </c>
      <c r="DI13" s="25">
        <f t="shared" si="53"/>
        <v>-2.4839295916919308E-4</v>
      </c>
      <c r="DK13" s="25">
        <f t="shared" si="54"/>
        <v>8.7395751631520909E-4</v>
      </c>
      <c r="DM13" s="25">
        <f t="shared" si="55"/>
        <v>6.949778214691459E-4</v>
      </c>
      <c r="DO13" s="13">
        <f t="shared" si="56"/>
        <v>-1.2238863265708725E-3</v>
      </c>
      <c r="DQ13" s="13">
        <f t="shared" si="57"/>
        <v>-9.7324393587493933E-4</v>
      </c>
      <c r="DS13" s="25">
        <f t="shared" si="58"/>
        <v>3.4243074192241156E-3</v>
      </c>
    </row>
    <row r="14" spans="1:124" x14ac:dyDescent="0.2">
      <c r="C14" s="7">
        <v>41974</v>
      </c>
      <c r="D14" s="7">
        <v>42004</v>
      </c>
      <c r="E14" s="8">
        <v>182.81141700000001</v>
      </c>
      <c r="F14" s="8">
        <v>183.623886</v>
      </c>
      <c r="G14" s="15">
        <f t="shared" si="0"/>
        <v>4.4443012002909699E-3</v>
      </c>
      <c r="H14" s="15">
        <f t="shared" si="1"/>
        <v>1.004444301200291</v>
      </c>
      <c r="I14" s="12"/>
      <c r="J14" s="16">
        <f t="shared" si="2"/>
        <v>-3.5073221330633739E-3</v>
      </c>
      <c r="K14" s="15">
        <f t="shared" si="3"/>
        <v>1.2301308545076215E-5</v>
      </c>
      <c r="L14" s="12"/>
      <c r="M14" s="8">
        <v>22.722688999999999</v>
      </c>
      <c r="N14" s="8">
        <v>22.764403999999999</v>
      </c>
      <c r="O14" s="15">
        <f t="shared" si="4"/>
        <v>1.8358302575896695E-3</v>
      </c>
      <c r="P14" s="15">
        <f t="shared" si="5"/>
        <v>1.0018358302575896</v>
      </c>
      <c r="Q14" s="8"/>
      <c r="R14" s="14">
        <f t="shared" si="6"/>
        <v>-1.2135377942181014E-3</v>
      </c>
      <c r="S14" s="15">
        <f t="shared" si="7"/>
        <v>1.4726739779957351E-6</v>
      </c>
      <c r="T14" s="8"/>
      <c r="U14" s="8">
        <v>50.294429999999998</v>
      </c>
      <c r="V14" s="8">
        <v>49.416182999999997</v>
      </c>
      <c r="W14" s="15">
        <f t="shared" si="8"/>
        <v>-1.7462112603721758E-2</v>
      </c>
      <c r="X14" s="15">
        <f t="shared" si="9"/>
        <v>0.98253788739627823</v>
      </c>
      <c r="Y14" s="8"/>
      <c r="Z14" s="14">
        <f t="shared" si="10"/>
        <v>-1.900653938015744E-2</v>
      </c>
      <c r="AA14" s="15">
        <f t="shared" si="11"/>
        <v>3.6124853920947557E-4</v>
      </c>
      <c r="AB14" s="8"/>
      <c r="AC14" s="12">
        <f t="shared" si="59"/>
        <v>4.2562679649700531E-6</v>
      </c>
      <c r="AD14" s="12"/>
      <c r="AE14" s="12">
        <f t="shared" si="12"/>
        <v>6.6662056240966806E-5</v>
      </c>
      <c r="AF14" s="8"/>
      <c r="AG14" s="12">
        <f t="shared" si="13"/>
        <v>2.3065153875115741E-5</v>
      </c>
      <c r="AH14" s="8"/>
      <c r="AI14" s="8">
        <v>66.522850000000005</v>
      </c>
      <c r="AJ14" s="8">
        <v>71.615097000000006</v>
      </c>
      <c r="AK14" s="15">
        <f t="shared" si="14"/>
        <v>7.6548839985057765E-2</v>
      </c>
      <c r="AL14" s="15">
        <f t="shared" si="15"/>
        <v>1.0765488399850578</v>
      </c>
      <c r="AM14" s="8"/>
      <c r="AN14" s="14">
        <f t="shared" si="16"/>
        <v>6.1557769515551516E-2</v>
      </c>
      <c r="AO14" s="15">
        <f t="shared" si="17"/>
        <v>3.7893589877297635E-3</v>
      </c>
      <c r="AP14" s="8"/>
      <c r="AQ14" s="8">
        <v>40.311095999999999</v>
      </c>
      <c r="AR14" s="8">
        <v>41.534286000000002</v>
      </c>
      <c r="AS14" s="15">
        <f t="shared" si="18"/>
        <v>3.0343754483877154E-2</v>
      </c>
      <c r="AT14" s="15">
        <f t="shared" si="19"/>
        <v>1.0303437544838772</v>
      </c>
      <c r="AU14" s="8"/>
      <c r="AV14" s="14">
        <f t="shared" si="20"/>
        <v>1.4811186835381749E-2</v>
      </c>
      <c r="AW14" s="15">
        <f t="shared" si="21"/>
        <v>2.1937125547258563E-4</v>
      </c>
      <c r="AX14" s="8"/>
      <c r="AY14" s="8">
        <v>55.615344999999998</v>
      </c>
      <c r="AZ14" s="8">
        <v>58.638817000000003</v>
      </c>
      <c r="BA14" s="15">
        <f t="shared" si="22"/>
        <v>5.4363988931472158E-2</v>
      </c>
      <c r="BB14" s="15">
        <f t="shared" si="23"/>
        <v>1.0543639889314722</v>
      </c>
      <c r="BC14" s="8"/>
      <c r="BD14" s="14">
        <f t="shared" si="24"/>
        <v>4.2115048560271262E-2</v>
      </c>
      <c r="BE14" s="15">
        <f t="shared" si="25"/>
        <v>1.7736773152340064E-3</v>
      </c>
      <c r="BF14" s="8"/>
      <c r="BG14" s="8">
        <v>41.148972000000001</v>
      </c>
      <c r="BH14" s="8">
        <v>40.432713</v>
      </c>
      <c r="BI14" s="15">
        <f t="shared" si="26"/>
        <v>-1.7406485877703114E-2</v>
      </c>
      <c r="BJ14" s="15">
        <f t="shared" si="27"/>
        <v>0.9825935141222969</v>
      </c>
      <c r="BK14" s="8"/>
      <c r="BL14" s="14">
        <f t="shared" si="28"/>
        <v>-2.9005026516982144E-2</v>
      </c>
      <c r="BM14" s="15">
        <f t="shared" si="29"/>
        <v>8.4129156325083733E-4</v>
      </c>
      <c r="BN14" s="8"/>
      <c r="BO14" s="8">
        <v>76.381682999999995</v>
      </c>
      <c r="BP14" s="8">
        <v>79.321494999999999</v>
      </c>
      <c r="BQ14" s="15">
        <f t="shared" si="30"/>
        <v>3.8488442314108258E-2</v>
      </c>
      <c r="BR14" s="15">
        <f t="shared" si="31"/>
        <v>1.0384884423141083</v>
      </c>
      <c r="BT14" s="14">
        <f t="shared" si="32"/>
        <v>2.4473989338384048E-2</v>
      </c>
      <c r="BU14" s="15">
        <f t="shared" si="33"/>
        <v>5.9897615413533609E-4</v>
      </c>
      <c r="BW14" s="12">
        <f t="shared" si="34"/>
        <v>-2.1590292748390768E-4</v>
      </c>
      <c r="BY14" s="12">
        <f t="shared" si="35"/>
        <v>-5.1947603404671277E-5</v>
      </c>
      <c r="CA14" s="12">
        <f t="shared" si="36"/>
        <v>-1.4771104195047819E-4</v>
      </c>
      <c r="CC14" s="12">
        <f t="shared" si="37"/>
        <v>1.0172997147310154E-4</v>
      </c>
      <c r="CE14" s="12">
        <f t="shared" si="38"/>
        <v>-8.5838164490871404E-5</v>
      </c>
      <c r="CG14" s="13">
        <f t="shared" si="39"/>
        <v>-7.4702679834888678E-5</v>
      </c>
      <c r="CI14" s="13">
        <f t="shared" si="40"/>
        <v>-1.7973935001961349E-5</v>
      </c>
      <c r="CK14" s="13">
        <f t="shared" si="41"/>
        <v>-5.1108203133219819E-5</v>
      </c>
      <c r="CM14" s="13">
        <f t="shared" si="42"/>
        <v>3.5198695900656054E-5</v>
      </c>
      <c r="CO14" s="13">
        <f t="shared" si="43"/>
        <v>-2.970011103741991E-5</v>
      </c>
      <c r="CQ14" s="25">
        <f t="shared" si="44"/>
        <v>-1.170000170451985E-3</v>
      </c>
      <c r="CS14" s="25">
        <f t="shared" si="45"/>
        <v>-2.8150940585355263E-4</v>
      </c>
      <c r="CU14" s="25">
        <f t="shared" si="46"/>
        <v>-8.0046132895803858E-4</v>
      </c>
      <c r="CW14" s="25">
        <f t="shared" si="47"/>
        <v>5.5128517871753187E-4</v>
      </c>
      <c r="CY14" s="25">
        <f t="shared" si="48"/>
        <v>-4.6516584214954972E-4</v>
      </c>
      <c r="DA14" s="13">
        <f t="shared" si="49"/>
        <v>9.1174362546420052E-4</v>
      </c>
      <c r="DC14" s="13">
        <f t="shared" si="50"/>
        <v>2.5925084524094379E-3</v>
      </c>
      <c r="DE14" s="13">
        <f t="shared" si="51"/>
        <v>-1.7854847371248468E-3</v>
      </c>
      <c r="DG14" s="13">
        <f t="shared" si="52"/>
        <v>1.5065641948183103E-3</v>
      </c>
      <c r="DI14" s="25">
        <f t="shared" si="53"/>
        <v>6.2377385280735283E-4</v>
      </c>
      <c r="DK14" s="25">
        <f t="shared" si="54"/>
        <v>-4.2959886690822446E-4</v>
      </c>
      <c r="DM14" s="25">
        <f t="shared" si="55"/>
        <v>3.6248882869794707E-4</v>
      </c>
      <c r="DO14" s="13">
        <f t="shared" si="56"/>
        <v>-1.2215481002546586E-3</v>
      </c>
      <c r="DQ14" s="13">
        <f t="shared" si="57"/>
        <v>1.0307232494496054E-3</v>
      </c>
      <c r="DS14" s="25">
        <f t="shared" si="58"/>
        <v>-7.0986870973616762E-4</v>
      </c>
    </row>
    <row r="15" spans="1:124" x14ac:dyDescent="0.2">
      <c r="C15" s="7">
        <v>42006</v>
      </c>
      <c r="D15" s="7">
        <v>42034</v>
      </c>
      <c r="E15" s="8">
        <v>183.52557400000001</v>
      </c>
      <c r="F15" s="8">
        <v>178.18319700000001</v>
      </c>
      <c r="G15" s="15">
        <f t="shared" si="0"/>
        <v>-2.910971415896511E-2</v>
      </c>
      <c r="H15" s="15">
        <f t="shared" si="1"/>
        <v>0.97089028584103487</v>
      </c>
      <c r="I15" s="12"/>
      <c r="J15" s="16">
        <f t="shared" si="2"/>
        <v>-3.7061337492319456E-2</v>
      </c>
      <c r="K15" s="15">
        <f t="shared" si="3"/>
        <v>1.3735427367196037E-3</v>
      </c>
      <c r="L15" s="12"/>
      <c r="M15" s="8">
        <v>22.891134000000001</v>
      </c>
      <c r="N15" s="8">
        <v>23.434217</v>
      </c>
      <c r="O15" s="15">
        <f t="shared" si="4"/>
        <v>2.3724600100632817E-2</v>
      </c>
      <c r="P15" s="15">
        <f t="shared" si="5"/>
        <v>1.0237246001006328</v>
      </c>
      <c r="Q15" s="8"/>
      <c r="R15" s="14">
        <f t="shared" si="6"/>
        <v>2.0675232048825046E-2</v>
      </c>
      <c r="S15" s="15">
        <f t="shared" si="7"/>
        <v>4.2746522027276235E-4</v>
      </c>
      <c r="T15" s="8"/>
      <c r="U15" s="8">
        <v>48.997334000000002</v>
      </c>
      <c r="V15" s="8">
        <v>50.000838999999999</v>
      </c>
      <c r="W15" s="15">
        <f t="shared" si="8"/>
        <v>2.0480808200707346E-2</v>
      </c>
      <c r="X15" s="15">
        <f t="shared" si="9"/>
        <v>1.0204808082007073</v>
      </c>
      <c r="Y15" s="8"/>
      <c r="Z15" s="14">
        <f t="shared" si="10"/>
        <v>1.8936381424271665E-2</v>
      </c>
      <c r="AA15" s="15">
        <f t="shared" si="11"/>
        <v>3.58586541445501E-4</v>
      </c>
      <c r="AB15" s="8"/>
      <c r="AC15" s="12">
        <f t="shared" si="59"/>
        <v>-7.662517526935245E-4</v>
      </c>
      <c r="AD15" s="12"/>
      <c r="AE15" s="12">
        <f t="shared" si="12"/>
        <v>-7.0180762284822117E-4</v>
      </c>
      <c r="AF15" s="8"/>
      <c r="AG15" s="12">
        <f t="shared" si="13"/>
        <v>3.915140801118768E-4</v>
      </c>
      <c r="AH15" s="8"/>
      <c r="AI15" s="8">
        <v>71.203109999999995</v>
      </c>
      <c r="AJ15" s="8">
        <v>68.908867000000001</v>
      </c>
      <c r="AK15" s="15">
        <f t="shared" si="14"/>
        <v>-3.2221106634246661E-2</v>
      </c>
      <c r="AL15" s="15">
        <f t="shared" si="15"/>
        <v>0.96777889336575329</v>
      </c>
      <c r="AM15" s="8"/>
      <c r="AN15" s="14">
        <f t="shared" si="16"/>
        <v>-4.7212177103752903E-2</v>
      </c>
      <c r="AO15" s="15">
        <f t="shared" si="17"/>
        <v>2.2289896668761301E-3</v>
      </c>
      <c r="AP15" s="8"/>
      <c r="AQ15" s="8">
        <v>41.012630000000001</v>
      </c>
      <c r="AR15" s="8">
        <v>43.162205</v>
      </c>
      <c r="AS15" s="15">
        <f t="shared" si="18"/>
        <v>5.2412512925896208E-2</v>
      </c>
      <c r="AT15" s="15">
        <f t="shared" si="19"/>
        <v>1.0524125129258961</v>
      </c>
      <c r="AU15" s="8"/>
      <c r="AV15" s="14">
        <f t="shared" si="20"/>
        <v>3.6879945277400801E-2</v>
      </c>
      <c r="AW15" s="15">
        <f t="shared" si="21"/>
        <v>1.3601303636640776E-3</v>
      </c>
      <c r="AX15" s="8"/>
      <c r="AY15" s="8">
        <v>58.583343999999997</v>
      </c>
      <c r="AZ15" s="8">
        <v>59.609665</v>
      </c>
      <c r="BA15" s="15">
        <f t="shared" si="22"/>
        <v>1.7518989697822694E-2</v>
      </c>
      <c r="BB15" s="15">
        <f t="shared" si="23"/>
        <v>1.0175189896978227</v>
      </c>
      <c r="BC15" s="8"/>
      <c r="BD15" s="14">
        <f t="shared" si="24"/>
        <v>5.2700493266217997E-3</v>
      </c>
      <c r="BE15" s="15">
        <f t="shared" si="25"/>
        <v>2.7773419905026884E-5</v>
      </c>
      <c r="BF15" s="8"/>
      <c r="BG15" s="8">
        <v>40.128475000000002</v>
      </c>
      <c r="BH15" s="8">
        <v>37.932521999999999</v>
      </c>
      <c r="BI15" s="15">
        <f t="shared" si="26"/>
        <v>-5.4723061367271064E-2</v>
      </c>
      <c r="BJ15" s="15">
        <f t="shared" si="27"/>
        <v>0.94527693863272888</v>
      </c>
      <c r="BK15" s="8"/>
      <c r="BL15" s="14">
        <f t="shared" si="28"/>
        <v>-6.6321602006550101E-2</v>
      </c>
      <c r="BM15" s="15">
        <f t="shared" si="29"/>
        <v>4.3985548927152306E-3</v>
      </c>
      <c r="BN15" s="8"/>
      <c r="BO15" s="8">
        <v>78.904067999999995</v>
      </c>
      <c r="BP15" s="8">
        <v>74.632019</v>
      </c>
      <c r="BQ15" s="15">
        <f t="shared" si="30"/>
        <v>-5.4142316211123559E-2</v>
      </c>
      <c r="BR15" s="15">
        <f t="shared" si="31"/>
        <v>0.94585768378887647</v>
      </c>
      <c r="BT15" s="14">
        <f t="shared" si="32"/>
        <v>-6.8156769186847765E-2</v>
      </c>
      <c r="BU15" s="15">
        <f t="shared" si="33"/>
        <v>4.6453451859892409E-3</v>
      </c>
      <c r="BW15" s="12">
        <f t="shared" si="34"/>
        <v>1.7497464293893437E-3</v>
      </c>
      <c r="BY15" s="12">
        <f t="shared" si="35"/>
        <v>-1.3668200986240242E-3</v>
      </c>
      <c r="CA15" s="12">
        <f t="shared" si="36"/>
        <v>-1.9531507669510141E-4</v>
      </c>
      <c r="CC15" s="12">
        <f t="shared" si="37"/>
        <v>2.4579672749960443E-3</v>
      </c>
      <c r="CE15" s="12">
        <f t="shared" si="38"/>
        <v>2.5259810252198844E-3</v>
      </c>
      <c r="CG15" s="13">
        <f t="shared" si="39"/>
        <v>-9.7612271715031608E-4</v>
      </c>
      <c r="CI15" s="13">
        <f t="shared" si="40"/>
        <v>7.6250142655823097E-4</v>
      </c>
      <c r="CK15" s="13">
        <f t="shared" si="41"/>
        <v>1.0895949273665989E-4</v>
      </c>
      <c r="CM15" s="13">
        <f t="shared" si="42"/>
        <v>-1.3712145113352441E-3</v>
      </c>
      <c r="CO15" s="13">
        <f t="shared" si="43"/>
        <v>-1.4091570186362864E-3</v>
      </c>
      <c r="CQ15" s="25">
        <f t="shared" si="44"/>
        <v>-8.9402779350693045E-4</v>
      </c>
      <c r="CS15" s="25">
        <f t="shared" si="45"/>
        <v>6.9837271067912801E-4</v>
      </c>
      <c r="CU15" s="25">
        <f t="shared" si="46"/>
        <v>9.9795664173636447E-5</v>
      </c>
      <c r="CW15" s="25">
        <f t="shared" si="47"/>
        <v>-1.2558911522647738E-3</v>
      </c>
      <c r="CY15" s="25">
        <f t="shared" si="48"/>
        <v>-1.2906425779681955E-3</v>
      </c>
      <c r="DA15" s="13">
        <f t="shared" si="49"/>
        <v>-1.741182508013362E-3</v>
      </c>
      <c r="DC15" s="13">
        <f t="shared" si="50"/>
        <v>-2.4881050215398216E-4</v>
      </c>
      <c r="DE15" s="13">
        <f t="shared" si="51"/>
        <v>3.1311872197378574E-3</v>
      </c>
      <c r="DG15" s="13">
        <f t="shared" si="52"/>
        <v>3.2178294576690656E-3</v>
      </c>
      <c r="DI15" s="25">
        <f t="shared" si="53"/>
        <v>1.9435913077501491E-4</v>
      </c>
      <c r="DK15" s="25">
        <f t="shared" si="54"/>
        <v>-2.4459370527111228E-3</v>
      </c>
      <c r="DM15" s="25">
        <f t="shared" si="55"/>
        <v>-2.5136179178953826E-3</v>
      </c>
      <c r="DO15" s="13">
        <f t="shared" si="56"/>
        <v>-3.4951811399509835E-4</v>
      </c>
      <c r="DQ15" s="13">
        <f t="shared" si="57"/>
        <v>-3.5918953555786449E-4</v>
      </c>
      <c r="DS15" s="25">
        <f t="shared" si="58"/>
        <v>4.5202661200624151E-3</v>
      </c>
    </row>
    <row r="16" spans="1:124" x14ac:dyDescent="0.2">
      <c r="C16" s="7">
        <v>42037</v>
      </c>
      <c r="D16" s="7">
        <v>42062</v>
      </c>
      <c r="E16" s="8">
        <v>180.38983200000001</v>
      </c>
      <c r="F16" s="8">
        <v>188.19792200000001</v>
      </c>
      <c r="G16" s="15">
        <f t="shared" si="0"/>
        <v>4.3284535017472564E-2</v>
      </c>
      <c r="H16" s="15">
        <f t="shared" si="1"/>
        <v>1.0432845350174726</v>
      </c>
      <c r="I16" s="12"/>
      <c r="J16" s="16">
        <f t="shared" si="2"/>
        <v>3.5332911684118222E-2</v>
      </c>
      <c r="K16" s="15">
        <f t="shared" si="3"/>
        <v>1.2484146480776981E-3</v>
      </c>
      <c r="L16" s="12"/>
      <c r="M16" s="8">
        <v>23.378945999999999</v>
      </c>
      <c r="N16" s="8">
        <v>23.025537</v>
      </c>
      <c r="O16" s="15">
        <f t="shared" si="4"/>
        <v>-1.5116549736673297E-2</v>
      </c>
      <c r="P16" s="15">
        <f t="shared" si="5"/>
        <v>0.98488345026332669</v>
      </c>
      <c r="Q16" s="8"/>
      <c r="R16" s="14">
        <f t="shared" si="6"/>
        <v>-1.8165917788481069E-2</v>
      </c>
      <c r="S16" s="15">
        <f t="shared" si="7"/>
        <v>3.3000056909785293E-4</v>
      </c>
      <c r="T16" s="8"/>
      <c r="U16" s="8">
        <v>50.550578999999999</v>
      </c>
      <c r="V16" s="8">
        <v>51.266131999999999</v>
      </c>
      <c r="W16" s="15">
        <f t="shared" si="8"/>
        <v>1.4155189003868777E-2</v>
      </c>
      <c r="X16" s="15">
        <f t="shared" si="9"/>
        <v>1.0141551890038687</v>
      </c>
      <c r="Y16" s="8"/>
      <c r="Z16" s="14">
        <f t="shared" si="10"/>
        <v>1.2610762227433094E-2</v>
      </c>
      <c r="AA16" s="15">
        <f t="shared" si="11"/>
        <v>1.590313239568533E-4</v>
      </c>
      <c r="AB16" s="8"/>
      <c r="AC16" s="12">
        <f t="shared" si="59"/>
        <v>-6.4185476888135385E-4</v>
      </c>
      <c r="AD16" s="12"/>
      <c r="AE16" s="12">
        <f t="shared" si="12"/>
        <v>4.455749480513075E-4</v>
      </c>
      <c r="AF16" s="8"/>
      <c r="AG16" s="12">
        <f t="shared" si="13"/>
        <v>-2.2908606987363198E-4</v>
      </c>
      <c r="AH16" s="8"/>
      <c r="AI16" s="8">
        <v>70.346808999999993</v>
      </c>
      <c r="AJ16" s="8">
        <v>77.496200999999999</v>
      </c>
      <c r="AK16" s="15">
        <f t="shared" si="14"/>
        <v>0.10163065107899928</v>
      </c>
      <c r="AL16" s="15">
        <f t="shared" si="15"/>
        <v>1.1016306510789993</v>
      </c>
      <c r="AM16" s="8"/>
      <c r="AN16" s="14">
        <f t="shared" si="16"/>
        <v>8.6639580609493033E-2</v>
      </c>
      <c r="AO16" s="15">
        <f t="shared" si="17"/>
        <v>7.506416928188841E-3</v>
      </c>
      <c r="AP16" s="8"/>
      <c r="AQ16" s="8">
        <v>43.593902999999997</v>
      </c>
      <c r="AR16" s="8">
        <v>47.875045999999998</v>
      </c>
      <c r="AS16" s="15">
        <f t="shared" si="18"/>
        <v>9.8205086156199425E-2</v>
      </c>
      <c r="AT16" s="15">
        <f t="shared" si="19"/>
        <v>1.0982050861561994</v>
      </c>
      <c r="AU16" s="8"/>
      <c r="AV16" s="14">
        <f t="shared" si="20"/>
        <v>8.2672518507704018E-2</v>
      </c>
      <c r="AW16" s="15">
        <f t="shared" si="21"/>
        <v>6.8347453164066636E-3</v>
      </c>
      <c r="AX16" s="8"/>
      <c r="AY16" s="8">
        <v>59.165847999999997</v>
      </c>
      <c r="AZ16" s="8">
        <v>55.690947999999999</v>
      </c>
      <c r="BA16" s="15">
        <f t="shared" si="22"/>
        <v>-5.8731516871016506E-2</v>
      </c>
      <c r="BB16" s="15">
        <f t="shared" si="23"/>
        <v>0.94126848312898348</v>
      </c>
      <c r="BC16" s="8"/>
      <c r="BD16" s="14">
        <f t="shared" si="24"/>
        <v>-7.0980457242217396E-2</v>
      </c>
      <c r="BE16" s="15">
        <f t="shared" si="25"/>
        <v>5.0382253103142521E-3</v>
      </c>
      <c r="BF16" s="8"/>
      <c r="BG16" s="8">
        <v>38.426659000000001</v>
      </c>
      <c r="BH16" s="8">
        <v>43.395690999999999</v>
      </c>
      <c r="BI16" s="15">
        <f t="shared" si="26"/>
        <v>0.1293121007475565</v>
      </c>
      <c r="BJ16" s="15">
        <f t="shared" si="27"/>
        <v>1.1293121007475566</v>
      </c>
      <c r="BK16" s="8"/>
      <c r="BL16" s="14">
        <f t="shared" si="28"/>
        <v>0.11771356010827747</v>
      </c>
      <c r="BM16" s="15">
        <f t="shared" si="29"/>
        <v>1.3856482233365051E-2</v>
      </c>
      <c r="BN16" s="8"/>
      <c r="BO16" s="8">
        <v>76.230712999999994</v>
      </c>
      <c r="BP16" s="8">
        <v>79.960967999999994</v>
      </c>
      <c r="BQ16" s="15">
        <f t="shared" si="30"/>
        <v>4.8933754561629246E-2</v>
      </c>
      <c r="BR16" s="15">
        <f t="shared" si="31"/>
        <v>1.0489337545616293</v>
      </c>
      <c r="BT16" s="14">
        <f t="shared" si="32"/>
        <v>3.4919301585905033E-2</v>
      </c>
      <c r="BU16" s="15">
        <f t="shared" si="33"/>
        <v>1.2193576232473898E-3</v>
      </c>
      <c r="BW16" s="12">
        <f t="shared" si="34"/>
        <v>3.0612286500242589E-3</v>
      </c>
      <c r="BY16" s="12">
        <f t="shared" si="35"/>
        <v>2.9210607951363353E-3</v>
      </c>
      <c r="CA16" s="12">
        <f t="shared" si="36"/>
        <v>-2.5079462270375971E-3</v>
      </c>
      <c r="CC16" s="12">
        <f t="shared" si="37"/>
        <v>4.1591628233289095E-3</v>
      </c>
      <c r="CE16" s="12">
        <f t="shared" si="38"/>
        <v>1.233800599005872E-3</v>
      </c>
      <c r="CG16" s="13">
        <f t="shared" si="39"/>
        <v>-1.573887498580529E-3</v>
      </c>
      <c r="CI16" s="13">
        <f t="shared" si="40"/>
        <v>-1.5018221745776309E-3</v>
      </c>
      <c r="CK16" s="13">
        <f t="shared" si="41"/>
        <v>1.2894251508509169E-3</v>
      </c>
      <c r="CM16" s="13">
        <f t="shared" si="42"/>
        <v>-2.1383748555163931E-3</v>
      </c>
      <c r="CO16" s="13">
        <f t="shared" si="43"/>
        <v>-6.3434116184072741E-4</v>
      </c>
      <c r="CQ16" s="25">
        <f t="shared" si="44"/>
        <v>1.0925911505508396E-3</v>
      </c>
      <c r="CS16" s="25">
        <f t="shared" si="45"/>
        <v>1.0425634736437172E-3</v>
      </c>
      <c r="CU16" s="25">
        <f t="shared" si="46"/>
        <v>-8.9511766907608497E-4</v>
      </c>
      <c r="CW16" s="25">
        <f t="shared" si="47"/>
        <v>1.4844577174701406E-3</v>
      </c>
      <c r="CY16" s="25">
        <f t="shared" si="48"/>
        <v>4.4035900944787573E-4</v>
      </c>
      <c r="DA16" s="13">
        <f t="shared" si="49"/>
        <v>7.1627123314380271E-3</v>
      </c>
      <c r="DC16" s="13">
        <f t="shared" si="50"/>
        <v>-6.1497170469357676E-3</v>
      </c>
      <c r="DE16" s="13">
        <f t="shared" si="51"/>
        <v>1.0198653479831508E-2</v>
      </c>
      <c r="DG16" s="13">
        <f t="shared" si="52"/>
        <v>3.0253936445792172E-3</v>
      </c>
      <c r="DI16" s="25">
        <f t="shared" si="53"/>
        <v>-5.8681331650425111E-3</v>
      </c>
      <c r="DK16" s="25">
        <f t="shared" si="54"/>
        <v>9.7316764766592987E-3</v>
      </c>
      <c r="DM16" s="25">
        <f t="shared" si="55"/>
        <v>2.886866606636832E-3</v>
      </c>
      <c r="DO16" s="13">
        <f t="shared" si="56"/>
        <v>-8.3553623200947752E-3</v>
      </c>
      <c r="DQ16" s="13">
        <f t="shared" si="57"/>
        <v>-2.4785879931464262E-3</v>
      </c>
      <c r="DS16" s="25">
        <f t="shared" si="58"/>
        <v>4.1104753061715011E-3</v>
      </c>
    </row>
    <row r="17" spans="3:123" x14ac:dyDescent="0.2">
      <c r="C17" s="7">
        <v>42065</v>
      </c>
      <c r="D17" s="7">
        <v>42094</v>
      </c>
      <c r="E17" s="8">
        <v>189.386124</v>
      </c>
      <c r="F17" s="8">
        <v>185.242142</v>
      </c>
      <c r="G17" s="15">
        <f t="shared" si="0"/>
        <v>-2.1881127890869101E-2</v>
      </c>
      <c r="H17" s="15">
        <f t="shared" si="1"/>
        <v>0.97811887210913095</v>
      </c>
      <c r="I17" s="12"/>
      <c r="J17" s="16">
        <f t="shared" si="2"/>
        <v>-2.9832751224223443E-2</v>
      </c>
      <c r="K17" s="15">
        <f t="shared" si="3"/>
        <v>8.8999304560640532E-4</v>
      </c>
      <c r="L17" s="12"/>
      <c r="M17" s="8">
        <v>22.901278999999999</v>
      </c>
      <c r="N17" s="8">
        <v>23.164308999999999</v>
      </c>
      <c r="O17" s="15">
        <f t="shared" si="4"/>
        <v>1.1485384724582437E-2</v>
      </c>
      <c r="P17" s="15">
        <f t="shared" si="5"/>
        <v>1.0114853847245824</v>
      </c>
      <c r="Q17" s="8"/>
      <c r="R17" s="14">
        <f t="shared" si="6"/>
        <v>8.4360166727746669E-3</v>
      </c>
      <c r="S17" s="15">
        <f t="shared" si="7"/>
        <v>7.1166377303332162E-5</v>
      </c>
      <c r="T17" s="8"/>
      <c r="U17" s="8">
        <v>51.178879000000002</v>
      </c>
      <c r="V17" s="8">
        <v>51.493008000000003</v>
      </c>
      <c r="W17" s="15">
        <f t="shared" si="8"/>
        <v>6.1378640200384455E-3</v>
      </c>
      <c r="X17" s="15">
        <f t="shared" si="9"/>
        <v>1.0061378640200385</v>
      </c>
      <c r="Y17" s="8"/>
      <c r="Z17" s="14">
        <f t="shared" si="10"/>
        <v>4.5934372436027635E-3</v>
      </c>
      <c r="AA17" s="15">
        <f t="shared" si="11"/>
        <v>2.1099665710916953E-5</v>
      </c>
      <c r="AB17" s="8"/>
      <c r="AC17" s="12">
        <f t="shared" si="59"/>
        <v>-2.5166958672228783E-4</v>
      </c>
      <c r="AD17" s="12"/>
      <c r="AE17" s="12">
        <f t="shared" si="12"/>
        <v>-1.370348705524839E-4</v>
      </c>
      <c r="AF17" s="8"/>
      <c r="AG17" s="12">
        <f t="shared" si="13"/>
        <v>3.8750313172377022E-5</v>
      </c>
      <c r="AH17" s="8"/>
      <c r="AI17" s="8">
        <v>78.457534999999993</v>
      </c>
      <c r="AJ17" s="8">
        <v>76.907798999999997</v>
      </c>
      <c r="AK17" s="15">
        <f t="shared" si="14"/>
        <v>-1.9752545118833977E-2</v>
      </c>
      <c r="AL17" s="15">
        <f t="shared" si="15"/>
        <v>0.98024745488116605</v>
      </c>
      <c r="AM17" s="8"/>
      <c r="AN17" s="14">
        <f t="shared" si="16"/>
        <v>-3.4743615588340222E-2</v>
      </c>
      <c r="AO17" s="15">
        <f t="shared" si="17"/>
        <v>1.2071188241503576E-3</v>
      </c>
      <c r="AP17" s="8"/>
      <c r="AQ17" s="8">
        <v>49.134216000000002</v>
      </c>
      <c r="AR17" s="8">
        <v>49.734707</v>
      </c>
      <c r="AS17" s="15">
        <f t="shared" si="18"/>
        <v>1.2221442589009623E-2</v>
      </c>
      <c r="AT17" s="15">
        <f t="shared" si="19"/>
        <v>1.0122214425890097</v>
      </c>
      <c r="AU17" s="8"/>
      <c r="AV17" s="14">
        <f t="shared" si="20"/>
        <v>-3.3111250594857825E-3</v>
      </c>
      <c r="AW17" s="15">
        <f t="shared" si="21"/>
        <v>1.0963549159554726E-5</v>
      </c>
      <c r="AX17" s="8"/>
      <c r="AY17" s="8">
        <v>55.180698</v>
      </c>
      <c r="AZ17" s="8">
        <v>53.260330000000003</v>
      </c>
      <c r="BA17" s="15">
        <f t="shared" si="22"/>
        <v>-3.4801444519603507E-2</v>
      </c>
      <c r="BB17" s="15">
        <f t="shared" si="23"/>
        <v>0.96519855548039646</v>
      </c>
      <c r="BC17" s="8"/>
      <c r="BD17" s="14">
        <f t="shared" si="24"/>
        <v>-4.7050384890804403E-2</v>
      </c>
      <c r="BE17" s="15">
        <f t="shared" si="25"/>
        <v>2.2137387183728354E-3</v>
      </c>
      <c r="BF17" s="8"/>
      <c r="BG17" s="8">
        <v>44.125838999999999</v>
      </c>
      <c r="BH17" s="8">
        <v>43.131832000000003</v>
      </c>
      <c r="BI17" s="15">
        <f t="shared" si="26"/>
        <v>-2.2526642496247976E-2</v>
      </c>
      <c r="BJ17" s="15">
        <f t="shared" si="27"/>
        <v>0.97747335750375197</v>
      </c>
      <c r="BK17" s="8"/>
      <c r="BL17" s="14">
        <f t="shared" si="28"/>
        <v>-3.412518313552701E-2</v>
      </c>
      <c r="BM17" s="15">
        <f t="shared" si="29"/>
        <v>1.1645281240332569E-3</v>
      </c>
      <c r="BN17" s="8"/>
      <c r="BO17" s="8">
        <v>80.982353000000003</v>
      </c>
      <c r="BP17" s="8">
        <v>83.211639000000005</v>
      </c>
      <c r="BQ17" s="15">
        <f t="shared" si="30"/>
        <v>2.7528046758532713E-2</v>
      </c>
      <c r="BR17" s="15">
        <f t="shared" si="31"/>
        <v>1.0275280467585328</v>
      </c>
      <c r="BT17" s="14">
        <f t="shared" si="32"/>
        <v>1.3513593782808503E-2</v>
      </c>
      <c r="BU17" s="15">
        <f t="shared" si="33"/>
        <v>1.8261721692676062E-4</v>
      </c>
      <c r="BW17" s="12">
        <f t="shared" si="34"/>
        <v>1.0364976404770056E-3</v>
      </c>
      <c r="BY17" s="12">
        <f t="shared" si="35"/>
        <v>9.8779970171931396E-5</v>
      </c>
      <c r="CA17" s="12">
        <f t="shared" si="36"/>
        <v>1.4036424274513292E-3</v>
      </c>
      <c r="CC17" s="12">
        <f t="shared" si="37"/>
        <v>1.0180480989632427E-3</v>
      </c>
      <c r="CE17" s="12">
        <f t="shared" si="38"/>
        <v>-4.0314768146773865E-4</v>
      </c>
      <c r="CG17" s="13">
        <f t="shared" si="39"/>
        <v>-2.9309772037571191E-4</v>
      </c>
      <c r="CI17" s="13">
        <f t="shared" si="40"/>
        <v>-2.7932706207464072E-5</v>
      </c>
      <c r="CK17" s="13">
        <f t="shared" si="41"/>
        <v>-3.969178313992912E-4</v>
      </c>
      <c r="CM17" s="13">
        <f t="shared" si="42"/>
        <v>-2.8788061389279474E-4</v>
      </c>
      <c r="CO17" s="13">
        <f t="shared" si="43"/>
        <v>1.1400090246087661E-4</v>
      </c>
      <c r="CQ17" s="25">
        <f t="shared" si="44"/>
        <v>-1.5959261782089951E-4</v>
      </c>
      <c r="CS17" s="25">
        <f t="shared" si="45"/>
        <v>-1.5209445166468409E-5</v>
      </c>
      <c r="CU17" s="25">
        <f t="shared" si="46"/>
        <v>-2.161229902832657E-4</v>
      </c>
      <c r="CW17" s="25">
        <f t="shared" si="47"/>
        <v>-1.5675188715949469E-4</v>
      </c>
      <c r="CY17" s="25">
        <f t="shared" si="48"/>
        <v>6.2073844976871337E-5</v>
      </c>
      <c r="DA17" s="13">
        <f t="shared" si="49"/>
        <v>1.1504045623169417E-4</v>
      </c>
      <c r="DC17" s="13">
        <f t="shared" si="50"/>
        <v>1.6347004859295592E-3</v>
      </c>
      <c r="DE17" s="13">
        <f t="shared" si="51"/>
        <v>1.1856322447424612E-3</v>
      </c>
      <c r="DG17" s="13">
        <f t="shared" si="52"/>
        <v>-4.6951110760688302E-4</v>
      </c>
      <c r="DI17" s="25">
        <f t="shared" si="53"/>
        <v>1.5578970847039369E-4</v>
      </c>
      <c r="DK17" s="25">
        <f t="shared" si="54"/>
        <v>1.129927490395851E-4</v>
      </c>
      <c r="DM17" s="25">
        <f t="shared" si="55"/>
        <v>-4.4745199017968507E-5</v>
      </c>
      <c r="DO17" s="13">
        <f t="shared" si="56"/>
        <v>1.6056030009957332E-3</v>
      </c>
      <c r="DQ17" s="13">
        <f t="shared" si="57"/>
        <v>-6.3581978873912147E-4</v>
      </c>
      <c r="DS17" s="25">
        <f t="shared" si="58"/>
        <v>-4.6115386265745936E-4</v>
      </c>
    </row>
    <row r="18" spans="3:123" x14ac:dyDescent="0.2">
      <c r="C18" s="7">
        <v>42095</v>
      </c>
      <c r="D18" s="7">
        <v>42124</v>
      </c>
      <c r="E18" s="8">
        <v>184.58708200000001</v>
      </c>
      <c r="F18" s="8">
        <v>187.06379699999999</v>
      </c>
      <c r="G18" s="15">
        <f t="shared" si="0"/>
        <v>1.3417596579158147E-2</v>
      </c>
      <c r="H18" s="15">
        <f t="shared" si="1"/>
        <v>1.0134175965791581</v>
      </c>
      <c r="I18" s="12"/>
      <c r="J18" s="16">
        <f t="shared" si="2"/>
        <v>5.4659732458038034E-3</v>
      </c>
      <c r="K18" s="15">
        <f t="shared" si="3"/>
        <v>2.9876863523842966E-5</v>
      </c>
      <c r="L18" s="12"/>
      <c r="M18" s="8">
        <v>23.241478000000001</v>
      </c>
      <c r="N18" s="8">
        <v>23.023586000000002</v>
      </c>
      <c r="O18" s="15">
        <f t="shared" si="4"/>
        <v>-9.3751352646333028E-3</v>
      </c>
      <c r="P18" s="15">
        <f t="shared" si="5"/>
        <v>0.99062486473536671</v>
      </c>
      <c r="Q18" s="8"/>
      <c r="R18" s="14">
        <f t="shared" si="6"/>
        <v>-1.2424503316441075E-2</v>
      </c>
      <c r="S18" s="15">
        <f t="shared" si="7"/>
        <v>1.5436828266025525E-4</v>
      </c>
      <c r="T18" s="8"/>
      <c r="U18" s="8">
        <v>52.121288</v>
      </c>
      <c r="V18" s="8">
        <v>54.302821999999999</v>
      </c>
      <c r="W18" s="15">
        <f t="shared" si="8"/>
        <v>4.1854951857674724E-2</v>
      </c>
      <c r="X18" s="15">
        <f t="shared" si="9"/>
        <v>1.0418549518576747</v>
      </c>
      <c r="Y18" s="8"/>
      <c r="Z18" s="14">
        <f t="shared" si="10"/>
        <v>4.0310525081239043E-2</v>
      </c>
      <c r="AA18" s="15">
        <f t="shared" si="11"/>
        <v>1.6249384323252019E-3</v>
      </c>
      <c r="AB18" s="8"/>
      <c r="AC18" s="12">
        <f t="shared" si="59"/>
        <v>-6.7912002720067535E-5</v>
      </c>
      <c r="AD18" s="12"/>
      <c r="AE18" s="12">
        <f t="shared" si="12"/>
        <v>2.203362516183558E-4</v>
      </c>
      <c r="AF18" s="8"/>
      <c r="AG18" s="12">
        <f t="shared" si="13"/>
        <v>-5.0083825255933562E-4</v>
      </c>
      <c r="AH18" s="8"/>
      <c r="AI18" s="8">
        <v>76.737281999999993</v>
      </c>
      <c r="AJ18" s="8">
        <v>73.822067000000004</v>
      </c>
      <c r="AK18" s="15">
        <f t="shared" si="14"/>
        <v>-3.7989552457695717E-2</v>
      </c>
      <c r="AL18" s="15">
        <f t="shared" si="15"/>
        <v>0.96201044754230425</v>
      </c>
      <c r="AM18" s="8"/>
      <c r="AN18" s="14">
        <f t="shared" si="16"/>
        <v>-5.2980622927201959E-2</v>
      </c>
      <c r="AO18" s="15">
        <f t="shared" si="17"/>
        <v>2.8069464057543579E-3</v>
      </c>
      <c r="AP18" s="8"/>
      <c r="AQ18" s="8">
        <v>49.635264999999997</v>
      </c>
      <c r="AR18" s="8">
        <v>48.749240999999998</v>
      </c>
      <c r="AS18" s="15">
        <f t="shared" si="18"/>
        <v>-1.7850695468232095E-2</v>
      </c>
      <c r="AT18" s="15">
        <f t="shared" si="19"/>
        <v>0.98214930453176785</v>
      </c>
      <c r="AU18" s="8"/>
      <c r="AV18" s="14">
        <f t="shared" si="20"/>
        <v>-3.3383263116727499E-2</v>
      </c>
      <c r="AW18" s="15">
        <f t="shared" si="21"/>
        <v>1.1144422563206587E-3</v>
      </c>
      <c r="AX18" s="8"/>
      <c r="AY18" s="8">
        <v>52.620201000000002</v>
      </c>
      <c r="AZ18" s="8">
        <v>52.202731999999997</v>
      </c>
      <c r="BA18" s="15">
        <f t="shared" si="22"/>
        <v>-7.9336260992238332E-3</v>
      </c>
      <c r="BB18" s="15">
        <f t="shared" si="23"/>
        <v>0.99206637390077612</v>
      </c>
      <c r="BC18" s="8"/>
      <c r="BD18" s="14">
        <f t="shared" si="24"/>
        <v>-2.0182566470424726E-2</v>
      </c>
      <c r="BE18" s="15">
        <f t="shared" si="25"/>
        <v>4.0733598933311238E-4</v>
      </c>
      <c r="BF18" s="8"/>
      <c r="BG18" s="8">
        <v>42.697310999999999</v>
      </c>
      <c r="BH18" s="8">
        <v>41.515793000000002</v>
      </c>
      <c r="BI18" s="15">
        <f t="shared" si="26"/>
        <v>-2.767195339303679E-2</v>
      </c>
      <c r="BJ18" s="15">
        <f t="shared" si="27"/>
        <v>0.97232804660696326</v>
      </c>
      <c r="BK18" s="8"/>
      <c r="BL18" s="14">
        <f t="shared" si="28"/>
        <v>-3.927049403231582E-2</v>
      </c>
      <c r="BM18" s="15">
        <f t="shared" si="29"/>
        <v>1.5421717015421524E-3</v>
      </c>
      <c r="BN18" s="8"/>
      <c r="BO18" s="8">
        <v>83.096169000000003</v>
      </c>
      <c r="BP18" s="8">
        <v>84.084739999999996</v>
      </c>
      <c r="BQ18" s="15">
        <f t="shared" si="30"/>
        <v>1.1896709702705947E-2</v>
      </c>
      <c r="BR18" s="15">
        <f t="shared" si="31"/>
        <v>1.0118967097027058</v>
      </c>
      <c r="BT18" s="14">
        <f t="shared" si="32"/>
        <v>-2.1177432730182626E-3</v>
      </c>
      <c r="BU18" s="15">
        <f t="shared" si="33"/>
        <v>4.4848365704141035E-6</v>
      </c>
      <c r="BW18" s="12">
        <f t="shared" si="34"/>
        <v>-2.895906674661055E-4</v>
      </c>
      <c r="BY18" s="12">
        <f t="shared" si="35"/>
        <v>-1.8247202305366139E-4</v>
      </c>
      <c r="CA18" s="12">
        <f t="shared" si="36"/>
        <v>-1.1031736835899845E-4</v>
      </c>
      <c r="CC18" s="12">
        <f t="shared" si="37"/>
        <v>-2.1465146973013619E-4</v>
      </c>
      <c r="CE18" s="12">
        <f t="shared" si="38"/>
        <v>-1.1575528071798803E-5</v>
      </c>
      <c r="CG18" s="13">
        <f t="shared" si="39"/>
        <v>6.5825792526613474E-4</v>
      </c>
      <c r="CI18" s="13">
        <f t="shared" si="40"/>
        <v>4.147704633074058E-4</v>
      </c>
      <c r="CK18" s="13">
        <f t="shared" si="41"/>
        <v>2.5075836404608442E-4</v>
      </c>
      <c r="CM18" s="13">
        <f t="shared" si="42"/>
        <v>4.8791638334278733E-4</v>
      </c>
      <c r="CO18" s="13">
        <f t="shared" si="43"/>
        <v>2.631190831898618E-5</v>
      </c>
      <c r="CQ18" s="25">
        <f t="shared" si="44"/>
        <v>-2.1356767293266429E-3</v>
      </c>
      <c r="CS18" s="25">
        <f t="shared" si="45"/>
        <v>-1.3456968651604461E-3</v>
      </c>
      <c r="CU18" s="25">
        <f t="shared" si="46"/>
        <v>-8.135698519098301E-4</v>
      </c>
      <c r="CW18" s="25">
        <f t="shared" si="47"/>
        <v>-1.5830142346423151E-3</v>
      </c>
      <c r="CY18" s="25">
        <f t="shared" si="48"/>
        <v>-8.5367343322627934E-5</v>
      </c>
      <c r="DA18" s="13">
        <f t="shared" si="49"/>
        <v>1.7686660752669085E-3</v>
      </c>
      <c r="DC18" s="13">
        <f t="shared" si="50"/>
        <v>1.0692849438727618E-3</v>
      </c>
      <c r="DE18" s="13">
        <f t="shared" si="51"/>
        <v>2.0805752364910592E-3</v>
      </c>
      <c r="DG18" s="13">
        <f t="shared" si="52"/>
        <v>1.1219935780439908E-4</v>
      </c>
      <c r="DI18" s="25">
        <f t="shared" si="53"/>
        <v>6.7375992685303086E-4</v>
      </c>
      <c r="DK18" s="25">
        <f t="shared" si="54"/>
        <v>1.3109772350046762E-3</v>
      </c>
      <c r="DM18" s="25">
        <f t="shared" si="55"/>
        <v>7.0697180896848341E-5</v>
      </c>
      <c r="DO18" s="13">
        <f t="shared" si="56"/>
        <v>7.9257935613363155E-4</v>
      </c>
      <c r="DQ18" s="13">
        <f t="shared" si="57"/>
        <v>4.2741494374985905E-5</v>
      </c>
      <c r="DS18" s="25">
        <f t="shared" si="58"/>
        <v>8.3164824565040655E-5</v>
      </c>
    </row>
    <row r="19" spans="3:123" x14ac:dyDescent="0.2">
      <c r="C19" s="7">
        <v>42125</v>
      </c>
      <c r="D19" s="7">
        <v>42153</v>
      </c>
      <c r="E19" s="8">
        <v>189.091858</v>
      </c>
      <c r="F19" s="8">
        <v>189.46873500000001</v>
      </c>
      <c r="G19" s="15">
        <f t="shared" si="0"/>
        <v>1.9930895173710093E-3</v>
      </c>
      <c r="H19" s="15">
        <f t="shared" si="1"/>
        <v>1.001993089517371</v>
      </c>
      <c r="I19" s="12"/>
      <c r="J19" s="16">
        <f t="shared" si="2"/>
        <v>-5.958533815983335E-3</v>
      </c>
      <c r="K19" s="15">
        <f t="shared" si="3"/>
        <v>3.5504125236216923E-5</v>
      </c>
      <c r="L19" s="12"/>
      <c r="M19" s="8">
        <v>22.950894999999999</v>
      </c>
      <c r="N19" s="8">
        <v>22.950894999999999</v>
      </c>
      <c r="O19" s="15">
        <f t="shared" si="4"/>
        <v>0</v>
      </c>
      <c r="P19" s="15">
        <f t="shared" si="5"/>
        <v>1</v>
      </c>
      <c r="Q19" s="8"/>
      <c r="R19" s="14">
        <f t="shared" si="6"/>
        <v>-3.049368051807771E-3</v>
      </c>
      <c r="S19" s="15">
        <f t="shared" si="7"/>
        <v>9.2986455153859203E-6</v>
      </c>
      <c r="T19" s="8"/>
      <c r="U19" s="8">
        <v>54.520980999999999</v>
      </c>
      <c r="V19" s="8">
        <v>52.417983999999997</v>
      </c>
      <c r="W19" s="15">
        <f t="shared" si="8"/>
        <v>-3.8572251662162903E-2</v>
      </c>
      <c r="X19" s="15">
        <f t="shared" si="9"/>
        <v>0.96142774833783706</v>
      </c>
      <c r="Y19" s="8"/>
      <c r="Z19" s="14">
        <f t="shared" si="10"/>
        <v>-4.0116678438598584E-2</v>
      </c>
      <c r="AA19" s="15">
        <f t="shared" si="11"/>
        <v>1.6093478889459205E-3</v>
      </c>
      <c r="AB19" s="8"/>
      <c r="AC19" s="12">
        <f t="shared" si="59"/>
        <v>1.8169762654075826E-5</v>
      </c>
      <c r="AD19" s="12"/>
      <c r="AE19" s="12">
        <f t="shared" si="12"/>
        <v>2.390365850613192E-4</v>
      </c>
      <c r="AF19" s="8"/>
      <c r="AG19" s="12">
        <f t="shared" si="13"/>
        <v>1.2233051757530816E-4</v>
      </c>
      <c r="AH19" s="8"/>
      <c r="AI19" s="8">
        <v>73.716483999999994</v>
      </c>
      <c r="AJ19" s="8">
        <v>76.493668</v>
      </c>
      <c r="AK19" s="15">
        <f t="shared" si="14"/>
        <v>3.7673853245632355E-2</v>
      </c>
      <c r="AL19" s="15">
        <f t="shared" si="15"/>
        <v>1.0376738532456324</v>
      </c>
      <c r="AM19" s="8"/>
      <c r="AN19" s="14">
        <f t="shared" si="16"/>
        <v>2.268278277612611E-2</v>
      </c>
      <c r="AO19" s="15">
        <f t="shared" si="17"/>
        <v>5.1450863446892336E-4</v>
      </c>
      <c r="AP19" s="8"/>
      <c r="AQ19" s="8">
        <v>49.128971</v>
      </c>
      <c r="AR19" s="8">
        <v>48.984310000000001</v>
      </c>
      <c r="AS19" s="15">
        <f t="shared" si="18"/>
        <v>-2.9445151619397702E-3</v>
      </c>
      <c r="AT19" s="15">
        <f t="shared" si="19"/>
        <v>0.99705548483806028</v>
      </c>
      <c r="AU19" s="8"/>
      <c r="AV19" s="14">
        <f t="shared" si="20"/>
        <v>-1.8477082810435176E-2</v>
      </c>
      <c r="AW19" s="15">
        <f t="shared" si="21"/>
        <v>3.4140258918367909E-4</v>
      </c>
      <c r="AX19" s="8"/>
      <c r="AY19" s="8">
        <v>51.497658000000001</v>
      </c>
      <c r="AZ19" s="8">
        <v>54.484645999999998</v>
      </c>
      <c r="BA19" s="15">
        <f t="shared" si="22"/>
        <v>5.8002404691879318E-2</v>
      </c>
      <c r="BB19" s="15">
        <f t="shared" si="23"/>
        <v>1.0580024046918792</v>
      </c>
      <c r="BC19" s="8"/>
      <c r="BD19" s="14">
        <f t="shared" si="24"/>
        <v>4.5753464320678422E-2</v>
      </c>
      <c r="BE19" s="15">
        <f t="shared" si="25"/>
        <v>2.0933794973435932E-3</v>
      </c>
      <c r="BF19" s="8"/>
      <c r="BG19" s="8">
        <v>41.754317999999998</v>
      </c>
      <c r="BH19" s="8">
        <v>43.780833999999999</v>
      </c>
      <c r="BI19" s="15">
        <f t="shared" si="26"/>
        <v>4.8534285723455022E-2</v>
      </c>
      <c r="BJ19" s="15">
        <f t="shared" si="27"/>
        <v>1.048534285723455</v>
      </c>
      <c r="BK19" s="8"/>
      <c r="BL19" s="14">
        <f t="shared" si="28"/>
        <v>3.6935745084175992E-2</v>
      </c>
      <c r="BM19" s="15">
        <f t="shared" si="29"/>
        <v>1.364249264923231E-3</v>
      </c>
      <c r="BN19" s="8"/>
      <c r="BO19" s="8">
        <v>84.729111000000003</v>
      </c>
      <c r="BP19" s="8">
        <v>87.161345999999995</v>
      </c>
      <c r="BQ19" s="15">
        <f t="shared" si="30"/>
        <v>2.8706013450323954E-2</v>
      </c>
      <c r="BR19" s="15">
        <f t="shared" si="31"/>
        <v>1.0287060134503239</v>
      </c>
      <c r="BT19" s="14">
        <f t="shared" si="32"/>
        <v>1.4691560474599744E-2</v>
      </c>
      <c r="BU19" s="15">
        <f t="shared" si="33"/>
        <v>2.1584194917882146E-4</v>
      </c>
      <c r="BW19" s="12">
        <f t="shared" si="34"/>
        <v>-1.3515612821215177E-4</v>
      </c>
      <c r="BY19" s="12">
        <f t="shared" si="35"/>
        <v>1.1009632274670239E-4</v>
      </c>
      <c r="CA19" s="12">
        <f t="shared" si="36"/>
        <v>-2.7262356435314939E-4</v>
      </c>
      <c r="CC19" s="12">
        <f t="shared" si="37"/>
        <v>-2.2008288610260288E-4</v>
      </c>
      <c r="CE19" s="12">
        <f t="shared" si="38"/>
        <v>-8.7540159897466746E-5</v>
      </c>
      <c r="CG19" s="13">
        <f t="shared" si="39"/>
        <v>-6.9168153123614536E-5</v>
      </c>
      <c r="CI19" s="13">
        <f t="shared" si="40"/>
        <v>5.6343426012747566E-5</v>
      </c>
      <c r="CK19" s="13">
        <f t="shared" si="41"/>
        <v>-1.3951915235900351E-4</v>
      </c>
      <c r="CM19" s="13">
        <f t="shared" si="42"/>
        <v>-1.1263068102940219E-4</v>
      </c>
      <c r="CO19" s="13">
        <f t="shared" si="43"/>
        <v>-4.4799975142446272E-5</v>
      </c>
      <c r="CQ19" s="25">
        <f t="shared" si="44"/>
        <v>-9.0995790272243367E-4</v>
      </c>
      <c r="CS19" s="25">
        <f t="shared" si="45"/>
        <v>7.4123918958958533E-4</v>
      </c>
      <c r="CU19" s="25">
        <f t="shared" si="46"/>
        <v>-1.8354770156045496E-3</v>
      </c>
      <c r="CW19" s="25">
        <f t="shared" si="47"/>
        <v>-1.4817394084319366E-3</v>
      </c>
      <c r="CY19" s="25">
        <f t="shared" si="48"/>
        <v>-5.893766073207427E-4</v>
      </c>
      <c r="DA19" s="13">
        <f t="shared" si="49"/>
        <v>-4.1911165572559481E-4</v>
      </c>
      <c r="DC19" s="13">
        <f t="shared" si="50"/>
        <v>1.0378158924411851E-3</v>
      </c>
      <c r="DE19" s="13">
        <f t="shared" si="51"/>
        <v>8.3780548241873187E-4</v>
      </c>
      <c r="DG19" s="13">
        <f t="shared" si="52"/>
        <v>3.3324547488766622E-4</v>
      </c>
      <c r="DI19" s="25">
        <f t="shared" si="53"/>
        <v>-8.4539054911746646E-4</v>
      </c>
      <c r="DK19" s="25">
        <f t="shared" si="54"/>
        <v>-6.8246482058544381E-4</v>
      </c>
      <c r="DM19" s="25">
        <f t="shared" si="55"/>
        <v>-2.7145717950369578E-4</v>
      </c>
      <c r="DO19" s="13">
        <f t="shared" si="56"/>
        <v>1.6899382948665196E-3</v>
      </c>
      <c r="DQ19" s="13">
        <f t="shared" si="57"/>
        <v>6.721897879896887E-4</v>
      </c>
      <c r="DS19" s="25">
        <f t="shared" si="58"/>
        <v>5.4264373257857179E-4</v>
      </c>
    </row>
    <row r="20" spans="3:123" x14ac:dyDescent="0.2">
      <c r="C20" s="7">
        <v>42156</v>
      </c>
      <c r="D20" s="7">
        <v>42185</v>
      </c>
      <c r="E20" s="8">
        <v>189.854614</v>
      </c>
      <c r="F20" s="8">
        <v>185.620193</v>
      </c>
      <c r="G20" s="15">
        <f t="shared" si="0"/>
        <v>-2.2303492713640332E-2</v>
      </c>
      <c r="H20" s="15">
        <f t="shared" si="1"/>
        <v>0.97769650728635971</v>
      </c>
      <c r="I20" s="12"/>
      <c r="J20" s="16">
        <f t="shared" si="2"/>
        <v>-3.0255116046994678E-2</v>
      </c>
      <c r="K20" s="15">
        <f t="shared" si="3"/>
        <v>9.1537204701711483E-4</v>
      </c>
      <c r="L20" s="12"/>
      <c r="M20" s="8">
        <v>22.887245</v>
      </c>
      <c r="N20" s="8">
        <v>22.750851000000001</v>
      </c>
      <c r="O20" s="15">
        <f t="shared" si="4"/>
        <v>-5.9593891706930758E-3</v>
      </c>
      <c r="P20" s="15">
        <f t="shared" si="5"/>
        <v>0.99404061082930695</v>
      </c>
      <c r="Q20" s="8"/>
      <c r="R20" s="14">
        <f t="shared" si="6"/>
        <v>-9.0087572225008468E-3</v>
      </c>
      <c r="S20" s="15">
        <f t="shared" si="7"/>
        <v>8.1157706693961172E-5</v>
      </c>
      <c r="T20" s="8"/>
      <c r="U20" s="8">
        <v>52.016575000000003</v>
      </c>
      <c r="V20" s="8">
        <v>50.848156000000003</v>
      </c>
      <c r="W20" s="15">
        <f t="shared" si="8"/>
        <v>-2.2462436252290736E-2</v>
      </c>
      <c r="X20" s="15">
        <f t="shared" si="9"/>
        <v>0.97753756374770928</v>
      </c>
      <c r="Y20" s="8"/>
      <c r="Z20" s="14">
        <f t="shared" si="10"/>
        <v>-2.4006863028726417E-2</v>
      </c>
      <c r="AA20" s="15">
        <f t="shared" si="11"/>
        <v>5.7632947248003133E-4</v>
      </c>
      <c r="AB20" s="8"/>
      <c r="AC20" s="12">
        <f t="shared" si="59"/>
        <v>2.7256099520596455E-4</v>
      </c>
      <c r="AD20" s="12"/>
      <c r="AE20" s="12">
        <f t="shared" si="12"/>
        <v>7.263304268584239E-4</v>
      </c>
      <c r="AF20" s="8"/>
      <c r="AG20" s="12">
        <f t="shared" si="13"/>
        <v>2.1627200069962766E-4</v>
      </c>
      <c r="AH20" s="8"/>
      <c r="AI20" s="8">
        <v>76.436813000000001</v>
      </c>
      <c r="AJ20" s="8">
        <v>75.963783000000006</v>
      </c>
      <c r="AK20" s="15">
        <f t="shared" si="14"/>
        <v>-6.1885102404779001E-3</v>
      </c>
      <c r="AL20" s="15">
        <f t="shared" si="15"/>
        <v>0.99381148975952205</v>
      </c>
      <c r="AM20" s="8"/>
      <c r="AN20" s="14">
        <f t="shared" si="16"/>
        <v>-2.1179580709984144E-2</v>
      </c>
      <c r="AO20" s="15">
        <f t="shared" si="17"/>
        <v>4.4857463905073245E-4</v>
      </c>
      <c r="AP20" s="8"/>
      <c r="AQ20" s="8">
        <v>49.074722000000001</v>
      </c>
      <c r="AR20" s="8">
        <v>45.449508999999999</v>
      </c>
      <c r="AS20" s="15">
        <f t="shared" si="18"/>
        <v>-7.3871289581630278E-2</v>
      </c>
      <c r="AT20" s="15">
        <f t="shared" si="19"/>
        <v>0.92612871041836975</v>
      </c>
      <c r="AU20" s="8"/>
      <c r="AV20" s="14">
        <f t="shared" si="20"/>
        <v>-8.9403857230125686E-2</v>
      </c>
      <c r="AW20" s="15">
        <f t="shared" si="21"/>
        <v>7.9930496876246971E-3</v>
      </c>
      <c r="AX20" s="8"/>
      <c r="AY20" s="8">
        <v>54.056362</v>
      </c>
      <c r="AZ20" s="8">
        <v>53.274287999999999</v>
      </c>
      <c r="BA20" s="15">
        <f t="shared" si="22"/>
        <v>-1.4467751270424035E-2</v>
      </c>
      <c r="BB20" s="15">
        <f t="shared" si="23"/>
        <v>0.98553224872957601</v>
      </c>
      <c r="BC20" s="8"/>
      <c r="BD20" s="14">
        <f t="shared" si="24"/>
        <v>-2.6716691641624928E-2</v>
      </c>
      <c r="BE20" s="15">
        <f t="shared" si="25"/>
        <v>7.1378161227367125E-4</v>
      </c>
      <c r="BF20" s="8"/>
      <c r="BG20" s="8">
        <v>43.551552000000001</v>
      </c>
      <c r="BH20" s="8">
        <v>41.474227999999997</v>
      </c>
      <c r="BI20" s="15">
        <f t="shared" si="26"/>
        <v>-4.7698047591966511E-2</v>
      </c>
      <c r="BJ20" s="15">
        <f t="shared" si="27"/>
        <v>0.9523019524080335</v>
      </c>
      <c r="BK20" s="8"/>
      <c r="BL20" s="14">
        <f t="shared" si="28"/>
        <v>-5.9296588231245541E-2</v>
      </c>
      <c r="BM20" s="15">
        <f t="shared" si="29"/>
        <v>3.516085375865887E-3</v>
      </c>
      <c r="BN20" s="8"/>
      <c r="BO20" s="8">
        <v>87.297477999999998</v>
      </c>
      <c r="BP20" s="8">
        <v>87.832932</v>
      </c>
      <c r="BQ20" s="15">
        <f t="shared" si="30"/>
        <v>6.1336708948224305E-3</v>
      </c>
      <c r="BR20" s="15">
        <f t="shared" si="31"/>
        <v>1.0061336708948225</v>
      </c>
      <c r="BT20" s="14">
        <f t="shared" si="32"/>
        <v>-7.8807820809017794E-3</v>
      </c>
      <c r="BU20" s="15">
        <f t="shared" si="33"/>
        <v>6.2106726206662585E-5</v>
      </c>
      <c r="BW20" s="12">
        <f t="shared" si="34"/>
        <v>6.4079067220726026E-4</v>
      </c>
      <c r="BY20" s="12">
        <f t="shared" si="35"/>
        <v>2.7049240755463969E-3</v>
      </c>
      <c r="CA20" s="12">
        <f t="shared" si="36"/>
        <v>8.0831660600913491E-4</v>
      </c>
      <c r="CC20" s="12">
        <f t="shared" si="37"/>
        <v>1.7940251581271926E-3</v>
      </c>
      <c r="CE20" s="12">
        <f t="shared" si="38"/>
        <v>2.3843397639875953E-4</v>
      </c>
      <c r="CG20" s="13">
        <f t="shared" si="39"/>
        <v>1.9080170069060929E-4</v>
      </c>
      <c r="CI20" s="13">
        <f t="shared" si="40"/>
        <v>8.0541764454132928E-4</v>
      </c>
      <c r="CK20" s="13">
        <f t="shared" si="41"/>
        <v>2.4068418878781656E-4</v>
      </c>
      <c r="CM20" s="13">
        <f t="shared" si="42"/>
        <v>5.34188567497892E-4</v>
      </c>
      <c r="CO20" s="13">
        <f t="shared" si="43"/>
        <v>7.0996052490279155E-5</v>
      </c>
      <c r="CQ20" s="25">
        <f t="shared" si="44"/>
        <v>5.0845529311044553E-4</v>
      </c>
      <c r="CS20" s="25">
        <f t="shared" si="45"/>
        <v>2.1463061547634392E-3</v>
      </c>
      <c r="CU20" s="25">
        <f t="shared" si="46"/>
        <v>6.4138395682120954E-4</v>
      </c>
      <c r="CW20" s="25">
        <f t="shared" si="47"/>
        <v>1.4235250717383025E-3</v>
      </c>
      <c r="CY20" s="25">
        <f t="shared" si="48"/>
        <v>1.8919285597545057E-4</v>
      </c>
      <c r="DA20" s="13">
        <f t="shared" si="49"/>
        <v>1.8935362099893464E-3</v>
      </c>
      <c r="DC20" s="13">
        <f t="shared" si="50"/>
        <v>5.6584832692755391E-4</v>
      </c>
      <c r="DE20" s="13">
        <f t="shared" si="51"/>
        <v>1.2558768762703609E-3</v>
      </c>
      <c r="DG20" s="13">
        <f t="shared" si="52"/>
        <v>1.6691166014025602E-4</v>
      </c>
      <c r="DI20" s="25">
        <f t="shared" si="53"/>
        <v>2.3885752851891271E-3</v>
      </c>
      <c r="DK20" s="25">
        <f t="shared" si="54"/>
        <v>5.3013437084598273E-3</v>
      </c>
      <c r="DM20" s="25">
        <f t="shared" si="55"/>
        <v>7.0457231602267547E-4</v>
      </c>
      <c r="DO20" s="13">
        <f t="shared" si="56"/>
        <v>1.5842086631745929E-3</v>
      </c>
      <c r="DQ20" s="13">
        <f t="shared" si="57"/>
        <v>2.1054842475029607E-4</v>
      </c>
      <c r="DS20" s="25">
        <f t="shared" si="58"/>
        <v>4.6730348999141118E-4</v>
      </c>
    </row>
    <row r="21" spans="3:123" x14ac:dyDescent="0.2">
      <c r="C21" s="7">
        <v>42186</v>
      </c>
      <c r="D21" s="7">
        <v>42216</v>
      </c>
      <c r="E21" s="8">
        <v>187.10803200000001</v>
      </c>
      <c r="F21" s="8">
        <v>189.813232</v>
      </c>
      <c r="G21" s="15">
        <f t="shared" si="0"/>
        <v>1.4457957635939383E-2</v>
      </c>
      <c r="H21" s="15">
        <f t="shared" si="1"/>
        <v>1.0144579576359394</v>
      </c>
      <c r="I21" s="12"/>
      <c r="J21" s="16">
        <f t="shared" si="2"/>
        <v>6.5063343025850394E-3</v>
      </c>
      <c r="K21" s="15">
        <f t="shared" si="3"/>
        <v>4.233238605699475E-5</v>
      </c>
      <c r="L21" s="12"/>
      <c r="M21" s="8">
        <v>22.683491</v>
      </c>
      <c r="N21" s="8">
        <v>22.992975000000001</v>
      </c>
      <c r="O21" s="15">
        <f t="shared" si="4"/>
        <v>1.3643578935887831E-2</v>
      </c>
      <c r="P21" s="15">
        <f t="shared" si="5"/>
        <v>1.0136435789358877</v>
      </c>
      <c r="Q21" s="8"/>
      <c r="R21" s="14">
        <f t="shared" si="6"/>
        <v>1.0594210884080059E-2</v>
      </c>
      <c r="S21" s="15">
        <f t="shared" si="7"/>
        <v>1.1223730425636038E-4</v>
      </c>
      <c r="T21" s="8"/>
      <c r="U21" s="8">
        <v>50.901054000000002</v>
      </c>
      <c r="V21" s="8">
        <v>48.917549000000001</v>
      </c>
      <c r="W21" s="15">
        <f t="shared" si="8"/>
        <v>-3.8967857129245317E-2</v>
      </c>
      <c r="X21" s="15">
        <f t="shared" si="9"/>
        <v>0.96103214287075467</v>
      </c>
      <c r="Y21" s="8"/>
      <c r="Z21" s="14">
        <f t="shared" si="10"/>
        <v>-4.0512283905680999E-2</v>
      </c>
      <c r="AA21" s="15">
        <f t="shared" si="11"/>
        <v>1.6412451472544998E-3</v>
      </c>
      <c r="AB21" s="8"/>
      <c r="AC21" s="12">
        <f t="shared" si="59"/>
        <v>6.892947768390986E-5</v>
      </c>
      <c r="AD21" s="12"/>
      <c r="AE21" s="12">
        <f t="shared" si="12"/>
        <v>-2.6358646245159612E-4</v>
      </c>
      <c r="AF21" s="8"/>
      <c r="AG21" s="12">
        <f t="shared" si="13"/>
        <v>-4.2919567909250705E-4</v>
      </c>
      <c r="AH21" s="8"/>
      <c r="AI21" s="8">
        <v>76.494377</v>
      </c>
      <c r="AJ21" s="8">
        <v>78.396338999999998</v>
      </c>
      <c r="AK21" s="15">
        <f t="shared" si="14"/>
        <v>2.4864075956851018E-2</v>
      </c>
      <c r="AL21" s="15">
        <f t="shared" si="15"/>
        <v>1.024864075956851</v>
      </c>
      <c r="AM21" s="8"/>
      <c r="AN21" s="14">
        <f t="shared" si="16"/>
        <v>9.8730054873447728E-3</v>
      </c>
      <c r="AO21" s="15">
        <f t="shared" si="17"/>
        <v>9.7476237353139991E-5</v>
      </c>
      <c r="AP21" s="8"/>
      <c r="AQ21" s="8">
        <v>46.939959999999999</v>
      </c>
      <c r="AR21" s="8">
        <v>49.321036999999997</v>
      </c>
      <c r="AS21" s="15">
        <f t="shared" si="18"/>
        <v>5.0726012548796329E-2</v>
      </c>
      <c r="AT21" s="15">
        <f t="shared" si="19"/>
        <v>1.0507260125487963</v>
      </c>
      <c r="AU21" s="8"/>
      <c r="AV21" s="14">
        <f t="shared" si="20"/>
        <v>3.5193444900300921E-2</v>
      </c>
      <c r="AW21" s="15">
        <f t="shared" si="21"/>
        <v>1.2385785639505169E-3</v>
      </c>
      <c r="AX21" s="8"/>
      <c r="AY21" s="8">
        <v>54.447406999999998</v>
      </c>
      <c r="AZ21" s="8">
        <v>57.706051000000002</v>
      </c>
      <c r="BA21" s="15">
        <f t="shared" si="22"/>
        <v>5.9849388236247941E-2</v>
      </c>
      <c r="BB21" s="15">
        <f t="shared" si="23"/>
        <v>1.0598493882362479</v>
      </c>
      <c r="BC21" s="8"/>
      <c r="BD21" s="14">
        <f t="shared" si="24"/>
        <v>4.7600447865047045E-2</v>
      </c>
      <c r="BE21" s="15">
        <f t="shared" si="25"/>
        <v>2.2658026369530618E-3</v>
      </c>
      <c r="BF21" s="8"/>
      <c r="BG21" s="8">
        <v>41.869292999999999</v>
      </c>
      <c r="BH21" s="8">
        <v>42.295878999999999</v>
      </c>
      <c r="BI21" s="15">
        <f t="shared" si="26"/>
        <v>1.0188516916203967E-2</v>
      </c>
      <c r="BJ21" s="15">
        <f t="shared" si="27"/>
        <v>1.0101885169162039</v>
      </c>
      <c r="BK21" s="8"/>
      <c r="BL21" s="14">
        <f t="shared" si="28"/>
        <v>-1.4100237230750632E-3</v>
      </c>
      <c r="BM21" s="15">
        <f t="shared" si="29"/>
        <v>1.9881668996344626E-6</v>
      </c>
      <c r="BN21" s="8"/>
      <c r="BO21" s="8">
        <v>88.994597999999996</v>
      </c>
      <c r="BP21" s="8">
        <v>93.577727999999993</v>
      </c>
      <c r="BQ21" s="15">
        <f t="shared" si="30"/>
        <v>5.1498968510425736E-2</v>
      </c>
      <c r="BR21" s="15">
        <f t="shared" si="31"/>
        <v>1.0514989685104257</v>
      </c>
      <c r="BT21" s="14">
        <f t="shared" si="32"/>
        <v>3.7484515534701529E-2</v>
      </c>
      <c r="BU21" s="15">
        <f t="shared" si="33"/>
        <v>1.4050889048712802E-3</v>
      </c>
      <c r="BW21" s="12">
        <f t="shared" si="34"/>
        <v>6.4237074271921622E-5</v>
      </c>
      <c r="BY21" s="12">
        <f t="shared" si="35"/>
        <v>2.289803177809644E-4</v>
      </c>
      <c r="CA21" s="12">
        <f t="shared" si="36"/>
        <v>3.097044267627664E-4</v>
      </c>
      <c r="CC21" s="12">
        <f t="shared" si="37"/>
        <v>-9.1740857169019523E-6</v>
      </c>
      <c r="CE21" s="12">
        <f t="shared" si="38"/>
        <v>2.4388678923921035E-4</v>
      </c>
      <c r="CG21" s="13">
        <f t="shared" si="39"/>
        <v>1.0459670219261014E-4</v>
      </c>
      <c r="CI21" s="13">
        <f t="shared" si="40"/>
        <v>3.7284677701103985E-4</v>
      </c>
      <c r="CK21" s="13">
        <f t="shared" si="41"/>
        <v>5.0428918285896679E-4</v>
      </c>
      <c r="CM21" s="13">
        <f t="shared" si="42"/>
        <v>-1.4938088673812921E-5</v>
      </c>
      <c r="CO21" s="13">
        <f t="shared" si="43"/>
        <v>3.9711886246220296E-4</v>
      </c>
      <c r="CQ21" s="25">
        <f t="shared" si="44"/>
        <v>-3.9997800130565784E-4</v>
      </c>
      <c r="CS21" s="25">
        <f t="shared" si="45"/>
        <v>-1.425766831419932E-3</v>
      </c>
      <c r="CU21" s="25">
        <f t="shared" si="46"/>
        <v>-1.9284028579463529E-3</v>
      </c>
      <c r="CW21" s="25">
        <f t="shared" si="47"/>
        <v>5.7123281382962281E-5</v>
      </c>
      <c r="CY21" s="25">
        <f t="shared" si="48"/>
        <v>-1.5185833354087381E-3</v>
      </c>
      <c r="DA21" s="13">
        <f t="shared" si="49"/>
        <v>3.4746507461923693E-4</v>
      </c>
      <c r="DC21" s="13">
        <f t="shared" si="50"/>
        <v>4.6995948297167827E-4</v>
      </c>
      <c r="DE21" s="13">
        <f t="shared" si="51"/>
        <v>-1.3921171955206406E-5</v>
      </c>
      <c r="DG21" s="13">
        <f t="shared" si="52"/>
        <v>3.7008482756456859E-4</v>
      </c>
      <c r="DI21" s="25">
        <f t="shared" si="53"/>
        <v>1.6752237391681798E-3</v>
      </c>
      <c r="DK21" s="25">
        <f t="shared" si="54"/>
        <v>-4.9623592206159398E-5</v>
      </c>
      <c r="DM21" s="25">
        <f t="shared" si="55"/>
        <v>1.3192092320849923E-3</v>
      </c>
      <c r="DO21" s="13">
        <f t="shared" si="56"/>
        <v>-6.7117760718714083E-5</v>
      </c>
      <c r="DQ21" s="13">
        <f t="shared" si="57"/>
        <v>1.7842797274561061E-3</v>
      </c>
      <c r="DS21" s="25">
        <f t="shared" si="58"/>
        <v>-5.2854056151904896E-5</v>
      </c>
    </row>
    <row r="22" spans="3:123" x14ac:dyDescent="0.2">
      <c r="C22" s="7">
        <v>42219</v>
      </c>
      <c r="D22" s="7">
        <v>42247</v>
      </c>
      <c r="E22" s="8">
        <v>189.17301900000001</v>
      </c>
      <c r="F22" s="8">
        <v>178.244125</v>
      </c>
      <c r="G22" s="15">
        <f t="shared" si="0"/>
        <v>-5.7771948969107555E-2</v>
      </c>
      <c r="H22" s="15">
        <f t="shared" si="1"/>
        <v>0.94222805103089247</v>
      </c>
      <c r="I22" s="12"/>
      <c r="J22" s="16">
        <f t="shared" si="2"/>
        <v>-6.5723572302461897E-2</v>
      </c>
      <c r="K22" s="15">
        <f t="shared" si="3"/>
        <v>4.3195879561969365E-3</v>
      </c>
      <c r="L22" s="12"/>
      <c r="M22" s="8">
        <v>23.045833999999999</v>
      </c>
      <c r="N22" s="8">
        <v>22.972933000000001</v>
      </c>
      <c r="O22" s="15">
        <f t="shared" si="4"/>
        <v>-3.1633049166282334E-3</v>
      </c>
      <c r="P22" s="15">
        <f t="shared" si="5"/>
        <v>0.9968366950833718</v>
      </c>
      <c r="Q22" s="8"/>
      <c r="R22" s="14">
        <f t="shared" si="6"/>
        <v>-6.2126729684360039E-3</v>
      </c>
      <c r="S22" s="15">
        <f t="shared" si="7"/>
        <v>3.8597305412735429E-5</v>
      </c>
      <c r="T22" s="8"/>
      <c r="U22" s="8">
        <v>48.441504999999999</v>
      </c>
      <c r="V22" s="8">
        <v>44.853572999999997</v>
      </c>
      <c r="W22" s="15">
        <f t="shared" si="8"/>
        <v>-7.4067310666751623E-2</v>
      </c>
      <c r="X22" s="15">
        <f t="shared" si="9"/>
        <v>0.92593268933324835</v>
      </c>
      <c r="Y22" s="8"/>
      <c r="Z22" s="14">
        <f t="shared" si="10"/>
        <v>-7.5611737443187305E-2</v>
      </c>
      <c r="AA22" s="15">
        <f t="shared" si="11"/>
        <v>5.7171348391774927E-3</v>
      </c>
      <c r="AB22" s="8"/>
      <c r="AC22" s="12">
        <f t="shared" si="59"/>
        <v>4.0831906103255426E-4</v>
      </c>
      <c r="AD22" s="12"/>
      <c r="AE22" s="12">
        <f t="shared" si="12"/>
        <v>4.9694734927620866E-3</v>
      </c>
      <c r="AF22" s="8"/>
      <c r="AG22" s="12">
        <f t="shared" si="13"/>
        <v>4.697509973097702E-4</v>
      </c>
      <c r="AH22" s="8"/>
      <c r="AI22" s="8">
        <v>79.155479</v>
      </c>
      <c r="AJ22" s="8">
        <v>77.090278999999995</v>
      </c>
      <c r="AK22" s="15">
        <f t="shared" si="14"/>
        <v>-2.6090423885881665E-2</v>
      </c>
      <c r="AL22" s="15">
        <f t="shared" si="15"/>
        <v>0.97390957611411832</v>
      </c>
      <c r="AM22" s="8"/>
      <c r="AN22" s="14">
        <f t="shared" si="16"/>
        <v>-4.108149435538791E-2</v>
      </c>
      <c r="AO22" s="15">
        <f t="shared" si="17"/>
        <v>1.6876891784717686E-3</v>
      </c>
      <c r="AP22" s="8"/>
      <c r="AQ22" s="8">
        <v>49.348297000000002</v>
      </c>
      <c r="AR22" s="8">
        <v>47.976005999999998</v>
      </c>
      <c r="AS22" s="15">
        <f t="shared" si="18"/>
        <v>-2.7808274721212854E-2</v>
      </c>
      <c r="AT22" s="15">
        <f t="shared" si="19"/>
        <v>0.97219172527878717</v>
      </c>
      <c r="AU22" s="8"/>
      <c r="AV22" s="14">
        <f t="shared" si="20"/>
        <v>-4.3340842369708261E-2</v>
      </c>
      <c r="AW22" s="15">
        <f t="shared" si="21"/>
        <v>1.8784286173158988E-3</v>
      </c>
      <c r="AX22" s="8"/>
      <c r="AY22" s="8">
        <v>58.050541000000003</v>
      </c>
      <c r="AZ22" s="8">
        <v>58.897789000000003</v>
      </c>
      <c r="BA22" s="15">
        <f t="shared" si="22"/>
        <v>1.4595006099943159E-2</v>
      </c>
      <c r="BB22" s="15">
        <f t="shared" si="23"/>
        <v>1.0145950060999431</v>
      </c>
      <c r="BC22" s="8"/>
      <c r="BD22" s="14">
        <f t="shared" si="24"/>
        <v>2.3460657287422641E-3</v>
      </c>
      <c r="BE22" s="15">
        <f t="shared" si="25"/>
        <v>5.5040244035789706E-6</v>
      </c>
      <c r="BF22" s="8"/>
      <c r="BG22" s="8">
        <v>42.637157000000002</v>
      </c>
      <c r="BH22" s="8">
        <v>42.364513000000002</v>
      </c>
      <c r="BI22" s="15">
        <f t="shared" si="26"/>
        <v>-6.394516407367397E-3</v>
      </c>
      <c r="BJ22" s="15">
        <f t="shared" si="27"/>
        <v>0.99360548359263257</v>
      </c>
      <c r="BK22" s="8"/>
      <c r="BL22" s="14">
        <f t="shared" si="28"/>
        <v>-1.7993057046646426E-2</v>
      </c>
      <c r="BM22" s="15">
        <f t="shared" si="29"/>
        <v>3.2375010188387263E-4</v>
      </c>
      <c r="BN22" s="8"/>
      <c r="BO22" s="8">
        <v>93.668494999999993</v>
      </c>
      <c r="BP22" s="8">
        <v>85.554962000000003</v>
      </c>
      <c r="BQ22" s="15">
        <f t="shared" si="30"/>
        <v>-8.6619657975715206E-2</v>
      </c>
      <c r="BR22" s="15">
        <f t="shared" si="31"/>
        <v>0.91338034202428475</v>
      </c>
      <c r="BT22" s="14">
        <f t="shared" si="32"/>
        <v>-0.10063411095143941</v>
      </c>
      <c r="BU22" s="15">
        <f t="shared" si="33"/>
        <v>1.0127224286986617E-2</v>
      </c>
      <c r="BW22" s="12">
        <f t="shared" si="34"/>
        <v>2.7000225645595175E-3</v>
      </c>
      <c r="BY22" s="12">
        <f t="shared" si="35"/>
        <v>2.8485149871351249E-3</v>
      </c>
      <c r="CA22" s="12">
        <f t="shared" si="36"/>
        <v>-1.5419182054932014E-4</v>
      </c>
      <c r="CC22" s="12">
        <f t="shared" si="37"/>
        <v>1.182567985747588E-3</v>
      </c>
      <c r="CE22" s="12">
        <f t="shared" si="38"/>
        <v>6.614033267210901E-3</v>
      </c>
      <c r="CG22" s="13">
        <f t="shared" si="39"/>
        <v>2.5522588948467475E-4</v>
      </c>
      <c r="CI22" s="13">
        <f t="shared" si="40"/>
        <v>2.6926247981953234E-4</v>
      </c>
      <c r="CK22" s="13">
        <f t="shared" si="41"/>
        <v>-1.4575339135131179E-5</v>
      </c>
      <c r="CM22" s="13">
        <f t="shared" si="42"/>
        <v>1.1178497913322721E-4</v>
      </c>
      <c r="CO22" s="13">
        <f t="shared" si="43"/>
        <v>6.2520682081059723E-4</v>
      </c>
      <c r="CQ22" s="25">
        <f t="shared" si="44"/>
        <v>3.1062431649733721E-3</v>
      </c>
      <c r="CS22" s="25">
        <f t="shared" si="45"/>
        <v>3.2770763938249491E-3</v>
      </c>
      <c r="CU22" s="25">
        <f t="shared" si="46"/>
        <v>-1.7739010590611995E-4</v>
      </c>
      <c r="CW22" s="25">
        <f t="shared" si="47"/>
        <v>1.3604863052113208E-3</v>
      </c>
      <c r="CY22" s="25">
        <f t="shared" si="48"/>
        <v>7.6091199750888171E-3</v>
      </c>
      <c r="DA22" s="13">
        <f t="shared" si="49"/>
        <v>1.7805065711689271E-3</v>
      </c>
      <c r="DC22" s="13">
        <f t="shared" si="50"/>
        <v>-9.6379885992694338E-5</v>
      </c>
      <c r="DE22" s="13">
        <f t="shared" si="51"/>
        <v>7.3918167149797777E-4</v>
      </c>
      <c r="DG22" s="13">
        <f t="shared" si="52"/>
        <v>4.1341996610110392E-3</v>
      </c>
      <c r="DI22" s="25">
        <f t="shared" si="53"/>
        <v>-1.0168046493839321E-4</v>
      </c>
      <c r="DK22" s="25">
        <f t="shared" si="54"/>
        <v>7.7983424920787122E-4</v>
      </c>
      <c r="DM22" s="25">
        <f t="shared" si="55"/>
        <v>4.3615671397620676E-3</v>
      </c>
      <c r="DO22" s="13">
        <f t="shared" si="56"/>
        <v>-4.221289449244168E-5</v>
      </c>
      <c r="DQ22" s="13">
        <f t="shared" si="57"/>
        <v>-2.3609423884561856E-4</v>
      </c>
      <c r="DS22" s="25">
        <f t="shared" si="58"/>
        <v>1.8107152991877953E-3</v>
      </c>
    </row>
    <row r="23" spans="3:123" x14ac:dyDescent="0.2">
      <c r="C23" s="7">
        <v>42248</v>
      </c>
      <c r="D23" s="7">
        <v>42277</v>
      </c>
      <c r="E23" s="8">
        <v>172.92390399999999</v>
      </c>
      <c r="F23" s="8">
        <v>173.69603000000001</v>
      </c>
      <c r="G23" s="15">
        <f t="shared" si="0"/>
        <v>4.4651201027708365E-3</v>
      </c>
      <c r="H23" s="15">
        <f t="shared" si="1"/>
        <v>1.0044651201027708</v>
      </c>
      <c r="I23" s="12"/>
      <c r="J23" s="16">
        <f t="shared" si="2"/>
        <v>-3.4865032305835073E-3</v>
      </c>
      <c r="K23" s="15">
        <f t="shared" si="3"/>
        <v>1.2155704776869233E-5</v>
      </c>
      <c r="L23" s="12"/>
      <c r="M23" s="8">
        <v>23.016719999999999</v>
      </c>
      <c r="N23" s="8">
        <v>23.180937</v>
      </c>
      <c r="O23" s="15">
        <f t="shared" si="4"/>
        <v>7.1346829609084499E-3</v>
      </c>
      <c r="P23" s="15">
        <f t="shared" si="5"/>
        <v>1.0071346829609085</v>
      </c>
      <c r="Q23" s="8"/>
      <c r="R23" s="14">
        <f t="shared" si="6"/>
        <v>4.0853149091006789E-3</v>
      </c>
      <c r="S23" s="15">
        <f t="shared" si="7"/>
        <v>1.6689797906520287E-5</v>
      </c>
      <c r="T23" s="8"/>
      <c r="U23" s="8">
        <v>43.733997000000002</v>
      </c>
      <c r="V23" s="8">
        <v>43.919117</v>
      </c>
      <c r="W23" s="15">
        <f t="shared" si="8"/>
        <v>4.232862594287865E-3</v>
      </c>
      <c r="X23" s="15">
        <f t="shared" si="9"/>
        <v>1.0042328625942878</v>
      </c>
      <c r="Y23" s="8"/>
      <c r="Z23" s="14">
        <f t="shared" si="10"/>
        <v>2.6884358178521825E-3</v>
      </c>
      <c r="AA23" s="15">
        <f t="shared" si="11"/>
        <v>7.2276871467105336E-6</v>
      </c>
      <c r="AB23" s="8"/>
      <c r="AC23" s="12">
        <f t="shared" si="59"/>
        <v>-1.4243463628530484E-5</v>
      </c>
      <c r="AD23" s="12"/>
      <c r="AE23" s="12">
        <f t="shared" si="12"/>
        <v>-9.3732401641580478E-6</v>
      </c>
      <c r="AF23" s="8"/>
      <c r="AG23" s="12">
        <f t="shared" si="13"/>
        <v>1.0983106928831798E-5</v>
      </c>
      <c r="AH23" s="8"/>
      <c r="AI23" s="8">
        <v>74.380172999999999</v>
      </c>
      <c r="AJ23" s="8">
        <v>76.114318999999995</v>
      </c>
      <c r="AK23" s="15">
        <f t="shared" si="14"/>
        <v>2.3314627138605815E-2</v>
      </c>
      <c r="AL23" s="15">
        <f t="shared" si="15"/>
        <v>1.0233146271386058</v>
      </c>
      <c r="AM23" s="8"/>
      <c r="AN23" s="14">
        <f t="shared" si="16"/>
        <v>8.3235566690995702E-3</v>
      </c>
      <c r="AO23" s="15">
        <f t="shared" si="17"/>
        <v>6.9281595623711935E-5</v>
      </c>
      <c r="AP23" s="8"/>
      <c r="AQ23" s="8">
        <v>46.358311</v>
      </c>
      <c r="AR23" s="8">
        <v>50.592308000000003</v>
      </c>
      <c r="AS23" s="15">
        <f t="shared" si="18"/>
        <v>9.1331994386076795E-2</v>
      </c>
      <c r="AT23" s="15">
        <f t="shared" si="19"/>
        <v>1.0913319943860769</v>
      </c>
      <c r="AU23" s="8"/>
      <c r="AV23" s="14">
        <f t="shared" si="20"/>
        <v>7.5799426737581388E-2</v>
      </c>
      <c r="AW23" s="15">
        <f t="shared" si="21"/>
        <v>5.7455530937459681E-3</v>
      </c>
      <c r="AX23" s="8"/>
      <c r="AY23" s="8">
        <v>58.264682999999998</v>
      </c>
      <c r="AZ23" s="8">
        <v>62.684761000000002</v>
      </c>
      <c r="BA23" s="15">
        <f t="shared" si="22"/>
        <v>7.5862044937239317E-2</v>
      </c>
      <c r="BB23" s="15">
        <f t="shared" si="23"/>
        <v>1.0758620449372394</v>
      </c>
      <c r="BC23" s="8"/>
      <c r="BD23" s="14">
        <f t="shared" si="24"/>
        <v>6.3613104566038428E-2</v>
      </c>
      <c r="BE23" s="15">
        <f t="shared" si="25"/>
        <v>4.0466270725297388E-3</v>
      </c>
      <c r="BF23" s="8"/>
      <c r="BG23" s="8">
        <v>41.643017</v>
      </c>
      <c r="BH23" s="8">
        <v>43.723762999999998</v>
      </c>
      <c r="BI23" s="15">
        <f t="shared" si="26"/>
        <v>4.9966264451972768E-2</v>
      </c>
      <c r="BJ23" s="15">
        <f t="shared" si="27"/>
        <v>1.0499662644519727</v>
      </c>
      <c r="BK23" s="8"/>
      <c r="BL23" s="14">
        <f t="shared" si="28"/>
        <v>3.8367723812693738E-2</v>
      </c>
      <c r="BM23" s="15">
        <f t="shared" si="29"/>
        <v>1.4720822305671461E-3</v>
      </c>
      <c r="BN23" s="8"/>
      <c r="BO23" s="8">
        <v>83.758026000000001</v>
      </c>
      <c r="BP23" s="8">
        <v>89.176117000000005</v>
      </c>
      <c r="BQ23" s="15">
        <f t="shared" si="30"/>
        <v>6.4687424701245985E-2</v>
      </c>
      <c r="BR23" s="15">
        <f t="shared" si="31"/>
        <v>1.0646874247012459</v>
      </c>
      <c r="BT23" s="14">
        <f t="shared" si="32"/>
        <v>5.0672971725521779E-2</v>
      </c>
      <c r="BU23" s="15">
        <f t="shared" si="33"/>
        <v>2.5677500634955297E-3</v>
      </c>
      <c r="BW23" s="12">
        <f t="shared" si="34"/>
        <v>-2.9020107216760548E-5</v>
      </c>
      <c r="BY23" s="12">
        <f t="shared" si="35"/>
        <v>-2.6427494619695537E-4</v>
      </c>
      <c r="CA23" s="12">
        <f t="shared" si="36"/>
        <v>-2.2178729457693943E-4</v>
      </c>
      <c r="CC23" s="12">
        <f t="shared" si="37"/>
        <v>-1.3376919302309249E-4</v>
      </c>
      <c r="CE23" s="12">
        <f t="shared" si="38"/>
        <v>-1.7667147962429841E-4</v>
      </c>
      <c r="CG23" s="13">
        <f t="shared" si="39"/>
        <v>3.4004350157016861E-5</v>
      </c>
      <c r="CI23" s="13">
        <f t="shared" si="40"/>
        <v>3.0966452815232588E-4</v>
      </c>
      <c r="CK23" s="13">
        <f t="shared" si="41"/>
        <v>2.5987956449781727E-4</v>
      </c>
      <c r="CM23" s="13">
        <f t="shared" si="42"/>
        <v>1.5674423412025487E-4</v>
      </c>
      <c r="CO23" s="13">
        <f t="shared" si="43"/>
        <v>2.0701504687871129E-4</v>
      </c>
      <c r="CQ23" s="25">
        <f t="shared" si="44"/>
        <v>2.2377347881129691E-5</v>
      </c>
      <c r="CS23" s="25">
        <f t="shared" si="45"/>
        <v>2.0378189381397622E-4</v>
      </c>
      <c r="CU23" s="25">
        <f t="shared" si="46"/>
        <v>1.7101974880011394E-4</v>
      </c>
      <c r="CW23" s="25">
        <f t="shared" si="47"/>
        <v>1.0314916294750595E-4</v>
      </c>
      <c r="CY23" s="25">
        <f t="shared" si="48"/>
        <v>1.3623103218390366E-4</v>
      </c>
      <c r="DA23" s="13">
        <f t="shared" si="49"/>
        <v>6.3092082393551984E-4</v>
      </c>
      <c r="DC23" s="13">
        <f t="shared" si="50"/>
        <v>5.2948728075277751E-4</v>
      </c>
      <c r="DE23" s="13">
        <f t="shared" si="51"/>
        <v>3.1935592341931736E-4</v>
      </c>
      <c r="DG23" s="13">
        <f t="shared" si="52"/>
        <v>4.2177935174906076E-4</v>
      </c>
      <c r="DI23" s="25">
        <f t="shared" si="53"/>
        <v>4.8218368591035343E-3</v>
      </c>
      <c r="DK23" s="25">
        <f t="shared" si="54"/>
        <v>2.9082514702280359E-3</v>
      </c>
      <c r="DM23" s="25">
        <f t="shared" si="55"/>
        <v>3.8409822078842213E-3</v>
      </c>
      <c r="DO23" s="13">
        <f t="shared" si="56"/>
        <v>2.4406900268577692E-3</v>
      </c>
      <c r="DQ23" s="13">
        <f t="shared" si="57"/>
        <v>3.2234650490475256E-3</v>
      </c>
      <c r="DS23" s="25">
        <f t="shared" si="58"/>
        <v>1.9442065839332585E-3</v>
      </c>
    </row>
    <row r="24" spans="3:123" x14ac:dyDescent="0.2">
      <c r="C24" s="7">
        <v>42278</v>
      </c>
      <c r="D24" s="7">
        <v>42307</v>
      </c>
      <c r="E24" s="8">
        <v>174.14923099999999</v>
      </c>
      <c r="F24" s="8">
        <v>188.47056599999999</v>
      </c>
      <c r="G24" s="15">
        <f t="shared" si="0"/>
        <v>8.2235993336083155E-2</v>
      </c>
      <c r="H24" s="15">
        <f t="shared" si="1"/>
        <v>1.0822359933360832</v>
      </c>
      <c r="I24" s="12"/>
      <c r="J24" s="16">
        <f t="shared" si="2"/>
        <v>7.4284370002728806E-2</v>
      </c>
      <c r="K24" s="15">
        <f t="shared" si="3"/>
        <v>5.5181676267023151E-3</v>
      </c>
      <c r="L24" s="12"/>
      <c r="M24" s="8">
        <v>23.215641000000002</v>
      </c>
      <c r="N24" s="8">
        <v>23.115169999999999</v>
      </c>
      <c r="O24" s="15">
        <f t="shared" si="4"/>
        <v>-4.3277288789916428E-3</v>
      </c>
      <c r="P24" s="15">
        <f t="shared" si="5"/>
        <v>0.99567227112100831</v>
      </c>
      <c r="Q24" s="8"/>
      <c r="R24" s="14">
        <f t="shared" si="6"/>
        <v>-7.3770969307994138E-3</v>
      </c>
      <c r="S24" s="15">
        <f t="shared" si="7"/>
        <v>5.4421559126410128E-5</v>
      </c>
      <c r="T24" s="8"/>
      <c r="U24" s="8">
        <v>44.077804999999998</v>
      </c>
      <c r="V24" s="8">
        <v>46.140644000000002</v>
      </c>
      <c r="W24" s="15">
        <f t="shared" si="8"/>
        <v>4.6799948409409313E-2</v>
      </c>
      <c r="X24" s="15">
        <f t="shared" si="9"/>
        <v>1.0467999484094093</v>
      </c>
      <c r="Y24" s="8"/>
      <c r="Z24" s="14">
        <f t="shared" si="10"/>
        <v>4.5255521632973632E-2</v>
      </c>
      <c r="AA24" s="15">
        <f t="shared" si="11"/>
        <v>2.0480622382725443E-3</v>
      </c>
      <c r="AB24" s="8"/>
      <c r="AC24" s="12">
        <f t="shared" si="59"/>
        <v>-5.4800299795349872E-4</v>
      </c>
      <c r="AD24" s="12"/>
      <c r="AE24" s="12">
        <f t="shared" si="12"/>
        <v>3.361777913650311E-3</v>
      </c>
      <c r="AF24" s="8"/>
      <c r="AG24" s="12">
        <f t="shared" si="13"/>
        <v>-3.3385436974033624E-4</v>
      </c>
      <c r="AH24" s="8"/>
      <c r="AI24" s="8">
        <v>76.967856999999995</v>
      </c>
      <c r="AJ24" s="8">
        <v>77.534180000000006</v>
      </c>
      <c r="AK24" s="15">
        <f t="shared" si="14"/>
        <v>7.3579156556224665E-3</v>
      </c>
      <c r="AL24" s="15">
        <f t="shared" si="15"/>
        <v>1.0073579156556225</v>
      </c>
      <c r="AM24" s="8"/>
      <c r="AN24" s="14">
        <f t="shared" si="16"/>
        <v>-7.6331548138837786E-3</v>
      </c>
      <c r="AO24" s="15">
        <f t="shared" si="17"/>
        <v>5.8265052412717103E-5</v>
      </c>
      <c r="AP24" s="8"/>
      <c r="AQ24" s="8">
        <v>50.244976000000001</v>
      </c>
      <c r="AR24" s="8">
        <v>54.458714000000001</v>
      </c>
      <c r="AS24" s="15">
        <f t="shared" si="18"/>
        <v>8.3863867304862463E-2</v>
      </c>
      <c r="AT24" s="15">
        <f t="shared" si="19"/>
        <v>1.0838638673048624</v>
      </c>
      <c r="AU24" s="8"/>
      <c r="AV24" s="14">
        <f t="shared" si="20"/>
        <v>6.8331299656367056E-2</v>
      </c>
      <c r="AW24" s="15">
        <f t="shared" si="21"/>
        <v>4.6691665127282286E-3</v>
      </c>
      <c r="AX24" s="8"/>
      <c r="AY24" s="8">
        <v>62.843612999999998</v>
      </c>
      <c r="AZ24" s="8">
        <v>62.647385</v>
      </c>
      <c r="BA24" s="15">
        <f t="shared" si="22"/>
        <v>-3.1224811978903546E-3</v>
      </c>
      <c r="BB24" s="15">
        <f t="shared" si="23"/>
        <v>0.99687751880210962</v>
      </c>
      <c r="BC24" s="8"/>
      <c r="BD24" s="14">
        <f t="shared" si="24"/>
        <v>-1.537142156909125E-2</v>
      </c>
      <c r="BE24" s="15">
        <f t="shared" si="25"/>
        <v>2.3628060105472369E-4</v>
      </c>
      <c r="BF24" s="8"/>
      <c r="BG24" s="8">
        <v>43.453975999999997</v>
      </c>
      <c r="BH24" s="8">
        <v>46.963177000000002</v>
      </c>
      <c r="BI24" s="15">
        <f t="shared" si="26"/>
        <v>8.0756729832961768E-2</v>
      </c>
      <c r="BJ24" s="15">
        <f t="shared" si="27"/>
        <v>1.0807567298329617</v>
      </c>
      <c r="BK24" s="8"/>
      <c r="BL24" s="14">
        <f t="shared" si="28"/>
        <v>6.9158189193682745E-2</v>
      </c>
      <c r="BM24" s="15">
        <f t="shared" si="29"/>
        <v>4.7828551325492172E-3</v>
      </c>
      <c r="BN24" s="8"/>
      <c r="BO24" s="8">
        <v>89.339470000000006</v>
      </c>
      <c r="BP24" s="8">
        <v>98.334923000000003</v>
      </c>
      <c r="BQ24" s="15">
        <f t="shared" si="30"/>
        <v>0.10068845270740913</v>
      </c>
      <c r="BR24" s="15">
        <f t="shared" si="31"/>
        <v>1.1006884527074092</v>
      </c>
      <c r="BT24" s="14">
        <f t="shared" si="32"/>
        <v>8.6673999731684923E-2</v>
      </c>
      <c r="BU24" s="15">
        <f t="shared" si="33"/>
        <v>7.5123822294881184E-3</v>
      </c>
      <c r="BW24" s="12">
        <f t="shared" si="34"/>
        <v>-5.670240964826531E-4</v>
      </c>
      <c r="BY24" s="12">
        <f t="shared" si="35"/>
        <v>5.0759475464409063E-3</v>
      </c>
      <c r="CA24" s="12">
        <f t="shared" si="36"/>
        <v>-1.1418563673063005E-3</v>
      </c>
      <c r="CC24" s="12">
        <f t="shared" si="37"/>
        <v>5.1373725147822501E-3</v>
      </c>
      <c r="CE24" s="12">
        <f t="shared" si="38"/>
        <v>6.4385234656849002E-3</v>
      </c>
      <c r="CG24" s="13">
        <f t="shared" si="39"/>
        <v>5.6310522949818792E-5</v>
      </c>
      <c r="CI24" s="13">
        <f t="shared" si="40"/>
        <v>-5.0408662097252042E-4</v>
      </c>
      <c r="CK24" s="13">
        <f t="shared" si="41"/>
        <v>1.1339646687936696E-4</v>
      </c>
      <c r="CM24" s="13">
        <f t="shared" si="42"/>
        <v>-5.1018666524036218E-4</v>
      </c>
      <c r="CO24" s="13">
        <f t="shared" si="43"/>
        <v>-6.3940249740072203E-4</v>
      </c>
      <c r="CQ24" s="25">
        <f t="shared" si="44"/>
        <v>-3.4544240280755413E-4</v>
      </c>
      <c r="CS24" s="25">
        <f t="shared" si="45"/>
        <v>3.0923686098079232E-3</v>
      </c>
      <c r="CU24" s="25">
        <f t="shared" si="46"/>
        <v>-6.9564170134956652E-4</v>
      </c>
      <c r="CW24" s="25">
        <f t="shared" si="47"/>
        <v>3.1297899271519928E-3</v>
      </c>
      <c r="CY24" s="25">
        <f t="shared" si="48"/>
        <v>3.9224770698736179E-3</v>
      </c>
      <c r="DA24" s="13">
        <f t="shared" si="49"/>
        <v>-5.2158338891093313E-4</v>
      </c>
      <c r="DC24" s="13">
        <f t="shared" si="50"/>
        <v>1.1733244054634582E-4</v>
      </c>
      <c r="DE24" s="13">
        <f t="shared" si="51"/>
        <v>-5.2789516476324451E-4</v>
      </c>
      <c r="DG24" s="13">
        <f t="shared" si="52"/>
        <v>-6.6159605829047214E-4</v>
      </c>
      <c r="DI24" s="25">
        <f t="shared" si="53"/>
        <v>-1.0503492133819182E-3</v>
      </c>
      <c r="DK24" s="25">
        <f t="shared" si="54"/>
        <v>4.7256689494852618E-3</v>
      </c>
      <c r="DM24" s="25">
        <f t="shared" si="55"/>
        <v>5.9225470480816405E-3</v>
      </c>
      <c r="DO24" s="13">
        <f t="shared" si="56"/>
        <v>-1.0630596810510683E-3</v>
      </c>
      <c r="DQ24" s="13">
        <f t="shared" si="57"/>
        <v>-1.3323025889550308E-3</v>
      </c>
      <c r="DS24" s="25">
        <f t="shared" si="58"/>
        <v>5.9942168716170738E-3</v>
      </c>
    </row>
    <row r="25" spans="3:123" x14ac:dyDescent="0.2">
      <c r="C25" s="7">
        <v>42310</v>
      </c>
      <c r="D25" s="7">
        <v>42338</v>
      </c>
      <c r="E25" s="8">
        <v>190.70036300000001</v>
      </c>
      <c r="F25" s="8">
        <v>189.15945400000001</v>
      </c>
      <c r="G25" s="15">
        <f t="shared" si="0"/>
        <v>-8.0802625425521555E-3</v>
      </c>
      <c r="H25" s="15">
        <f t="shared" si="1"/>
        <v>0.99191973745744788</v>
      </c>
      <c r="I25" s="12"/>
      <c r="J25" s="16">
        <f t="shared" si="2"/>
        <v>-1.6031885875906499E-2</v>
      </c>
      <c r="K25" s="15">
        <f t="shared" si="3"/>
        <v>2.5702136473809028E-4</v>
      </c>
      <c r="L25" s="12"/>
      <c r="M25" s="8">
        <v>23.050260999999999</v>
      </c>
      <c r="N25" s="8">
        <v>23.022836999999999</v>
      </c>
      <c r="O25" s="15">
        <f t="shared" si="4"/>
        <v>-1.1897479165203333E-3</v>
      </c>
      <c r="P25" s="15">
        <f t="shared" si="5"/>
        <v>0.99881025208347962</v>
      </c>
      <c r="Q25" s="8"/>
      <c r="R25" s="14">
        <f t="shared" si="6"/>
        <v>-4.2391159683281042E-3</v>
      </c>
      <c r="S25" s="15">
        <f t="shared" si="7"/>
        <v>1.7970104192934322E-5</v>
      </c>
      <c r="T25" s="8"/>
      <c r="U25" s="8">
        <v>46.643130999999997</v>
      </c>
      <c r="V25" s="8">
        <v>44.342269999999999</v>
      </c>
      <c r="W25" s="15">
        <f t="shared" si="8"/>
        <v>-4.9329042683691149E-2</v>
      </c>
      <c r="X25" s="15">
        <f t="shared" si="9"/>
        <v>0.9506709573163088</v>
      </c>
      <c r="Y25" s="8"/>
      <c r="Z25" s="14">
        <f t="shared" si="10"/>
        <v>-5.087346946012683E-2</v>
      </c>
      <c r="AA25" s="15">
        <f t="shared" si="11"/>
        <v>2.5881098949104573E-3</v>
      </c>
      <c r="AB25" s="8"/>
      <c r="AC25" s="12">
        <f t="shared" si="59"/>
        <v>6.7961023418969043E-5</v>
      </c>
      <c r="AD25" s="12"/>
      <c r="AE25" s="12">
        <f t="shared" si="12"/>
        <v>8.1559765649616802E-4</v>
      </c>
      <c r="AF25" s="8"/>
      <c r="AG25" s="12">
        <f t="shared" si="13"/>
        <v>2.1565853675267578E-4</v>
      </c>
      <c r="AH25" s="8"/>
      <c r="AI25" s="8">
        <v>79.142798999999997</v>
      </c>
      <c r="AJ25" s="8">
        <v>80.144088999999994</v>
      </c>
      <c r="AK25" s="15">
        <f t="shared" si="14"/>
        <v>1.2651687995012628E-2</v>
      </c>
      <c r="AL25" s="15">
        <f t="shared" si="15"/>
        <v>1.0126516879950127</v>
      </c>
      <c r="AM25" s="8"/>
      <c r="AN25" s="14">
        <f t="shared" si="16"/>
        <v>-2.3393824744936172E-3</v>
      </c>
      <c r="AO25" s="15">
        <f t="shared" si="17"/>
        <v>5.4727103619678799E-6</v>
      </c>
      <c r="AP25" s="8"/>
      <c r="AQ25" s="8">
        <v>54.513550000000002</v>
      </c>
      <c r="AR25" s="8">
        <v>50.254111999999999</v>
      </c>
      <c r="AS25" s="15">
        <f t="shared" si="18"/>
        <v>-7.8135399364011385E-2</v>
      </c>
      <c r="AT25" s="15">
        <f t="shared" si="19"/>
        <v>0.92186460063598863</v>
      </c>
      <c r="AU25" s="8"/>
      <c r="AV25" s="14">
        <f t="shared" si="20"/>
        <v>-9.3667967012506792E-2</v>
      </c>
      <c r="AW25" s="15">
        <f t="shared" si="21"/>
        <v>8.7736880442560606E-3</v>
      </c>
      <c r="AX25" s="8"/>
      <c r="AY25" s="8">
        <v>63.843505999999998</v>
      </c>
      <c r="AZ25" s="8">
        <v>67.478622000000001</v>
      </c>
      <c r="BA25" s="15">
        <f t="shared" si="22"/>
        <v>5.6937913152827223E-2</v>
      </c>
      <c r="BB25" s="15">
        <f t="shared" si="23"/>
        <v>1.0569379131528271</v>
      </c>
      <c r="BC25" s="8"/>
      <c r="BD25" s="14">
        <f t="shared" si="24"/>
        <v>4.4688972781626327E-2</v>
      </c>
      <c r="BE25" s="15">
        <f t="shared" si="25"/>
        <v>1.9971042882769388E-3</v>
      </c>
      <c r="BF25" s="8"/>
      <c r="BG25" s="8">
        <v>48.628464000000001</v>
      </c>
      <c r="BH25" s="8">
        <v>48.347507</v>
      </c>
      <c r="BI25" s="15">
        <f t="shared" si="26"/>
        <v>-5.777624397102092E-3</v>
      </c>
      <c r="BJ25" s="15">
        <f t="shared" si="27"/>
        <v>0.99422237560289795</v>
      </c>
      <c r="BK25" s="8"/>
      <c r="BL25" s="14">
        <f t="shared" si="28"/>
        <v>-1.7376165036381123E-2</v>
      </c>
      <c r="BM25" s="15">
        <f t="shared" si="29"/>
        <v>3.0193111137155376E-4</v>
      </c>
      <c r="BN25" s="8"/>
      <c r="BO25" s="8">
        <v>98.701836</v>
      </c>
      <c r="BP25" s="8">
        <v>98.353279000000001</v>
      </c>
      <c r="BQ25" s="15">
        <f t="shared" si="30"/>
        <v>-3.5314135392577658E-3</v>
      </c>
      <c r="BR25" s="15">
        <f t="shared" si="31"/>
        <v>0.99646858646074221</v>
      </c>
      <c r="BT25" s="14">
        <f t="shared" si="32"/>
        <v>-1.7545866514981974E-2</v>
      </c>
      <c r="BU25" s="15">
        <f t="shared" si="33"/>
        <v>3.0785743176156566E-4</v>
      </c>
      <c r="BW25" s="12">
        <f t="shared" si="34"/>
        <v>3.7504712851177418E-5</v>
      </c>
      <c r="BY25" s="12">
        <f t="shared" si="35"/>
        <v>1.5016741573726836E-3</v>
      </c>
      <c r="CA25" s="12">
        <f t="shared" si="36"/>
        <v>-7.1644851154652504E-4</v>
      </c>
      <c r="CC25" s="12">
        <f t="shared" si="37"/>
        <v>2.7857269482417887E-4</v>
      </c>
      <c r="CE25" s="12">
        <f t="shared" si="38"/>
        <v>2.8129332956208032E-4</v>
      </c>
      <c r="CG25" s="13">
        <f t="shared" si="39"/>
        <v>9.9169136036528076E-6</v>
      </c>
      <c r="CI25" s="13">
        <f t="shared" si="40"/>
        <v>3.9706937468354765E-4</v>
      </c>
      <c r="CK25" s="13">
        <f t="shared" si="41"/>
        <v>-1.8944173812677218E-4</v>
      </c>
      <c r="CM25" s="13">
        <f t="shared" si="42"/>
        <v>7.3659578674027716E-5</v>
      </c>
      <c r="CO25" s="13">
        <f t="shared" si="43"/>
        <v>7.4378962921813464E-5</v>
      </c>
      <c r="CQ25" s="25">
        <f t="shared" si="44"/>
        <v>1.1901250287170697E-4</v>
      </c>
      <c r="CS25" s="25">
        <f t="shared" si="45"/>
        <v>4.765214459202932E-3</v>
      </c>
      <c r="CU25" s="25">
        <f t="shared" si="46"/>
        <v>-2.2734830920105062E-3</v>
      </c>
      <c r="CW25" s="25">
        <f t="shared" si="47"/>
        <v>8.8398580131245866E-4</v>
      </c>
      <c r="CY25" s="25">
        <f t="shared" si="48"/>
        <v>8.9261910430139747E-4</v>
      </c>
      <c r="DA25" s="13">
        <f t="shared" si="49"/>
        <v>2.1912520045050464E-4</v>
      </c>
      <c r="DC25" s="13">
        <f t="shared" si="50"/>
        <v>-1.045445997284589E-4</v>
      </c>
      <c r="DE25" s="13">
        <f t="shared" si="51"/>
        <v>4.0649495960018744E-5</v>
      </c>
      <c r="DG25" s="13">
        <f t="shared" si="52"/>
        <v>4.1046492624953233E-5</v>
      </c>
      <c r="DI25" s="25">
        <f t="shared" si="53"/>
        <v>-4.1859252283321883E-3</v>
      </c>
      <c r="DK25" s="25">
        <f t="shared" si="54"/>
        <v>1.6275900534316208E-3</v>
      </c>
      <c r="DM25" s="25">
        <f t="shared" si="55"/>
        <v>1.6434856459311791E-3</v>
      </c>
      <c r="DO25" s="13">
        <f t="shared" si="56"/>
        <v>-7.7652296635988304E-4</v>
      </c>
      <c r="DQ25" s="13">
        <f t="shared" si="57"/>
        <v>-7.8410675111807823E-4</v>
      </c>
      <c r="DS25" s="25">
        <f t="shared" si="58"/>
        <v>3.0487987227064008E-4</v>
      </c>
    </row>
    <row r="26" spans="3:123" x14ac:dyDescent="0.2">
      <c r="C26" s="7">
        <v>42339</v>
      </c>
      <c r="D26" s="7">
        <v>42369</v>
      </c>
      <c r="E26" s="8">
        <v>190.96319600000001</v>
      </c>
      <c r="F26" s="8">
        <v>185.89027400000001</v>
      </c>
      <c r="G26" s="15">
        <f t="shared" si="0"/>
        <v>-2.6564919870737842E-2</v>
      </c>
      <c r="H26" s="15">
        <f t="shared" si="1"/>
        <v>0.97343508012926216</v>
      </c>
      <c r="I26" s="12"/>
      <c r="J26" s="16">
        <f t="shared" si="2"/>
        <v>-3.4516543204092184E-2</v>
      </c>
      <c r="K26" s="15">
        <f t="shared" si="3"/>
        <v>1.1913917547599624E-3</v>
      </c>
      <c r="L26" s="12"/>
      <c r="M26" s="8">
        <v>23.085068</v>
      </c>
      <c r="N26" s="8">
        <v>22.964221999999999</v>
      </c>
      <c r="O26" s="15">
        <f t="shared" si="4"/>
        <v>-5.2348123904161874E-3</v>
      </c>
      <c r="P26" s="15">
        <f t="shared" si="5"/>
        <v>0.99476518760958377</v>
      </c>
      <c r="Q26" s="8"/>
      <c r="R26" s="14">
        <f t="shared" si="6"/>
        <v>-8.2841804422239575E-3</v>
      </c>
      <c r="S26" s="15">
        <f t="shared" si="7"/>
        <v>6.8627645599325917E-5</v>
      </c>
      <c r="T26" s="8"/>
      <c r="U26" s="8">
        <v>44.694901000000002</v>
      </c>
      <c r="V26" s="8">
        <v>43.467590000000001</v>
      </c>
      <c r="W26" s="15">
        <f t="shared" si="8"/>
        <v>-2.7459754301726726E-2</v>
      </c>
      <c r="X26" s="15">
        <f t="shared" si="9"/>
        <v>0.97254024569827324</v>
      </c>
      <c r="Y26" s="8"/>
      <c r="Z26" s="14">
        <f t="shared" si="10"/>
        <v>-2.9004181078162408E-2</v>
      </c>
      <c r="AA26" s="15">
        <f t="shared" si="11"/>
        <v>8.4124252001483422E-4</v>
      </c>
      <c r="AB26" s="8"/>
      <c r="AC26" s="12">
        <f t="shared" si="59"/>
        <v>2.8594127214451873E-4</v>
      </c>
      <c r="AD26" s="12"/>
      <c r="AE26" s="12">
        <f t="shared" si="12"/>
        <v>1.0011240692837057E-3</v>
      </c>
      <c r="AF26" s="8"/>
      <c r="AG26" s="12">
        <f t="shared" si="13"/>
        <v>2.4027586963043518E-4</v>
      </c>
      <c r="AH26" s="8"/>
      <c r="AI26" s="8">
        <v>80.308228</v>
      </c>
      <c r="AJ26" s="8">
        <v>77.094466999999995</v>
      </c>
      <c r="AK26" s="15">
        <f t="shared" si="14"/>
        <v>-4.0017829804438035E-2</v>
      </c>
      <c r="AL26" s="15">
        <f t="shared" si="15"/>
        <v>0.95998217019556198</v>
      </c>
      <c r="AM26" s="8"/>
      <c r="AN26" s="14">
        <f t="shared" si="16"/>
        <v>-5.5008900273944283E-2</v>
      </c>
      <c r="AO26" s="15">
        <f t="shared" si="17"/>
        <v>3.0259791093487473E-3</v>
      </c>
      <c r="AP26" s="8"/>
      <c r="AQ26" s="8">
        <v>50.46434</v>
      </c>
      <c r="AR26" s="8">
        <v>49.393428999999998</v>
      </c>
      <c r="AS26" s="15">
        <f t="shared" si="18"/>
        <v>-2.1221143484686462E-2</v>
      </c>
      <c r="AT26" s="15">
        <f t="shared" si="19"/>
        <v>0.97877885651531349</v>
      </c>
      <c r="AU26" s="8"/>
      <c r="AV26" s="14">
        <f t="shared" si="20"/>
        <v>-3.675371113318187E-2</v>
      </c>
      <c r="AW26" s="15">
        <f t="shared" si="21"/>
        <v>1.350835282061377E-3</v>
      </c>
      <c r="AX26" s="8"/>
      <c r="AY26" s="8">
        <v>65.824614999999994</v>
      </c>
      <c r="AZ26" s="8">
        <v>60.846274999999999</v>
      </c>
      <c r="BA26" s="15">
        <f t="shared" si="22"/>
        <v>-7.5630370189024215E-2</v>
      </c>
      <c r="BB26" s="15">
        <f t="shared" si="23"/>
        <v>0.92436962981097581</v>
      </c>
      <c r="BC26" s="8"/>
      <c r="BD26" s="14">
        <f t="shared" si="24"/>
        <v>-8.7879310560225105E-2</v>
      </c>
      <c r="BE26" s="15">
        <f t="shared" si="25"/>
        <v>7.7227732245404917E-3</v>
      </c>
      <c r="BF26" s="8"/>
      <c r="BG26" s="8">
        <v>48.554049999999997</v>
      </c>
      <c r="BH26" s="8">
        <v>47.828437999999998</v>
      </c>
      <c r="BI26" s="15">
        <f t="shared" si="26"/>
        <v>-1.494441761294883E-2</v>
      </c>
      <c r="BJ26" s="15">
        <f t="shared" si="27"/>
        <v>0.98505558238705115</v>
      </c>
      <c r="BK26" s="8"/>
      <c r="BL26" s="14">
        <f t="shared" si="28"/>
        <v>-2.6542958252227862E-2</v>
      </c>
      <c r="BM26" s="15">
        <f t="shared" si="29"/>
        <v>7.0452863277951114E-4</v>
      </c>
      <c r="BN26" s="8"/>
      <c r="BO26" s="8">
        <v>99.188011000000003</v>
      </c>
      <c r="BP26" s="8">
        <v>95.858231000000004</v>
      </c>
      <c r="BQ26" s="15">
        <f t="shared" si="30"/>
        <v>-3.3570387856653353E-2</v>
      </c>
      <c r="BR26" s="15">
        <f t="shared" si="31"/>
        <v>0.96642961214334666</v>
      </c>
      <c r="BT26" s="14">
        <f t="shared" si="32"/>
        <v>-4.7584840832377559E-2</v>
      </c>
      <c r="BU26" s="15">
        <f t="shared" si="33"/>
        <v>2.2643170770427065E-3</v>
      </c>
      <c r="BW26" s="12">
        <f t="shared" si="34"/>
        <v>1.8987170829151963E-3</v>
      </c>
      <c r="BY26" s="12">
        <f t="shared" si="35"/>
        <v>1.268611058239196E-3</v>
      </c>
      <c r="CA26" s="12">
        <f t="shared" si="36"/>
        <v>3.0332900196978442E-3</v>
      </c>
      <c r="CC26" s="12">
        <f t="shared" si="37"/>
        <v>9.1617116527743813E-4</v>
      </c>
      <c r="CE26" s="12">
        <f t="shared" si="38"/>
        <v>1.64246421445061E-3</v>
      </c>
      <c r="CG26" s="13">
        <f t="shared" si="39"/>
        <v>4.5570365579765735E-4</v>
      </c>
      <c r="CI26" s="13">
        <f t="shared" si="40"/>
        <v>3.0447437494865416E-4</v>
      </c>
      <c r="CK26" s="13">
        <f t="shared" si="41"/>
        <v>7.2800806581914206E-4</v>
      </c>
      <c r="CM26" s="13">
        <f t="shared" si="42"/>
        <v>2.1988665563187304E-4</v>
      </c>
      <c r="CO26" s="13">
        <f t="shared" si="43"/>
        <v>3.9420140776992216E-4</v>
      </c>
      <c r="CQ26" s="25">
        <f t="shared" si="44"/>
        <v>1.5954881044560577E-3</v>
      </c>
      <c r="CS26" s="25">
        <f t="shared" si="45"/>
        <v>1.0660112930012805E-3</v>
      </c>
      <c r="CU26" s="25">
        <f t="shared" si="46"/>
        <v>2.5488674365128387E-3</v>
      </c>
      <c r="CW26" s="25">
        <f t="shared" si="47"/>
        <v>7.6985676749772203E-4</v>
      </c>
      <c r="CY26" s="25">
        <f t="shared" si="48"/>
        <v>1.380159340077815E-3</v>
      </c>
      <c r="DA26" s="13">
        <f t="shared" si="49"/>
        <v>2.0217812304225572E-3</v>
      </c>
      <c r="DC26" s="13">
        <f t="shared" si="50"/>
        <v>4.8341442307504017E-3</v>
      </c>
      <c r="DE26" s="13">
        <f t="shared" si="51"/>
        <v>1.460098943472269E-3</v>
      </c>
      <c r="DG26" s="13">
        <f t="shared" si="52"/>
        <v>2.617589763899769E-3</v>
      </c>
      <c r="DI26" s="25">
        <f t="shared" si="53"/>
        <v>3.2298907949136926E-3</v>
      </c>
      <c r="DK26" s="25">
        <f t="shared" si="54"/>
        <v>9.7555222022248876E-4</v>
      </c>
      <c r="DM26" s="25">
        <f t="shared" si="55"/>
        <v>1.7489194942716423E-3</v>
      </c>
      <c r="DO26" s="13">
        <f t="shared" si="56"/>
        <v>2.3325768714346222E-3</v>
      </c>
      <c r="DQ26" s="13">
        <f t="shared" si="57"/>
        <v>4.1817230054673879E-3</v>
      </c>
      <c r="DS26" s="25">
        <f t="shared" si="58"/>
        <v>1.2630424436527053E-3</v>
      </c>
    </row>
    <row r="27" spans="3:123" x14ac:dyDescent="0.2">
      <c r="C27" s="7">
        <v>42373</v>
      </c>
      <c r="D27" s="7">
        <v>42398</v>
      </c>
      <c r="E27" s="8">
        <v>183.29162600000001</v>
      </c>
      <c r="F27" s="8">
        <v>176.63545199999999</v>
      </c>
      <c r="G27" s="15">
        <f t="shared" si="0"/>
        <v>-3.631466502457685E-2</v>
      </c>
      <c r="H27" s="15">
        <f t="shared" si="1"/>
        <v>0.96368533497542319</v>
      </c>
      <c r="I27" s="12"/>
      <c r="J27" s="16">
        <f t="shared" si="2"/>
        <v>-4.4266288357931192E-2</v>
      </c>
      <c r="K27" s="15">
        <f t="shared" si="3"/>
        <v>1.9595042849875144E-3</v>
      </c>
      <c r="L27" s="12"/>
      <c r="M27" s="8">
        <v>23.019209</v>
      </c>
      <c r="N27" s="8">
        <v>23.459066</v>
      </c>
      <c r="O27" s="15">
        <f t="shared" si="4"/>
        <v>1.9108258672137689E-2</v>
      </c>
      <c r="P27" s="15">
        <f t="shared" si="5"/>
        <v>1.0191082586721376</v>
      </c>
      <c r="Q27" s="8"/>
      <c r="R27" s="14">
        <f t="shared" si="6"/>
        <v>1.6058890620329919E-2</v>
      </c>
      <c r="S27" s="15">
        <f t="shared" si="7"/>
        <v>2.5788796795572024E-4</v>
      </c>
      <c r="T27" s="8"/>
      <c r="U27" s="8">
        <v>42.449238000000001</v>
      </c>
      <c r="V27" s="8">
        <v>41.984726000000002</v>
      </c>
      <c r="W27" s="15">
        <f t="shared" si="8"/>
        <v>-1.0942764155153955E-2</v>
      </c>
      <c r="X27" s="15">
        <f t="shared" si="9"/>
        <v>0.98905723584484606</v>
      </c>
      <c r="Y27" s="8"/>
      <c r="Z27" s="14">
        <f t="shared" si="10"/>
        <v>-1.2487190931589637E-2</v>
      </c>
      <c r="AA27" s="15">
        <f t="shared" si="11"/>
        <v>1.5592993736197449E-4</v>
      </c>
      <c r="AB27" s="8"/>
      <c r="AC27" s="12">
        <f t="shared" si="59"/>
        <v>-7.1086748290800071E-4</v>
      </c>
      <c r="AD27" s="12"/>
      <c r="AE27" s="12">
        <f t="shared" si="12"/>
        <v>5.5276159455829033E-4</v>
      </c>
      <c r="AF27" s="8"/>
      <c r="AG27" s="12">
        <f t="shared" si="13"/>
        <v>-2.0053043332557364E-4</v>
      </c>
      <c r="AH27" s="8"/>
      <c r="AI27" s="8">
        <v>75.452179000000001</v>
      </c>
      <c r="AJ27" s="8">
        <v>76.456276000000003</v>
      </c>
      <c r="AK27" s="15">
        <f t="shared" si="14"/>
        <v>1.3307727004146581E-2</v>
      </c>
      <c r="AL27" s="15">
        <f t="shared" si="15"/>
        <v>1.0133077270041466</v>
      </c>
      <c r="AM27" s="8"/>
      <c r="AN27" s="14">
        <f t="shared" si="16"/>
        <v>-1.6833434653596643E-3</v>
      </c>
      <c r="AO27" s="15">
        <f t="shared" si="17"/>
        <v>2.8336452223690834E-6</v>
      </c>
      <c r="AP27" s="8"/>
      <c r="AQ27" s="8">
        <v>48.161574999999999</v>
      </c>
      <c r="AR27" s="8">
        <v>49.237152000000002</v>
      </c>
      <c r="AS27" s="15">
        <f t="shared" si="18"/>
        <v>2.2332679111926941E-2</v>
      </c>
      <c r="AT27" s="15">
        <f t="shared" si="19"/>
        <v>1.0223326791119269</v>
      </c>
      <c r="AU27" s="8"/>
      <c r="AV27" s="14">
        <f t="shared" si="20"/>
        <v>6.8001114634315355E-3</v>
      </c>
      <c r="AW27" s="15">
        <f t="shared" si="21"/>
        <v>4.6241515915092982E-5</v>
      </c>
      <c r="AX27" s="8"/>
      <c r="AY27" s="8">
        <v>59.993113999999998</v>
      </c>
      <c r="AZ27" s="8">
        <v>62.458862000000003</v>
      </c>
      <c r="BA27" s="15">
        <f t="shared" si="22"/>
        <v>4.1100516969330932E-2</v>
      </c>
      <c r="BB27" s="15">
        <f t="shared" si="23"/>
        <v>1.041100516969331</v>
      </c>
      <c r="BC27" s="8"/>
      <c r="BD27" s="14">
        <f t="shared" si="24"/>
        <v>2.8851576598130035E-2</v>
      </c>
      <c r="BE27" s="15">
        <f t="shared" si="25"/>
        <v>8.3241347219776467E-4</v>
      </c>
      <c r="BF27" s="8"/>
      <c r="BG27" s="8">
        <v>46.919505999999998</v>
      </c>
      <c r="BH27" s="8">
        <v>49.235703000000001</v>
      </c>
      <c r="BI27" s="15">
        <f t="shared" si="26"/>
        <v>4.936533219254275E-2</v>
      </c>
      <c r="BJ27" s="15">
        <f t="shared" si="27"/>
        <v>1.0493653321925427</v>
      </c>
      <c r="BK27" s="8"/>
      <c r="BL27" s="14">
        <f t="shared" si="28"/>
        <v>3.7766791553263721E-2</v>
      </c>
      <c r="BM27" s="15">
        <f t="shared" si="29"/>
        <v>1.426330544227672E-3</v>
      </c>
      <c r="BN27" s="8"/>
      <c r="BO27" s="8">
        <v>93.409026999999995</v>
      </c>
      <c r="BP27" s="8">
        <v>96.812218000000001</v>
      </c>
      <c r="BQ27" s="15">
        <f t="shared" si="30"/>
        <v>3.6433213248222858E-2</v>
      </c>
      <c r="BR27" s="15">
        <f t="shared" si="31"/>
        <v>1.0364332132482228</v>
      </c>
      <c r="BT27" s="14">
        <f t="shared" si="32"/>
        <v>2.2418760272498648E-2</v>
      </c>
      <c r="BU27" s="15">
        <f t="shared" si="33"/>
        <v>5.0260081215576361E-4</v>
      </c>
      <c r="BW27" s="12">
        <f t="shared" si="34"/>
        <v>7.4515367243050058E-5</v>
      </c>
      <c r="BY27" s="12">
        <f t="shared" si="35"/>
        <v>-3.0101569490633383E-4</v>
      </c>
      <c r="CA27" s="12">
        <f t="shared" si="36"/>
        <v>-1.2771522092737636E-3</v>
      </c>
      <c r="CC27" s="12">
        <f t="shared" si="37"/>
        <v>-1.671795685250652E-3</v>
      </c>
      <c r="CE27" s="12">
        <f t="shared" si="38"/>
        <v>-9.9239530684975727E-4</v>
      </c>
      <c r="CG27" s="13">
        <f t="shared" si="39"/>
        <v>-2.7032628586657976E-5</v>
      </c>
      <c r="CI27" s="13">
        <f t="shared" si="40"/>
        <v>1.0920224619729865E-4</v>
      </c>
      <c r="CK27" s="13">
        <f t="shared" si="41"/>
        <v>4.6332431281344061E-4</v>
      </c>
      <c r="CM27" s="13">
        <f t="shared" si="42"/>
        <v>6.06492774634662E-4</v>
      </c>
      <c r="CO27" s="13">
        <f t="shared" si="43"/>
        <v>3.6002041905945355E-4</v>
      </c>
      <c r="CQ27" s="25">
        <f t="shared" si="44"/>
        <v>2.1020231255389877E-5</v>
      </c>
      <c r="CS27" s="25">
        <f t="shared" si="45"/>
        <v>-8.4914290199961006E-5</v>
      </c>
      <c r="CU27" s="25">
        <f t="shared" si="46"/>
        <v>-3.6027514565823316E-4</v>
      </c>
      <c r="CW27" s="25">
        <f t="shared" si="47"/>
        <v>-4.7160113699915083E-4</v>
      </c>
      <c r="CY27" s="25">
        <f t="shared" si="48"/>
        <v>-2.7994733997222714E-4</v>
      </c>
      <c r="DA27" s="13">
        <f t="shared" si="49"/>
        <v>-1.1446923195684819E-5</v>
      </c>
      <c r="DC27" s="13">
        <f t="shared" si="50"/>
        <v>-4.8567112931786011E-5</v>
      </c>
      <c r="DE27" s="13">
        <f t="shared" si="51"/>
        <v>-6.3574481768787053E-5</v>
      </c>
      <c r="DG27" s="13">
        <f t="shared" si="52"/>
        <v>-3.7738473606175447E-5</v>
      </c>
      <c r="DI27" s="25">
        <f t="shared" si="53"/>
        <v>1.9619393676301709E-4</v>
      </c>
      <c r="DK27" s="25">
        <f t="shared" si="54"/>
        <v>2.568183921783779E-4</v>
      </c>
      <c r="DM27" s="25">
        <f t="shared" si="55"/>
        <v>1.5245006872494156E-4</v>
      </c>
      <c r="DO27" s="13">
        <f t="shared" si="56"/>
        <v>1.0896314793645986E-3</v>
      </c>
      <c r="DQ27" s="13">
        <f t="shared" si="57"/>
        <v>6.4681657923710938E-4</v>
      </c>
      <c r="DS27" s="25">
        <f t="shared" si="58"/>
        <v>8.4668464609404621E-4</v>
      </c>
    </row>
    <row r="28" spans="3:123" x14ac:dyDescent="0.2">
      <c r="C28" s="7">
        <v>42401</v>
      </c>
      <c r="D28" s="7">
        <v>42429</v>
      </c>
      <c r="E28" s="8">
        <v>176.571609</v>
      </c>
      <c r="F28" s="8">
        <v>176.489532</v>
      </c>
      <c r="G28" s="15">
        <f t="shared" si="0"/>
        <v>-4.6483690364965857E-4</v>
      </c>
      <c r="H28" s="15">
        <f t="shared" si="1"/>
        <v>0.99953516309635038</v>
      </c>
      <c r="I28" s="12"/>
      <c r="J28" s="16">
        <f t="shared" si="2"/>
        <v>-8.4164602370040021E-3</v>
      </c>
      <c r="K28" s="15">
        <f t="shared" si="3"/>
        <v>7.0836802921069459E-5</v>
      </c>
      <c r="L28" s="12"/>
      <c r="M28" s="8">
        <v>23.404018000000001</v>
      </c>
      <c r="N28" s="8">
        <v>23.679248999999999</v>
      </c>
      <c r="O28" s="15">
        <f t="shared" si="4"/>
        <v>1.1759989246290872E-2</v>
      </c>
      <c r="P28" s="15">
        <f t="shared" si="5"/>
        <v>1.011759989246291</v>
      </c>
      <c r="Q28" s="8"/>
      <c r="R28" s="14">
        <f t="shared" si="6"/>
        <v>8.7106211944831015E-3</v>
      </c>
      <c r="S28" s="15">
        <f t="shared" si="7"/>
        <v>7.5874921593778219E-5</v>
      </c>
      <c r="T28" s="8"/>
      <c r="U28" s="8">
        <v>41.904330999999999</v>
      </c>
      <c r="V28" s="8">
        <v>42.011527999999998</v>
      </c>
      <c r="W28" s="15">
        <f t="shared" si="8"/>
        <v>2.5581365324743957E-3</v>
      </c>
      <c r="X28" s="15">
        <f t="shared" si="9"/>
        <v>1.0025581365324745</v>
      </c>
      <c r="Y28" s="8"/>
      <c r="Z28" s="14">
        <f t="shared" si="10"/>
        <v>1.0137097560387132E-3</v>
      </c>
      <c r="AA28" s="15">
        <f t="shared" si="11"/>
        <v>1.0276074694880674E-6</v>
      </c>
      <c r="AB28" s="8"/>
      <c r="AC28" s="12">
        <f t="shared" si="59"/>
        <v>-7.331259692297133E-5</v>
      </c>
      <c r="AD28" s="12"/>
      <c r="AE28" s="12">
        <f t="shared" si="12"/>
        <v>-8.5318478535628568E-6</v>
      </c>
      <c r="AF28" s="8"/>
      <c r="AG28" s="12">
        <f t="shared" si="13"/>
        <v>8.8300416860051101E-6</v>
      </c>
      <c r="AH28" s="8"/>
      <c r="AI28" s="8">
        <v>76.107383999999996</v>
      </c>
      <c r="AJ28" s="8">
        <v>77.809250000000006</v>
      </c>
      <c r="AK28" s="15">
        <f t="shared" si="14"/>
        <v>2.2361378233681107E-2</v>
      </c>
      <c r="AL28" s="15">
        <f t="shared" si="15"/>
        <v>1.0223613782336811</v>
      </c>
      <c r="AM28" s="8"/>
      <c r="AN28" s="14">
        <f t="shared" si="16"/>
        <v>7.3703077641748618E-3</v>
      </c>
      <c r="AO28" s="15">
        <f t="shared" si="17"/>
        <v>5.4321436538656254E-5</v>
      </c>
      <c r="AP28" s="8"/>
      <c r="AQ28" s="8">
        <v>49.512943</v>
      </c>
      <c r="AR28" s="8">
        <v>51.599730999999998</v>
      </c>
      <c r="AS28" s="15">
        <f t="shared" si="18"/>
        <v>4.2146313136748881E-2</v>
      </c>
      <c r="AT28" s="15">
        <f t="shared" si="19"/>
        <v>1.0421463131367488</v>
      </c>
      <c r="AU28" s="8"/>
      <c r="AV28" s="14">
        <f t="shared" si="20"/>
        <v>2.6613745488253474E-2</v>
      </c>
      <c r="AW28" s="15">
        <f t="shared" si="21"/>
        <v>7.0829144891353211E-4</v>
      </c>
      <c r="AX28" s="8"/>
      <c r="AY28" s="8">
        <v>62.008826999999997</v>
      </c>
      <c r="AZ28" s="8">
        <v>58.596184000000001</v>
      </c>
      <c r="BA28" s="15">
        <f t="shared" si="22"/>
        <v>-5.5034793675422952E-2</v>
      </c>
      <c r="BB28" s="15">
        <f t="shared" si="23"/>
        <v>0.94496520632457703</v>
      </c>
      <c r="BC28" s="8"/>
      <c r="BD28" s="14">
        <f t="shared" si="24"/>
        <v>-6.7283734046623841E-2</v>
      </c>
      <c r="BE28" s="15">
        <f t="shared" si="25"/>
        <v>4.5271008672568081E-3</v>
      </c>
      <c r="BF28" s="8"/>
      <c r="BG28" s="8">
        <v>49.821758000000003</v>
      </c>
      <c r="BH28" s="8">
        <v>44.506245</v>
      </c>
      <c r="BI28" s="15">
        <f t="shared" si="26"/>
        <v>-0.10669059490032452</v>
      </c>
      <c r="BJ28" s="15">
        <f t="shared" si="27"/>
        <v>0.89330940509967549</v>
      </c>
      <c r="BK28" s="8"/>
      <c r="BL28" s="14">
        <f t="shared" si="28"/>
        <v>-0.11828913553960355</v>
      </c>
      <c r="BM28" s="15">
        <f t="shared" si="29"/>
        <v>1.3992319586706698E-2</v>
      </c>
      <c r="BN28" s="8"/>
      <c r="BO28" s="8">
        <v>97.491020000000006</v>
      </c>
      <c r="BP28" s="8">
        <v>91.968841999999995</v>
      </c>
      <c r="BQ28" s="15">
        <f t="shared" si="30"/>
        <v>-5.6642940036938892E-2</v>
      </c>
      <c r="BR28" s="15">
        <f t="shared" si="31"/>
        <v>0.94335705996306107</v>
      </c>
      <c r="BT28" s="14">
        <f t="shared" si="32"/>
        <v>-7.0657393012663106E-2</v>
      </c>
      <c r="BU28" s="15">
        <f t="shared" si="33"/>
        <v>4.9924671873459335E-3</v>
      </c>
      <c r="BW28" s="12">
        <f t="shared" si="34"/>
        <v>-6.2031902231659598E-5</v>
      </c>
      <c r="BY28" s="12">
        <f t="shared" si="35"/>
        <v>-2.2399353065963003E-4</v>
      </c>
      <c r="CA28" s="12">
        <f t="shared" si="36"/>
        <v>5.6629087220056199E-4</v>
      </c>
      <c r="CC28" s="12">
        <f t="shared" si="37"/>
        <v>9.9557580573865012E-4</v>
      </c>
      <c r="CE28" s="12">
        <f t="shared" si="38"/>
        <v>5.9468513874144343E-4</v>
      </c>
      <c r="CG28" s="13">
        <f t="shared" si="39"/>
        <v>6.4199959020484905E-5</v>
      </c>
      <c r="CI28" s="13">
        <f t="shared" si="40"/>
        <v>2.3182225551455972E-4</v>
      </c>
      <c r="CK28" s="13">
        <f t="shared" si="41"/>
        <v>-5.8608311983048586E-4</v>
      </c>
      <c r="CM28" s="13">
        <f t="shared" si="42"/>
        <v>-1.030371851108355E-3</v>
      </c>
      <c r="CO28" s="13">
        <f t="shared" si="43"/>
        <v>-6.154697851230254E-4</v>
      </c>
      <c r="CQ28" s="25">
        <f t="shared" si="44"/>
        <v>7.4713528855519328E-6</v>
      </c>
      <c r="CS28" s="25">
        <f t="shared" si="45"/>
        <v>2.6978613446173834E-5</v>
      </c>
      <c r="CU28" s="25">
        <f t="shared" si="46"/>
        <v>-6.8206177625776721E-5</v>
      </c>
      <c r="CW28" s="25">
        <f t="shared" si="47"/>
        <v>-1.1991085072988179E-4</v>
      </c>
      <c r="CY28" s="25">
        <f t="shared" si="48"/>
        <v>-7.1626088633198201E-5</v>
      </c>
      <c r="DA28" s="13">
        <f t="shared" si="49"/>
        <v>1.9615149500584828E-4</v>
      </c>
      <c r="DC28" s="13">
        <f t="shared" si="50"/>
        <v>-4.9590182744650821E-4</v>
      </c>
      <c r="DE28" s="13">
        <f t="shared" si="51"/>
        <v>-8.7182733408507258E-4</v>
      </c>
      <c r="DG28" s="13">
        <f t="shared" si="52"/>
        <v>-5.2076673231758557E-4</v>
      </c>
      <c r="DI28" s="25">
        <f t="shared" si="53"/>
        <v>-1.7906721734161819E-3</v>
      </c>
      <c r="DK28" s="25">
        <f t="shared" si="54"/>
        <v>-3.1481169472765275E-3</v>
      </c>
      <c r="DM28" s="25">
        <f t="shared" si="55"/>
        <v>-1.8804578745025152E-3</v>
      </c>
      <c r="DO28" s="13">
        <f t="shared" si="56"/>
        <v>7.9589347362517254E-3</v>
      </c>
      <c r="DQ28" s="13">
        <f t="shared" si="57"/>
        <v>4.7540932398918018E-3</v>
      </c>
      <c r="DS28" s="25">
        <f t="shared" si="58"/>
        <v>8.3580019389499424E-3</v>
      </c>
    </row>
    <row r="29" spans="3:123" x14ac:dyDescent="0.2">
      <c r="C29" s="7">
        <v>42430</v>
      </c>
      <c r="D29" s="7">
        <v>42460</v>
      </c>
      <c r="E29" s="8">
        <v>180.63829000000001</v>
      </c>
      <c r="F29" s="8">
        <v>188.361313</v>
      </c>
      <c r="G29" s="15">
        <f t="shared" si="0"/>
        <v>4.2754075008128029E-2</v>
      </c>
      <c r="H29" s="15">
        <f t="shared" si="1"/>
        <v>1.0427540750081281</v>
      </c>
      <c r="I29" s="12"/>
      <c r="J29" s="16">
        <f t="shared" si="2"/>
        <v>3.4802451674773686E-2</v>
      </c>
      <c r="K29" s="15">
        <f t="shared" si="3"/>
        <v>1.2112106425749578E-3</v>
      </c>
      <c r="L29" s="12"/>
      <c r="M29" s="8">
        <v>23.514111</v>
      </c>
      <c r="N29" s="8">
        <v>23.670072999999999</v>
      </c>
      <c r="O29" s="15">
        <f t="shared" si="4"/>
        <v>6.632698127520059E-3</v>
      </c>
      <c r="P29" s="15">
        <f t="shared" si="5"/>
        <v>1.00663269812752</v>
      </c>
      <c r="Q29" s="8"/>
      <c r="R29" s="14">
        <f t="shared" si="6"/>
        <v>3.583330075712288E-3</v>
      </c>
      <c r="S29" s="15">
        <f t="shared" si="7"/>
        <v>1.2840254431504232E-5</v>
      </c>
      <c r="T29" s="8"/>
      <c r="U29" s="8">
        <v>43.092410999999998</v>
      </c>
      <c r="V29" s="8">
        <v>45.888420000000004</v>
      </c>
      <c r="W29" s="15">
        <f t="shared" si="8"/>
        <v>6.4884023314453337E-2</v>
      </c>
      <c r="X29" s="15">
        <f t="shared" si="9"/>
        <v>1.0648840233144534</v>
      </c>
      <c r="Y29" s="8"/>
      <c r="Z29" s="14">
        <f t="shared" si="10"/>
        <v>6.3339596538017656E-2</v>
      </c>
      <c r="AA29" s="15">
        <f t="shared" si="11"/>
        <v>4.0119044895988581E-3</v>
      </c>
      <c r="AB29" s="8"/>
      <c r="AC29" s="12">
        <f t="shared" si="59"/>
        <v>1.2470867179474005E-4</v>
      </c>
      <c r="AD29" s="12"/>
      <c r="AE29" s="12">
        <f t="shared" si="12"/>
        <v>2.2043732476140221E-3</v>
      </c>
      <c r="AF29" s="8"/>
      <c r="AG29" s="12">
        <f t="shared" si="13"/>
        <v>2.2696668125816058E-4</v>
      </c>
      <c r="AH29" s="8"/>
      <c r="AI29" s="8">
        <v>78.762282999999996</v>
      </c>
      <c r="AJ29" s="8">
        <v>82.259460000000004</v>
      </c>
      <c r="AK29" s="15">
        <f t="shared" si="14"/>
        <v>4.4401671292336811E-2</v>
      </c>
      <c r="AL29" s="15">
        <f t="shared" si="15"/>
        <v>1.0444016712923367</v>
      </c>
      <c r="AM29" s="8"/>
      <c r="AN29" s="14">
        <f t="shared" si="16"/>
        <v>2.9410600822830566E-2</v>
      </c>
      <c r="AO29" s="15">
        <f t="shared" si="17"/>
        <v>8.6498344075988198E-4</v>
      </c>
      <c r="AP29" s="8"/>
      <c r="AQ29" s="8">
        <v>52.905109000000003</v>
      </c>
      <c r="AR29" s="8">
        <v>54.813084000000003</v>
      </c>
      <c r="AS29" s="15">
        <f t="shared" si="18"/>
        <v>3.6064097325647707E-2</v>
      </c>
      <c r="AT29" s="15">
        <f t="shared" si="19"/>
        <v>1.0360640973256476</v>
      </c>
      <c r="AU29" s="8"/>
      <c r="AV29" s="14">
        <f t="shared" si="20"/>
        <v>2.0531529677152299E-2</v>
      </c>
      <c r="AW29" s="15">
        <f t="shared" si="21"/>
        <v>4.2154371088378562E-4</v>
      </c>
      <c r="AX29" s="8"/>
      <c r="AY29" s="8">
        <v>59.355595000000001</v>
      </c>
      <c r="AZ29" s="8">
        <v>61.472743999999999</v>
      </c>
      <c r="BA29" s="15">
        <f t="shared" si="22"/>
        <v>3.5668903664431262E-2</v>
      </c>
      <c r="BB29" s="15">
        <f t="shared" si="23"/>
        <v>1.0356689036644313</v>
      </c>
      <c r="BC29" s="8"/>
      <c r="BD29" s="14">
        <f t="shared" si="24"/>
        <v>2.3419963293230366E-2</v>
      </c>
      <c r="BE29" s="15">
        <f t="shared" si="25"/>
        <v>5.4849468065625766E-4</v>
      </c>
      <c r="BF29" s="8"/>
      <c r="BG29" s="8">
        <v>43.315479000000003</v>
      </c>
      <c r="BH29" s="8">
        <v>44.045234999999998</v>
      </c>
      <c r="BI29" s="15">
        <f t="shared" si="26"/>
        <v>1.6847464621134508E-2</v>
      </c>
      <c r="BJ29" s="15">
        <f t="shared" si="27"/>
        <v>1.0168474646211345</v>
      </c>
      <c r="BK29" s="8"/>
      <c r="BL29" s="14">
        <f t="shared" si="28"/>
        <v>5.248923981855478E-3</v>
      </c>
      <c r="BM29" s="15">
        <f t="shared" si="29"/>
        <v>2.7551202967297565E-5</v>
      </c>
      <c r="BN29" s="8"/>
      <c r="BO29" s="8">
        <v>94.895049999999998</v>
      </c>
      <c r="BP29" s="8">
        <v>105.856827</v>
      </c>
      <c r="BQ29" s="15">
        <f t="shared" si="30"/>
        <v>0.11551473970454727</v>
      </c>
      <c r="BR29" s="15">
        <f t="shared" si="31"/>
        <v>1.1155147397045473</v>
      </c>
      <c r="BT29" s="14">
        <f t="shared" si="32"/>
        <v>0.10150028672882307</v>
      </c>
      <c r="BU29" s="15">
        <f t="shared" si="33"/>
        <v>1.0302308206033296E-2</v>
      </c>
      <c r="BW29" s="12">
        <f t="shared" si="34"/>
        <v>1.0235610138626199E-3</v>
      </c>
      <c r="BY29" s="12">
        <f t="shared" si="35"/>
        <v>7.1454756939827468E-4</v>
      </c>
      <c r="CA29" s="12">
        <f t="shared" si="36"/>
        <v>8.150721407376234E-4</v>
      </c>
      <c r="CC29" s="12">
        <f t="shared" si="37"/>
        <v>1.8267542322308595E-4</v>
      </c>
      <c r="CE29" s="12">
        <f t="shared" si="38"/>
        <v>3.5324588238555376E-3</v>
      </c>
      <c r="CG29" s="13">
        <f t="shared" si="39"/>
        <v>1.0538789047321734E-4</v>
      </c>
      <c r="CI29" s="13">
        <f t="shared" si="40"/>
        <v>7.3571247792519242E-5</v>
      </c>
      <c r="CK29" s="13">
        <f t="shared" si="41"/>
        <v>8.3921458840710176E-5</v>
      </c>
      <c r="CM29" s="13">
        <f t="shared" si="42"/>
        <v>1.8808627169310233E-5</v>
      </c>
      <c r="CO29" s="13">
        <f t="shared" si="43"/>
        <v>3.6370903012881251E-4</v>
      </c>
      <c r="CQ29" s="25">
        <f t="shared" si="44"/>
        <v>1.8628555900587782E-3</v>
      </c>
      <c r="CS29" s="25">
        <f t="shared" si="45"/>
        <v>1.3004588060591626E-3</v>
      </c>
      <c r="CU29" s="25">
        <f t="shared" si="46"/>
        <v>1.4834110259283946E-3</v>
      </c>
      <c r="CW29" s="25">
        <f t="shared" si="47"/>
        <v>3.3246472726945108E-4</v>
      </c>
      <c r="CY29" s="25">
        <f t="shared" si="48"/>
        <v>6.4289872098967612E-3</v>
      </c>
      <c r="DA29" s="13">
        <f t="shared" si="49"/>
        <v>6.0384462361682558E-4</v>
      </c>
      <c r="DC29" s="13">
        <f t="shared" si="50"/>
        <v>6.887951917025427E-4</v>
      </c>
      <c r="DE29" s="13">
        <f t="shared" si="51"/>
        <v>1.543740079797338E-4</v>
      </c>
      <c r="DG29" s="13">
        <f t="shared" si="52"/>
        <v>2.9851844163842622E-3</v>
      </c>
      <c r="DI29" s="25">
        <f t="shared" si="53"/>
        <v>4.8084767139277673E-4</v>
      </c>
      <c r="DK29" s="25">
        <f t="shared" si="54"/>
        <v>1.0776843850658216E-4</v>
      </c>
      <c r="DM29" s="25">
        <f t="shared" si="55"/>
        <v>2.0839561492122984E-3</v>
      </c>
      <c r="DO29" s="13">
        <f t="shared" si="56"/>
        <v>1.2292960698401186E-4</v>
      </c>
      <c r="DQ29" s="13">
        <f t="shared" si="57"/>
        <v>2.3771329894413935E-3</v>
      </c>
      <c r="DS29" s="25">
        <f t="shared" si="58"/>
        <v>5.3276728917612669E-4</v>
      </c>
    </row>
    <row r="30" spans="3:123" x14ac:dyDescent="0.2">
      <c r="C30" s="7">
        <v>42461</v>
      </c>
      <c r="D30" s="7">
        <v>42489</v>
      </c>
      <c r="E30" s="8">
        <v>189.64439400000001</v>
      </c>
      <c r="F30" s="8">
        <v>189.10365300000001</v>
      </c>
      <c r="G30" s="15">
        <f t="shared" si="0"/>
        <v>-2.8513418646058E-3</v>
      </c>
      <c r="H30" s="15">
        <f t="shared" si="1"/>
        <v>0.99714865813539422</v>
      </c>
      <c r="I30" s="12"/>
      <c r="J30" s="16">
        <f t="shared" si="2"/>
        <v>-1.0802965197960144E-2</v>
      </c>
      <c r="K30" s="15">
        <f t="shared" si="3"/>
        <v>1.1670405706833806E-4</v>
      </c>
      <c r="L30" s="12"/>
      <c r="M30" s="8">
        <v>23.64255</v>
      </c>
      <c r="N30" s="8">
        <v>23.587499999999999</v>
      </c>
      <c r="O30" s="15">
        <f t="shared" si="4"/>
        <v>-2.3284290400147774E-3</v>
      </c>
      <c r="P30" s="15">
        <f t="shared" si="5"/>
        <v>0.99767157095998527</v>
      </c>
      <c r="Q30" s="8"/>
      <c r="R30" s="14">
        <f t="shared" si="6"/>
        <v>-5.377797091822548E-3</v>
      </c>
      <c r="S30" s="15">
        <f t="shared" si="7"/>
        <v>2.8920701560815055E-5</v>
      </c>
      <c r="T30" s="8"/>
      <c r="U30" s="8">
        <v>45.861618</v>
      </c>
      <c r="V30" s="8">
        <v>45.968814999999999</v>
      </c>
      <c r="W30" s="15">
        <f t="shared" si="8"/>
        <v>2.3374011793478224E-3</v>
      </c>
      <c r="X30" s="15">
        <f t="shared" si="9"/>
        <v>1.0023374011793478</v>
      </c>
      <c r="Y30" s="8"/>
      <c r="Z30" s="14">
        <f t="shared" si="10"/>
        <v>7.9297440291213996E-4</v>
      </c>
      <c r="AA30" s="15">
        <f t="shared" si="11"/>
        <v>6.288084036738649E-7</v>
      </c>
      <c r="AB30" s="8"/>
      <c r="AC30" s="12">
        <f t="shared" si="59"/>
        <v>5.809615482465026E-5</v>
      </c>
      <c r="AD30" s="12"/>
      <c r="AE30" s="12">
        <f t="shared" si="12"/>
        <v>-8.5664748775330729E-6</v>
      </c>
      <c r="AF30" s="8"/>
      <c r="AG30" s="12">
        <f t="shared" si="13"/>
        <v>-4.2644554378706275E-6</v>
      </c>
      <c r="AH30" s="8"/>
      <c r="AI30" s="8">
        <v>83.030235000000005</v>
      </c>
      <c r="AJ30" s="8">
        <v>78.713866999999993</v>
      </c>
      <c r="AK30" s="15">
        <f t="shared" si="14"/>
        <v>-5.1985496608554838E-2</v>
      </c>
      <c r="AL30" s="15">
        <f t="shared" si="15"/>
        <v>0.94801450339144511</v>
      </c>
      <c r="AM30" s="8"/>
      <c r="AN30" s="14">
        <f t="shared" si="16"/>
        <v>-6.6976567078061086E-2</v>
      </c>
      <c r="AO30" s="15">
        <f t="shared" si="17"/>
        <v>4.4858605375620161E-3</v>
      </c>
      <c r="AP30" s="8"/>
      <c r="AQ30" s="8">
        <v>54.914738</v>
      </c>
      <c r="AR30" s="8">
        <v>55.302902000000003</v>
      </c>
      <c r="AS30" s="15">
        <f t="shared" si="18"/>
        <v>7.068484966640527E-3</v>
      </c>
      <c r="AT30" s="15">
        <f t="shared" si="19"/>
        <v>1.0070684849666405</v>
      </c>
      <c r="AU30" s="8"/>
      <c r="AV30" s="14">
        <f t="shared" si="20"/>
        <v>-8.4640826818548794E-3</v>
      </c>
      <c r="AW30" s="15">
        <f t="shared" si="21"/>
        <v>7.1640695645275689E-5</v>
      </c>
      <c r="AX30" s="8"/>
      <c r="AY30" s="8">
        <v>62.940632000000001</v>
      </c>
      <c r="AZ30" s="8">
        <v>58.301720000000003</v>
      </c>
      <c r="BA30" s="15">
        <f t="shared" si="22"/>
        <v>-7.3702977752114054E-2</v>
      </c>
      <c r="BB30" s="15">
        <f t="shared" si="23"/>
        <v>0.9262970222478859</v>
      </c>
      <c r="BC30" s="8"/>
      <c r="BD30" s="14">
        <f t="shared" si="24"/>
        <v>-8.5951918123314944E-2</v>
      </c>
      <c r="BE30" s="15">
        <f t="shared" si="25"/>
        <v>7.3877322290770361E-3</v>
      </c>
      <c r="BF30" s="8"/>
      <c r="BG30" s="8">
        <v>44.150123999999998</v>
      </c>
      <c r="BH30" s="8">
        <v>44.961216</v>
      </c>
      <c r="BI30" s="15">
        <f t="shared" si="26"/>
        <v>1.8371228130639048E-2</v>
      </c>
      <c r="BJ30" s="15">
        <f t="shared" si="27"/>
        <v>1.018371228130639</v>
      </c>
      <c r="BK30" s="8"/>
      <c r="BL30" s="14">
        <f t="shared" si="28"/>
        <v>6.7726874913600181E-3</v>
      </c>
      <c r="BM30" s="15">
        <f t="shared" si="29"/>
        <v>4.5869295855624454E-5</v>
      </c>
      <c r="BN30" s="8"/>
      <c r="BO30" s="8">
        <v>106.728256</v>
      </c>
      <c r="BP30" s="8">
        <v>104.58764600000001</v>
      </c>
      <c r="BQ30" s="15">
        <f t="shared" si="30"/>
        <v>-2.0056638047191506E-2</v>
      </c>
      <c r="BR30" s="15">
        <f t="shared" si="31"/>
        <v>0.97994336195280851</v>
      </c>
      <c r="BT30" s="14">
        <f t="shared" si="32"/>
        <v>-3.4071091022915716E-2</v>
      </c>
      <c r="BU30" s="15">
        <f t="shared" si="33"/>
        <v>1.160839243491808E-3</v>
      </c>
      <c r="BW30" s="12">
        <f t="shared" si="34"/>
        <v>7.2354552322313704E-4</v>
      </c>
      <c r="BY30" s="12">
        <f t="shared" si="35"/>
        <v>9.143719064473543E-5</v>
      </c>
      <c r="CA30" s="12">
        <f t="shared" si="36"/>
        <v>9.2853558018409117E-4</v>
      </c>
      <c r="CC30" s="12">
        <f t="shared" si="37"/>
        <v>-7.3165107265822277E-5</v>
      </c>
      <c r="CE30" s="12">
        <f t="shared" si="38"/>
        <v>3.6806881057709079E-4</v>
      </c>
      <c r="CG30" s="13">
        <f t="shared" si="39"/>
        <v>3.6018638765265474E-4</v>
      </c>
      <c r="CI30" s="13">
        <f t="shared" si="40"/>
        <v>4.5518119231424762E-5</v>
      </c>
      <c r="CK30" s="13">
        <f t="shared" si="41"/>
        <v>4.6223197532013288E-4</v>
      </c>
      <c r="CM30" s="13">
        <f t="shared" si="42"/>
        <v>-3.6422139094858852E-5</v>
      </c>
      <c r="CO30" s="13">
        <f t="shared" si="43"/>
        <v>1.8322741421825746E-4</v>
      </c>
      <c r="CQ30" s="25">
        <f t="shared" si="44"/>
        <v>-5.3110703287830382E-5</v>
      </c>
      <c r="CS30" s="25">
        <f t="shared" si="45"/>
        <v>-6.711800910842857E-6</v>
      </c>
      <c r="CU30" s="25">
        <f t="shared" si="46"/>
        <v>-6.8157670952988811E-5</v>
      </c>
      <c r="CW30" s="25">
        <f t="shared" si="47"/>
        <v>5.3705678195717296E-6</v>
      </c>
      <c r="CY30" s="25">
        <f t="shared" si="48"/>
        <v>-2.7017503060461762E-5</v>
      </c>
      <c r="DA30" s="13">
        <f t="shared" si="49"/>
        <v>5.6689520149550852E-4</v>
      </c>
      <c r="DC30" s="13">
        <f t="shared" si="50"/>
        <v>5.7567644096742174E-3</v>
      </c>
      <c r="DE30" s="13">
        <f t="shared" si="51"/>
        <v>-4.5361135806381951E-4</v>
      </c>
      <c r="DG30" s="13">
        <f t="shared" si="52"/>
        <v>2.2819647133190393E-3</v>
      </c>
      <c r="DI30" s="25">
        <f t="shared" si="53"/>
        <v>7.275041416597586E-4</v>
      </c>
      <c r="DK30" s="25">
        <f t="shared" si="54"/>
        <v>-5.73245869052355E-5</v>
      </c>
      <c r="DM30" s="25">
        <f t="shared" si="55"/>
        <v>2.8838053147896216E-4</v>
      </c>
      <c r="DO30" s="13">
        <f t="shared" si="56"/>
        <v>-5.821254807321756E-4</v>
      </c>
      <c r="DQ30" s="13">
        <f t="shared" si="57"/>
        <v>2.9284756259736625E-3</v>
      </c>
      <c r="DS30" s="25">
        <f t="shared" si="58"/>
        <v>-2.3075285198788988E-4</v>
      </c>
    </row>
    <row r="31" spans="3:123" x14ac:dyDescent="0.2">
      <c r="C31" s="7">
        <v>42492</v>
      </c>
      <c r="D31" s="7">
        <v>42521</v>
      </c>
      <c r="E31" s="8">
        <v>190.60675000000001</v>
      </c>
      <c r="F31" s="8">
        <v>192.320618</v>
      </c>
      <c r="G31" s="15">
        <f t="shared" si="0"/>
        <v>8.9916437901595338E-3</v>
      </c>
      <c r="H31" s="15">
        <f t="shared" si="1"/>
        <v>1.0089916437901596</v>
      </c>
      <c r="I31" s="12"/>
      <c r="J31" s="16">
        <f t="shared" si="2"/>
        <v>1.04002045680519E-3</v>
      </c>
      <c r="K31" s="15">
        <f t="shared" si="3"/>
        <v>1.0816425505732761E-6</v>
      </c>
      <c r="L31" s="12"/>
      <c r="M31" s="8">
        <v>23.550761999999999</v>
      </c>
      <c r="N31" s="8">
        <v>23.615053</v>
      </c>
      <c r="O31" s="15">
        <f t="shared" si="4"/>
        <v>2.7298904383646172E-3</v>
      </c>
      <c r="P31" s="15">
        <f t="shared" si="5"/>
        <v>1.0027298904383646</v>
      </c>
      <c r="Q31" s="8"/>
      <c r="R31" s="14">
        <f t="shared" si="6"/>
        <v>-3.1947761344315378E-4</v>
      </c>
      <c r="S31" s="15">
        <f t="shared" si="7"/>
        <v>1.0206594549133319E-7</v>
      </c>
      <c r="T31" s="8"/>
      <c r="U31" s="8">
        <v>46.058140000000002</v>
      </c>
      <c r="V31" s="8">
        <v>44.816467000000003</v>
      </c>
      <c r="W31" s="15">
        <f t="shared" si="8"/>
        <v>-2.69588177030162E-2</v>
      </c>
      <c r="X31" s="15">
        <f t="shared" si="9"/>
        <v>0.97304118229698378</v>
      </c>
      <c r="Y31" s="8"/>
      <c r="Z31" s="14">
        <f t="shared" si="10"/>
        <v>-2.8503244479451881E-2</v>
      </c>
      <c r="AA31" s="15">
        <f t="shared" si="11"/>
        <v>8.1243494585540421E-4</v>
      </c>
      <c r="AB31" s="8"/>
      <c r="AC31" s="12">
        <f t="shared" si="59"/>
        <v>-3.3226325347218072E-7</v>
      </c>
      <c r="AD31" s="12"/>
      <c r="AE31" s="12">
        <f t="shared" si="12"/>
        <v>-2.9643957343949558E-5</v>
      </c>
      <c r="AF31" s="8"/>
      <c r="AG31" s="12">
        <f t="shared" si="13"/>
        <v>9.1061485216820344E-6</v>
      </c>
      <c r="AH31" s="8"/>
      <c r="AI31" s="8">
        <v>80.178359999999998</v>
      </c>
      <c r="AJ31" s="8">
        <v>83.835296999999997</v>
      </c>
      <c r="AK31" s="15">
        <f t="shared" si="14"/>
        <v>4.5610024949375362E-2</v>
      </c>
      <c r="AL31" s="15">
        <f t="shared" si="15"/>
        <v>1.0456100249493754</v>
      </c>
      <c r="AM31" s="8"/>
      <c r="AN31" s="14">
        <f t="shared" si="16"/>
        <v>3.0618954479869117E-2</v>
      </c>
      <c r="AO31" s="15">
        <f t="shared" si="17"/>
        <v>9.3752037344029709E-4</v>
      </c>
      <c r="AP31" s="8"/>
      <c r="AQ31" s="8">
        <v>56.356464000000003</v>
      </c>
      <c r="AR31" s="8">
        <v>59.323081999999999</v>
      </c>
      <c r="AS31" s="15">
        <f t="shared" si="18"/>
        <v>5.2640243717206901E-2</v>
      </c>
      <c r="AT31" s="15">
        <f t="shared" si="19"/>
        <v>1.0526402437172069</v>
      </c>
      <c r="AU31" s="8"/>
      <c r="AV31" s="14">
        <f t="shared" si="20"/>
        <v>3.7107676068711494E-2</v>
      </c>
      <c r="AW31" s="15">
        <f t="shared" si="21"/>
        <v>1.3769796232204238E-3</v>
      </c>
      <c r="AX31" s="8"/>
      <c r="AY31" s="8">
        <v>59.346184000000001</v>
      </c>
      <c r="AZ31" s="8">
        <v>59.891933000000002</v>
      </c>
      <c r="BA31" s="15">
        <f t="shared" si="22"/>
        <v>9.1960251395439459E-3</v>
      </c>
      <c r="BB31" s="15">
        <f t="shared" si="23"/>
        <v>1.009196025139544</v>
      </c>
      <c r="BC31" s="8"/>
      <c r="BD31" s="14">
        <f t="shared" si="24"/>
        <v>-3.0529152316569486E-3</v>
      </c>
      <c r="BE31" s="15">
        <f t="shared" si="25"/>
        <v>9.3202914116829997E-6</v>
      </c>
      <c r="BF31" s="8"/>
      <c r="BG31" s="8">
        <v>45.832222000000002</v>
      </c>
      <c r="BH31" s="8">
        <v>50.784832000000002</v>
      </c>
      <c r="BI31" s="15">
        <f t="shared" si="26"/>
        <v>0.10805956560430345</v>
      </c>
      <c r="BJ31" s="15">
        <f t="shared" si="27"/>
        <v>1.1080595656043035</v>
      </c>
      <c r="BK31" s="8"/>
      <c r="BL31" s="14">
        <f t="shared" si="28"/>
        <v>9.6461024965024428E-2</v>
      </c>
      <c r="BM31" s="15">
        <f t="shared" si="29"/>
        <v>9.3047293373030651E-3</v>
      </c>
      <c r="BN31" s="8"/>
      <c r="BO31" s="8">
        <v>105.958443</v>
      </c>
      <c r="BP31" s="8">
        <v>110.191216</v>
      </c>
      <c r="BQ31" s="15">
        <f t="shared" si="30"/>
        <v>3.9947482051996504E-2</v>
      </c>
      <c r="BR31" s="15">
        <f t="shared" si="31"/>
        <v>1.0399474820519965</v>
      </c>
      <c r="BT31" s="14">
        <f t="shared" si="32"/>
        <v>2.5933029076272294E-2</v>
      </c>
      <c r="BU31" s="15">
        <f t="shared" si="33"/>
        <v>6.7252199707078426E-4</v>
      </c>
      <c r="BW31" s="12">
        <f t="shared" si="34"/>
        <v>3.1844339025050799E-5</v>
      </c>
      <c r="BY31" s="12">
        <f t="shared" si="35"/>
        <v>3.8592742215960349E-5</v>
      </c>
      <c r="CA31" s="12">
        <f t="shared" si="36"/>
        <v>-3.1750942938153821E-6</v>
      </c>
      <c r="CC31" s="12">
        <f t="shared" si="37"/>
        <v>1.0032143924802154E-4</v>
      </c>
      <c r="CE31" s="12">
        <f t="shared" si="38"/>
        <v>2.6970880746246985E-5</v>
      </c>
      <c r="CG31" s="13">
        <f t="shared" si="39"/>
        <v>-9.7820705033531477E-6</v>
      </c>
      <c r="CI31" s="13">
        <f t="shared" si="40"/>
        <v>-1.1855071790853579E-5</v>
      </c>
      <c r="CK31" s="13">
        <f t="shared" si="41"/>
        <v>9.7533807225401485E-7</v>
      </c>
      <c r="CM31" s="13">
        <f t="shared" si="42"/>
        <v>-3.0817138046106481E-5</v>
      </c>
      <c r="CO31" s="13">
        <f t="shared" si="43"/>
        <v>-8.2850222386393878E-6</v>
      </c>
      <c r="CQ31" s="25">
        <f t="shared" si="44"/>
        <v>-8.7273954524491788E-4</v>
      </c>
      <c r="CS31" s="25">
        <f t="shared" si="45"/>
        <v>-1.0576891630507896E-3</v>
      </c>
      <c r="CU31" s="25">
        <f t="shared" si="46"/>
        <v>8.7017989222960487E-5</v>
      </c>
      <c r="CW31" s="25">
        <f t="shared" si="47"/>
        <v>-2.7494521773166027E-3</v>
      </c>
      <c r="CY31" s="25">
        <f t="shared" si="48"/>
        <v>-7.3917546785372344E-4</v>
      </c>
      <c r="DA31" s="13">
        <f t="shared" si="49"/>
        <v>1.1361982444016059E-3</v>
      </c>
      <c r="DC31" s="13">
        <f t="shared" si="50"/>
        <v>-9.3477072509003196E-5</v>
      </c>
      <c r="DE31" s="13">
        <f t="shared" si="51"/>
        <v>2.9535357324856014E-3</v>
      </c>
      <c r="DG31" s="13">
        <f t="shared" si="52"/>
        <v>7.9404223681150358E-4</v>
      </c>
      <c r="DI31" s="25">
        <f t="shared" si="53"/>
        <v>-1.1328658948156135E-4</v>
      </c>
      <c r="DK31" s="25">
        <f t="shared" si="54"/>
        <v>3.5794444676580188E-3</v>
      </c>
      <c r="DM31" s="25">
        <f t="shared" si="55"/>
        <v>9.6231444244278871E-4</v>
      </c>
      <c r="DO31" s="13">
        <f t="shared" si="56"/>
        <v>-2.9448733237696424E-4</v>
      </c>
      <c r="DQ31" s="13">
        <f t="shared" si="57"/>
        <v>-7.9171339469954213E-5</v>
      </c>
      <c r="DS31" s="25">
        <f t="shared" si="58"/>
        <v>2.5015265651450063E-3</v>
      </c>
    </row>
    <row r="32" spans="3:123" x14ac:dyDescent="0.2">
      <c r="C32" s="7">
        <v>42522</v>
      </c>
      <c r="D32" s="7">
        <v>42551</v>
      </c>
      <c r="E32" s="8">
        <v>192.71476699999999</v>
      </c>
      <c r="F32" s="8">
        <v>192.98909</v>
      </c>
      <c r="G32" s="15">
        <f t="shared" si="0"/>
        <v>1.4234664227885019E-3</v>
      </c>
      <c r="H32" s="15">
        <f t="shared" si="1"/>
        <v>1.0014234664227886</v>
      </c>
      <c r="I32" s="12"/>
      <c r="J32" s="16">
        <f t="shared" si="2"/>
        <v>-6.5281569105658417E-3</v>
      </c>
      <c r="K32" s="15">
        <f t="shared" si="3"/>
        <v>4.2616832648968552E-5</v>
      </c>
      <c r="L32" s="12"/>
      <c r="M32" s="8">
        <v>23.598503000000001</v>
      </c>
      <c r="N32" s="8">
        <v>24.131899000000001</v>
      </c>
      <c r="O32" s="15">
        <f t="shared" si="4"/>
        <v>2.2602959179232673E-2</v>
      </c>
      <c r="P32" s="15">
        <f t="shared" si="5"/>
        <v>1.0226029591792327</v>
      </c>
      <c r="Q32" s="8"/>
      <c r="R32" s="14">
        <f t="shared" si="6"/>
        <v>1.9553591127424903E-2</v>
      </c>
      <c r="S32" s="15">
        <f t="shared" si="7"/>
        <v>3.8234292597850989E-4</v>
      </c>
      <c r="T32" s="8"/>
      <c r="U32" s="8">
        <v>44.789664999999999</v>
      </c>
      <c r="V32" s="8">
        <v>46.667603</v>
      </c>
      <c r="W32" s="15">
        <f t="shared" si="8"/>
        <v>4.192793136541656E-2</v>
      </c>
      <c r="X32" s="15">
        <f t="shared" si="9"/>
        <v>1.0419279313654166</v>
      </c>
      <c r="Y32" s="8"/>
      <c r="Z32" s="14">
        <f t="shared" si="10"/>
        <v>4.0383504588980879E-2</v>
      </c>
      <c r="AA32" s="15">
        <f t="shared" si="11"/>
        <v>1.6308274428882396E-3</v>
      </c>
      <c r="AB32" s="8"/>
      <c r="AC32" s="12">
        <f t="shared" si="59"/>
        <v>-1.2764891104487781E-4</v>
      </c>
      <c r="AD32" s="12"/>
      <c r="AE32" s="12">
        <f t="shared" si="12"/>
        <v>-2.6362985455542288E-4</v>
      </c>
      <c r="AF32" s="8"/>
      <c r="AG32" s="12">
        <f t="shared" si="13"/>
        <v>7.8964253702541937E-4</v>
      </c>
      <c r="AH32" s="8"/>
      <c r="AI32" s="8">
        <v>83.938049000000007</v>
      </c>
      <c r="AJ32" s="8">
        <v>83.940040999999994</v>
      </c>
      <c r="AK32" s="15">
        <f t="shared" si="14"/>
        <v>2.3731788190444061E-5</v>
      </c>
      <c r="AL32" s="15">
        <f t="shared" si="15"/>
        <v>1.0000237317881904</v>
      </c>
      <c r="AM32" s="8"/>
      <c r="AN32" s="14">
        <f t="shared" si="16"/>
        <v>-1.4967338681315801E-2</v>
      </c>
      <c r="AO32" s="15">
        <f t="shared" si="17"/>
        <v>2.2402122720121222E-4</v>
      </c>
      <c r="AP32" s="8"/>
      <c r="AQ32" s="8">
        <v>59.304592</v>
      </c>
      <c r="AR32" s="8">
        <v>60.539042999999999</v>
      </c>
      <c r="AS32" s="15">
        <f t="shared" si="18"/>
        <v>2.0815437023831138E-2</v>
      </c>
      <c r="AT32" s="15">
        <f t="shared" si="19"/>
        <v>1.0208154370238312</v>
      </c>
      <c r="AU32" s="8"/>
      <c r="AV32" s="14">
        <f t="shared" si="20"/>
        <v>5.282869375335732E-3</v>
      </c>
      <c r="AW32" s="15">
        <f t="shared" si="21"/>
        <v>2.7908708836860147E-5</v>
      </c>
      <c r="AX32" s="8"/>
      <c r="AY32" s="8">
        <v>59.712505</v>
      </c>
      <c r="AZ32" s="8">
        <v>62.913933</v>
      </c>
      <c r="BA32" s="15">
        <f t="shared" si="22"/>
        <v>5.361402942315014E-2</v>
      </c>
      <c r="BB32" s="15">
        <f t="shared" si="23"/>
        <v>1.0536140294231502</v>
      </c>
      <c r="BC32" s="8"/>
      <c r="BD32" s="14">
        <f t="shared" si="24"/>
        <v>4.1365089051949244E-2</v>
      </c>
      <c r="BE32" s="15">
        <f t="shared" si="25"/>
        <v>1.7110705922756912E-3</v>
      </c>
      <c r="BF32" s="8"/>
      <c r="BG32" s="8">
        <v>50.402714000000003</v>
      </c>
      <c r="BH32" s="8">
        <v>48.102061999999997</v>
      </c>
      <c r="BI32" s="15">
        <f t="shared" si="26"/>
        <v>-4.5645399174338241E-2</v>
      </c>
      <c r="BJ32" s="15">
        <f t="shared" si="27"/>
        <v>0.95435460082566181</v>
      </c>
      <c r="BK32" s="8"/>
      <c r="BL32" s="14">
        <f t="shared" si="28"/>
        <v>-5.7243939813617271E-2</v>
      </c>
      <c r="BM32" s="15">
        <f t="shared" si="29"/>
        <v>3.2768686453850367E-3</v>
      </c>
      <c r="BN32" s="8"/>
      <c r="BO32" s="8">
        <v>110.228264</v>
      </c>
      <c r="BP32" s="8">
        <v>104.930351</v>
      </c>
      <c r="BQ32" s="15">
        <f t="shared" si="30"/>
        <v>-4.8063108387518413E-2</v>
      </c>
      <c r="BR32" s="15">
        <f t="shared" si="31"/>
        <v>0.95193689161248163</v>
      </c>
      <c r="BT32" s="14">
        <f t="shared" si="32"/>
        <v>-6.207756136324262E-2</v>
      </c>
      <c r="BU32" s="15">
        <f t="shared" si="33"/>
        <v>3.8536236248071531E-3</v>
      </c>
      <c r="BW32" s="12">
        <f t="shared" si="34"/>
        <v>9.7709135445211181E-5</v>
      </c>
      <c r="BY32" s="12">
        <f t="shared" si="35"/>
        <v>-3.4487400220214612E-5</v>
      </c>
      <c r="CA32" s="12">
        <f t="shared" si="36"/>
        <v>-2.7003779195065392E-4</v>
      </c>
      <c r="CC32" s="12">
        <f t="shared" si="37"/>
        <v>3.7369742128228069E-4</v>
      </c>
      <c r="CE32" s="12">
        <f t="shared" si="38"/>
        <v>4.0525206120452738E-4</v>
      </c>
      <c r="CG32" s="13">
        <f t="shared" si="39"/>
        <v>-2.9266522084014018E-4</v>
      </c>
      <c r="CI32" s="13">
        <f t="shared" si="40"/>
        <v>1.0329906774490951E-4</v>
      </c>
      <c r="CK32" s="13">
        <f t="shared" si="41"/>
        <v>8.088360382713357E-4</v>
      </c>
      <c r="CM32" s="13">
        <f t="shared" si="42"/>
        <v>-1.1193245936383918E-3</v>
      </c>
      <c r="CO32" s="13">
        <f t="shared" si="43"/>
        <v>-1.2138392530844759E-3</v>
      </c>
      <c r="CQ32" s="25">
        <f t="shared" si="44"/>
        <v>-6.0443359032174768E-4</v>
      </c>
      <c r="CS32" s="25">
        <f t="shared" si="45"/>
        <v>2.1334077966185709E-4</v>
      </c>
      <c r="CU32" s="25">
        <f t="shared" si="46"/>
        <v>1.6704672635529951E-3</v>
      </c>
      <c r="CW32" s="25">
        <f t="shared" si="47"/>
        <v>-2.3117109061545583E-3</v>
      </c>
      <c r="CY32" s="25">
        <f t="shared" si="48"/>
        <v>-2.5069094841852504E-3</v>
      </c>
      <c r="DA32" s="13">
        <f t="shared" si="49"/>
        <v>-7.9070495149801139E-5</v>
      </c>
      <c r="DC32" s="13">
        <f t="shared" si="50"/>
        <v>-6.1912529742331264E-4</v>
      </c>
      <c r="DE32" s="13">
        <f t="shared" si="51"/>
        <v>8.5678943464326739E-4</v>
      </c>
      <c r="DG32" s="13">
        <f t="shared" si="52"/>
        <v>9.2913588543381653E-4</v>
      </c>
      <c r="DI32" s="25">
        <f t="shared" si="53"/>
        <v>2.1852636216057803E-4</v>
      </c>
      <c r="DK32" s="25">
        <f t="shared" si="54"/>
        <v>-3.0241225656492052E-4</v>
      </c>
      <c r="DM32" s="25">
        <f t="shared" si="55"/>
        <v>-3.279476478213991E-4</v>
      </c>
      <c r="DO32" s="13">
        <f t="shared" si="56"/>
        <v>-2.3679006680747011E-3</v>
      </c>
      <c r="DQ32" s="13">
        <f t="shared" si="57"/>
        <v>-2.5678438539183746E-3</v>
      </c>
      <c r="DS32" s="25">
        <f t="shared" si="58"/>
        <v>3.5535641864535934E-3</v>
      </c>
    </row>
    <row r="33" spans="3:123" x14ac:dyDescent="0.2">
      <c r="C33" s="7">
        <v>42552</v>
      </c>
      <c r="D33" s="7">
        <v>42580</v>
      </c>
      <c r="E33" s="8">
        <v>193.39450099999999</v>
      </c>
      <c r="F33" s="8">
        <v>200.027649</v>
      </c>
      <c r="G33" s="15">
        <f t="shared" si="0"/>
        <v>3.4298534682741605E-2</v>
      </c>
      <c r="H33" s="15">
        <f t="shared" si="1"/>
        <v>1.0342985346827416</v>
      </c>
      <c r="I33" s="12"/>
      <c r="J33" s="16">
        <f t="shared" si="2"/>
        <v>2.6346911349387263E-2</v>
      </c>
      <c r="K33" s="15">
        <f t="shared" si="3"/>
        <v>6.9415973765247141E-4</v>
      </c>
      <c r="L33" s="12"/>
      <c r="M33" s="8">
        <v>24.214763999999999</v>
      </c>
      <c r="N33" s="8">
        <v>24.242398999999999</v>
      </c>
      <c r="O33" s="15">
        <f t="shared" si="4"/>
        <v>1.1412458944468787E-3</v>
      </c>
      <c r="P33" s="15">
        <f t="shared" si="5"/>
        <v>1.0011412458944469</v>
      </c>
      <c r="Q33" s="8"/>
      <c r="R33" s="14">
        <f t="shared" si="6"/>
        <v>-1.9081221573608923E-3</v>
      </c>
      <c r="S33" s="15">
        <f t="shared" si="7"/>
        <v>3.6409301674115856E-6</v>
      </c>
      <c r="T33" s="8"/>
      <c r="U33" s="8">
        <v>46.911842</v>
      </c>
      <c r="V33" s="8">
        <v>48.024482999999996</v>
      </c>
      <c r="W33" s="15">
        <f t="shared" si="8"/>
        <v>2.3717700106510343E-2</v>
      </c>
      <c r="X33" s="15">
        <f t="shared" si="9"/>
        <v>1.0237177001065103</v>
      </c>
      <c r="Y33" s="8"/>
      <c r="Z33" s="14">
        <f t="shared" si="10"/>
        <v>2.2173273330074662E-2</v>
      </c>
      <c r="AA33" s="15">
        <f t="shared" si="11"/>
        <v>4.9165405017020036E-4</v>
      </c>
      <c r="AB33" s="8"/>
      <c r="AC33" s="12">
        <f t="shared" si="59"/>
        <v>-5.0273125323789003E-5</v>
      </c>
      <c r="AD33" s="12"/>
      <c r="AE33" s="12">
        <f t="shared" si="12"/>
        <v>5.8419726675321007E-4</v>
      </c>
      <c r="AF33" s="8"/>
      <c r="AG33" s="12">
        <f t="shared" si="13"/>
        <v>-4.2309314142334803E-5</v>
      </c>
      <c r="AH33" s="8"/>
      <c r="AI33" s="8">
        <v>83.017921000000001</v>
      </c>
      <c r="AJ33" s="8">
        <v>88.111176</v>
      </c>
      <c r="AK33" s="15">
        <f t="shared" si="14"/>
        <v>6.1351271371876431E-2</v>
      </c>
      <c r="AL33" s="15">
        <f t="shared" si="15"/>
        <v>1.0613512713718765</v>
      </c>
      <c r="AM33" s="8"/>
      <c r="AN33" s="14">
        <f t="shared" si="16"/>
        <v>4.6360200902370183E-2</v>
      </c>
      <c r="AO33" s="15">
        <f t="shared" si="17"/>
        <v>2.1492682277081251E-3</v>
      </c>
      <c r="AP33" s="8"/>
      <c r="AQ33" s="8">
        <v>60.696891999999998</v>
      </c>
      <c r="AR33" s="8">
        <v>62.841763</v>
      </c>
      <c r="AS33" s="15">
        <f t="shared" si="18"/>
        <v>3.5337410686530735E-2</v>
      </c>
      <c r="AT33" s="15">
        <f t="shared" si="19"/>
        <v>1.0353374106865307</v>
      </c>
      <c r="AU33" s="8"/>
      <c r="AV33" s="14">
        <f t="shared" si="20"/>
        <v>1.9804843038035327E-2</v>
      </c>
      <c r="AW33" s="15">
        <f t="shared" si="21"/>
        <v>3.9223180776121636E-4</v>
      </c>
      <c r="AX33" s="8"/>
      <c r="AY33" s="8">
        <v>62.205638999999998</v>
      </c>
      <c r="AZ33" s="8">
        <v>64.972649000000004</v>
      </c>
      <c r="BA33" s="15">
        <f t="shared" si="22"/>
        <v>4.4481658648342255E-2</v>
      </c>
      <c r="BB33" s="15">
        <f t="shared" si="23"/>
        <v>1.0444816586483423</v>
      </c>
      <c r="BC33" s="8"/>
      <c r="BD33" s="14">
        <f t="shared" si="24"/>
        <v>3.2232718277141359E-2</v>
      </c>
      <c r="BE33" s="15">
        <f t="shared" si="25"/>
        <v>1.0389481275335625E-3</v>
      </c>
      <c r="BF33" s="8"/>
      <c r="BG33" s="8">
        <v>47.496924999999997</v>
      </c>
      <c r="BH33" s="8">
        <v>49.650593000000001</v>
      </c>
      <c r="BI33" s="15">
        <f t="shared" si="26"/>
        <v>4.5343314330348827E-2</v>
      </c>
      <c r="BJ33" s="15">
        <f t="shared" si="27"/>
        <v>1.0453433143303488</v>
      </c>
      <c r="BK33" s="8"/>
      <c r="BL33" s="14">
        <f t="shared" si="28"/>
        <v>3.3744773691069797E-2</v>
      </c>
      <c r="BM33" s="15">
        <f t="shared" si="29"/>
        <v>1.1387097514615164E-3</v>
      </c>
      <c r="BN33" s="8"/>
      <c r="BO33" s="8">
        <v>105.14336400000001</v>
      </c>
      <c r="BP33" s="8">
        <v>104.485748</v>
      </c>
      <c r="BQ33" s="15">
        <f t="shared" si="30"/>
        <v>-6.2544698493763656E-3</v>
      </c>
      <c r="BR33" s="15">
        <f t="shared" si="31"/>
        <v>0.99374553015062361</v>
      </c>
      <c r="BT33" s="14">
        <f t="shared" si="32"/>
        <v>-2.0268922825100576E-2</v>
      </c>
      <c r="BU33" s="15">
        <f t="shared" si="33"/>
        <v>4.1082923248988312E-4</v>
      </c>
      <c r="BW33" s="12">
        <f t="shared" si="34"/>
        <v>1.2214481033145305E-3</v>
      </c>
      <c r="BY33" s="12">
        <f t="shared" si="35"/>
        <v>5.2179644381164633E-4</v>
      </c>
      <c r="CA33" s="12">
        <f t="shared" si="36"/>
        <v>8.492325709976179E-4</v>
      </c>
      <c r="CC33" s="12">
        <f t="shared" si="37"/>
        <v>8.8907056094375157E-4</v>
      </c>
      <c r="CE33" s="12">
        <f t="shared" si="38"/>
        <v>-5.340235128204969E-4</v>
      </c>
      <c r="CG33" s="13">
        <f t="shared" si="39"/>
        <v>-8.8460926561514976E-5</v>
      </c>
      <c r="CI33" s="13">
        <f t="shared" si="40"/>
        <v>-3.7790059823929816E-5</v>
      </c>
      <c r="CK33" s="13">
        <f t="shared" si="41"/>
        <v>-6.1503963936584833E-5</v>
      </c>
      <c r="CM33" s="13">
        <f t="shared" si="42"/>
        <v>-6.4389150375059176E-5</v>
      </c>
      <c r="CO33" s="13">
        <f t="shared" si="43"/>
        <v>3.8675580748412344E-5</v>
      </c>
      <c r="CQ33" s="25">
        <f t="shared" si="44"/>
        <v>1.0279574062454281E-3</v>
      </c>
      <c r="CS33" s="25">
        <f t="shared" si="45"/>
        <v>4.3913819794158358E-4</v>
      </c>
      <c r="CU33" s="25">
        <f t="shared" si="46"/>
        <v>7.1470487253034857E-4</v>
      </c>
      <c r="CW33" s="25">
        <f t="shared" si="47"/>
        <v>7.4823209051360306E-4</v>
      </c>
      <c r="CY33" s="25">
        <f t="shared" si="48"/>
        <v>-4.4942836590714419E-4</v>
      </c>
      <c r="DA33" s="13">
        <f t="shared" si="49"/>
        <v>9.181565020832252E-4</v>
      </c>
      <c r="DC33" s="13">
        <f t="shared" si="50"/>
        <v>1.4943152949577728E-3</v>
      </c>
      <c r="DE33" s="13">
        <f t="shared" si="51"/>
        <v>1.5644144877230116E-3</v>
      </c>
      <c r="DG33" s="13">
        <f t="shared" si="52"/>
        <v>-9.3967133424629936E-4</v>
      </c>
      <c r="DI33" s="25">
        <f t="shared" si="53"/>
        <v>6.3836392616799709E-4</v>
      </c>
      <c r="DK33" s="25">
        <f t="shared" si="54"/>
        <v>6.683099463056614E-4</v>
      </c>
      <c r="DM33" s="25">
        <f t="shared" si="55"/>
        <v>-4.0142283510116847E-4</v>
      </c>
      <c r="DO33" s="13">
        <f t="shared" si="56"/>
        <v>1.0876857837101444E-3</v>
      </c>
      <c r="DQ33" s="13">
        <f t="shared" si="57"/>
        <v>-6.5332247920258703E-4</v>
      </c>
      <c r="DS33" s="25">
        <f t="shared" si="58"/>
        <v>-6.8397021369477802E-4</v>
      </c>
    </row>
    <row r="34" spans="3:123" x14ac:dyDescent="0.2">
      <c r="C34" s="7">
        <v>42583</v>
      </c>
      <c r="D34" s="7">
        <v>42613</v>
      </c>
      <c r="E34" s="8">
        <v>199.861816</v>
      </c>
      <c r="F34" s="8">
        <v>200.267212</v>
      </c>
      <c r="G34" s="15">
        <f t="shared" si="0"/>
        <v>2.0283814493109384E-3</v>
      </c>
      <c r="H34" s="15">
        <f t="shared" si="1"/>
        <v>1.0020283814493109</v>
      </c>
      <c r="I34" s="12"/>
      <c r="J34" s="16">
        <f t="shared" si="2"/>
        <v>-5.9232418840434054E-3</v>
      </c>
      <c r="K34" s="15">
        <f t="shared" si="3"/>
        <v>3.5084794416886073E-5</v>
      </c>
      <c r="L34" s="12"/>
      <c r="M34" s="8">
        <v>24.159433</v>
      </c>
      <c r="N34" s="8">
        <v>24.067259</v>
      </c>
      <c r="O34" s="15">
        <f t="shared" si="4"/>
        <v>-3.8152385447125345E-3</v>
      </c>
      <c r="P34" s="15">
        <f t="shared" si="5"/>
        <v>0.99618476145528745</v>
      </c>
      <c r="Q34" s="8"/>
      <c r="R34" s="14">
        <f t="shared" si="6"/>
        <v>-6.8646065965203059E-3</v>
      </c>
      <c r="S34" s="15">
        <f t="shared" si="7"/>
        <v>4.7122823724990101E-5</v>
      </c>
      <c r="T34" s="8"/>
      <c r="U34" s="8">
        <v>48.015438000000003</v>
      </c>
      <c r="V34" s="8">
        <v>48.187308999999999</v>
      </c>
      <c r="W34" s="15">
        <f t="shared" si="8"/>
        <v>3.5794945783894729E-3</v>
      </c>
      <c r="X34" s="15">
        <f t="shared" si="9"/>
        <v>1.0035794945783896</v>
      </c>
      <c r="Y34" s="8"/>
      <c r="Z34" s="14">
        <f t="shared" si="10"/>
        <v>2.0350678019537905E-3</v>
      </c>
      <c r="AA34" s="15">
        <f t="shared" si="11"/>
        <v>4.1415009585490319E-6</v>
      </c>
      <c r="AB34" s="8"/>
      <c r="AC34" s="12">
        <f t="shared" si="59"/>
        <v>4.0660725309989729E-5</v>
      </c>
      <c r="AD34" s="12"/>
      <c r="AE34" s="12">
        <f t="shared" si="12"/>
        <v>-1.2054198841400842E-5</v>
      </c>
      <c r="AF34" s="8"/>
      <c r="AG34" s="12">
        <f t="shared" si="13"/>
        <v>-1.3969939857658069E-5</v>
      </c>
      <c r="AH34" s="8"/>
      <c r="AI34" s="8">
        <v>88.843718999999993</v>
      </c>
      <c r="AJ34" s="8">
        <v>93.376816000000005</v>
      </c>
      <c r="AK34" s="15">
        <f t="shared" si="14"/>
        <v>5.1023269298305855E-2</v>
      </c>
      <c r="AL34" s="15">
        <f t="shared" si="15"/>
        <v>1.0510232692983059</v>
      </c>
      <c r="AM34" s="8"/>
      <c r="AN34" s="14">
        <f t="shared" si="16"/>
        <v>3.6032198828799614E-2</v>
      </c>
      <c r="AO34" s="15">
        <f t="shared" si="17"/>
        <v>1.2983193524381481E-3</v>
      </c>
      <c r="AP34" s="8"/>
      <c r="AQ34" s="8">
        <v>63.695976000000002</v>
      </c>
      <c r="AR34" s="8">
        <v>64.345955000000004</v>
      </c>
      <c r="AS34" s="15">
        <f t="shared" si="18"/>
        <v>1.0204396585429539E-2</v>
      </c>
      <c r="AT34" s="15">
        <f t="shared" si="19"/>
        <v>1.0102043965854295</v>
      </c>
      <c r="AU34" s="8"/>
      <c r="AV34" s="14">
        <f t="shared" si="20"/>
        <v>-5.3281710630658664E-3</v>
      </c>
      <c r="AW34" s="15">
        <f t="shared" si="21"/>
        <v>2.8389406877292443E-5</v>
      </c>
      <c r="AX34" s="8"/>
      <c r="AY34" s="8">
        <v>64.613784999999993</v>
      </c>
      <c r="AZ34" s="8">
        <v>65.104370000000003</v>
      </c>
      <c r="BA34" s="15">
        <f t="shared" si="22"/>
        <v>7.5925748661838967E-3</v>
      </c>
      <c r="BB34" s="15">
        <f t="shared" si="23"/>
        <v>1.0075925748661838</v>
      </c>
      <c r="BC34" s="8"/>
      <c r="BD34" s="14">
        <f t="shared" si="24"/>
        <v>-4.6563655050169978E-3</v>
      </c>
      <c r="BE34" s="15">
        <f t="shared" si="25"/>
        <v>2.1681739716312202E-5</v>
      </c>
      <c r="BF34" s="8"/>
      <c r="BG34" s="8">
        <v>49.731395999999997</v>
      </c>
      <c r="BH34" s="8">
        <v>52.999457999999997</v>
      </c>
      <c r="BI34" s="15">
        <f t="shared" si="26"/>
        <v>6.571426227407734E-2</v>
      </c>
      <c r="BJ34" s="15">
        <f t="shared" si="27"/>
        <v>1.0657142622740774</v>
      </c>
      <c r="BK34" s="8"/>
      <c r="BL34" s="14">
        <f t="shared" si="28"/>
        <v>5.411572163479831E-2</v>
      </c>
      <c r="BM34" s="15">
        <f t="shared" si="29"/>
        <v>2.9285113280549777E-3</v>
      </c>
      <c r="BN34" s="8"/>
      <c r="BO34" s="8">
        <v>104.550591</v>
      </c>
      <c r="BP34" s="8">
        <v>106.51416</v>
      </c>
      <c r="BQ34" s="15">
        <f t="shared" si="30"/>
        <v>1.8781041610754806E-2</v>
      </c>
      <c r="BR34" s="15">
        <f t="shared" si="31"/>
        <v>1.0187810416107548</v>
      </c>
      <c r="BT34" s="14">
        <f t="shared" si="32"/>
        <v>4.7665886350305962E-3</v>
      </c>
      <c r="BU34" s="15">
        <f t="shared" si="33"/>
        <v>2.2720367215602841E-5</v>
      </c>
      <c r="BW34" s="12">
        <f t="shared" si="34"/>
        <v>-2.1342742927692561E-4</v>
      </c>
      <c r="BY34" s="12">
        <f t="shared" si="35"/>
        <v>3.1560046006099818E-5</v>
      </c>
      <c r="CA34" s="12">
        <f t="shared" si="36"/>
        <v>2.7580779186731606E-5</v>
      </c>
      <c r="CC34" s="12">
        <f t="shared" si="37"/>
        <v>-3.2054050897247123E-4</v>
      </c>
      <c r="CE34" s="12">
        <f t="shared" si="38"/>
        <v>-2.8233657447018513E-5</v>
      </c>
      <c r="CG34" s="13">
        <f t="shared" si="39"/>
        <v>-2.4734686976730908E-4</v>
      </c>
      <c r="CI34" s="13">
        <f t="shared" si="40"/>
        <v>3.6575798226910556E-5</v>
      </c>
      <c r="CK34" s="13">
        <f t="shared" si="41"/>
        <v>3.1964117361549286E-5</v>
      </c>
      <c r="CM34" s="13">
        <f t="shared" si="42"/>
        <v>-3.7148313970969312E-4</v>
      </c>
      <c r="CO34" s="13">
        <f t="shared" si="43"/>
        <v>-3.272075578692975E-5</v>
      </c>
      <c r="CQ34" s="25">
        <f t="shared" si="44"/>
        <v>7.3327967670087178E-5</v>
      </c>
      <c r="CS34" s="25">
        <f t="shared" si="45"/>
        <v>-1.0843189373747243E-5</v>
      </c>
      <c r="CU34" s="25">
        <f t="shared" si="46"/>
        <v>-9.4760195133883929E-6</v>
      </c>
      <c r="CW34" s="25">
        <f t="shared" si="47"/>
        <v>1.1012916267847218E-4</v>
      </c>
      <c r="CY34" s="25">
        <f t="shared" si="48"/>
        <v>9.7003310563096347E-6</v>
      </c>
      <c r="DA34" s="13">
        <f t="shared" si="49"/>
        <v>-1.919857191382459E-4</v>
      </c>
      <c r="DC34" s="13">
        <f t="shared" si="50"/>
        <v>-1.6777908769633639E-4</v>
      </c>
      <c r="DE34" s="13">
        <f t="shared" si="51"/>
        <v>1.9499084417090257E-3</v>
      </c>
      <c r="DG34" s="13">
        <f t="shared" si="52"/>
        <v>1.7175066943251899E-4</v>
      </c>
      <c r="DI34" s="25">
        <f t="shared" si="53"/>
        <v>2.4809911942889648E-5</v>
      </c>
      <c r="DK34" s="25">
        <f t="shared" si="54"/>
        <v>-2.8833782207145979E-4</v>
      </c>
      <c r="DM34" s="25">
        <f t="shared" si="55"/>
        <v>-2.539719963470865E-5</v>
      </c>
      <c r="DO34" s="13">
        <f t="shared" si="56"/>
        <v>-2.5198257949937691E-4</v>
      </c>
      <c r="DQ34" s="13">
        <f t="shared" si="57"/>
        <v>-2.2194978896762526E-5</v>
      </c>
      <c r="DS34" s="25">
        <f t="shared" si="58"/>
        <v>2.5794738372090896E-4</v>
      </c>
    </row>
    <row r="35" spans="3:123" x14ac:dyDescent="0.2">
      <c r="C35" s="7">
        <v>42614</v>
      </c>
      <c r="D35" s="7">
        <v>42643</v>
      </c>
      <c r="E35" s="8">
        <v>200.276398</v>
      </c>
      <c r="F35" s="8">
        <v>200.27882399999999</v>
      </c>
      <c r="G35" s="15">
        <f t="shared" si="0"/>
        <v>1.2113259596298543E-5</v>
      </c>
      <c r="H35" s="15">
        <f t="shared" si="1"/>
        <v>1.0000121132595963</v>
      </c>
      <c r="I35" s="12"/>
      <c r="J35" s="16">
        <f t="shared" si="2"/>
        <v>-7.9395100737580451E-3</v>
      </c>
      <c r="K35" s="15">
        <f t="shared" si="3"/>
        <v>6.3035820211305472E-5</v>
      </c>
      <c r="L35" s="12"/>
      <c r="M35" s="8">
        <v>24.103247</v>
      </c>
      <c r="N35" s="8">
        <v>24.066336</v>
      </c>
      <c r="O35" s="15">
        <f t="shared" si="4"/>
        <v>-1.5313704415010939E-3</v>
      </c>
      <c r="P35" s="15">
        <f t="shared" si="5"/>
        <v>0.99846862955849891</v>
      </c>
      <c r="Q35" s="8"/>
      <c r="R35" s="14">
        <f t="shared" si="6"/>
        <v>-4.5807384933088651E-3</v>
      </c>
      <c r="S35" s="15">
        <f t="shared" si="7"/>
        <v>2.0983165144081572E-5</v>
      </c>
      <c r="T35" s="8"/>
      <c r="U35" s="8">
        <v>48.413451999999999</v>
      </c>
      <c r="V35" s="8">
        <v>48.901932000000002</v>
      </c>
      <c r="W35" s="15">
        <f t="shared" si="8"/>
        <v>1.0089757697922525E-2</v>
      </c>
      <c r="X35" s="15">
        <f t="shared" si="9"/>
        <v>1.0100897576979224</v>
      </c>
      <c r="Y35" s="8"/>
      <c r="Z35" s="14">
        <f t="shared" si="10"/>
        <v>8.545330921486842E-3</v>
      </c>
      <c r="AA35" s="15">
        <f t="shared" si="11"/>
        <v>7.3022680557719154E-5</v>
      </c>
      <c r="AB35" s="8"/>
      <c r="AC35" s="12">
        <f t="shared" si="59"/>
        <v>3.6368819412876983E-5</v>
      </c>
      <c r="AD35" s="12"/>
      <c r="AE35" s="12">
        <f t="shared" si="12"/>
        <v>-6.7845740934740901E-5</v>
      </c>
      <c r="AF35" s="8"/>
      <c r="AG35" s="12">
        <f t="shared" si="13"/>
        <v>-3.914392629011729E-5</v>
      </c>
      <c r="AH35" s="8"/>
      <c r="AI35" s="8">
        <v>93.678473999999994</v>
      </c>
      <c r="AJ35" s="8">
        <v>90.580749999999995</v>
      </c>
      <c r="AK35" s="15">
        <f t="shared" si="14"/>
        <v>-3.3067618074137287E-2</v>
      </c>
      <c r="AL35" s="15">
        <f t="shared" si="15"/>
        <v>0.96693238192586273</v>
      </c>
      <c r="AM35" s="8"/>
      <c r="AN35" s="14">
        <f t="shared" si="16"/>
        <v>-4.8058688543643535E-2</v>
      </c>
      <c r="AO35" s="15">
        <f t="shared" si="17"/>
        <v>2.3096375445349343E-3</v>
      </c>
      <c r="AP35" s="8"/>
      <c r="AQ35" s="8">
        <v>65.135193000000001</v>
      </c>
      <c r="AR35" s="8">
        <v>63.242237000000003</v>
      </c>
      <c r="AS35" s="15">
        <f t="shared" si="18"/>
        <v>-2.9061954264877943E-2</v>
      </c>
      <c r="AT35" s="15">
        <f t="shared" si="19"/>
        <v>0.9709380457351221</v>
      </c>
      <c r="AU35" s="8"/>
      <c r="AV35" s="14">
        <f t="shared" si="20"/>
        <v>-4.4594521913373347E-2</v>
      </c>
      <c r="AW35" s="15">
        <f t="shared" si="21"/>
        <v>1.9886713846823355E-3</v>
      </c>
      <c r="AX35" s="8"/>
      <c r="AY35" s="8">
        <v>65.350800000000007</v>
      </c>
      <c r="AZ35" s="8">
        <v>61.464832000000001</v>
      </c>
      <c r="BA35" s="15">
        <f t="shared" si="22"/>
        <v>-5.9463204735060705E-2</v>
      </c>
      <c r="BB35" s="15">
        <f t="shared" si="23"/>
        <v>0.94053679526493927</v>
      </c>
      <c r="BC35" s="8"/>
      <c r="BD35" s="14">
        <f t="shared" si="24"/>
        <v>-7.1712145106261602E-2</v>
      </c>
      <c r="BE35" s="15">
        <f t="shared" si="25"/>
        <v>5.1426317557415197E-3</v>
      </c>
      <c r="BF35" s="8"/>
      <c r="BG35" s="8">
        <v>53.437325000000001</v>
      </c>
      <c r="BH35" s="8">
        <v>50.773521000000002</v>
      </c>
      <c r="BI35" s="15">
        <f t="shared" si="26"/>
        <v>-4.9849126991293048E-2</v>
      </c>
      <c r="BJ35" s="15">
        <f t="shared" si="27"/>
        <v>0.95015087300870693</v>
      </c>
      <c r="BK35" s="8"/>
      <c r="BL35" s="14">
        <f t="shared" si="28"/>
        <v>-6.1447667630572078E-2</v>
      </c>
      <c r="BM35" s="15">
        <f t="shared" si="29"/>
        <v>3.7758158572372556E-3</v>
      </c>
      <c r="BN35" s="8"/>
      <c r="BO35" s="8">
        <v>106.569733</v>
      </c>
      <c r="BP35" s="8">
        <v>113.155098</v>
      </c>
      <c r="BQ35" s="15">
        <f t="shared" si="30"/>
        <v>6.1793952322278932E-2</v>
      </c>
      <c r="BR35" s="15">
        <f t="shared" si="31"/>
        <v>1.061793952322279</v>
      </c>
      <c r="BT35" s="14">
        <f t="shared" si="32"/>
        <v>4.7779499346554719E-2</v>
      </c>
      <c r="BU35" s="15">
        <f t="shared" si="33"/>
        <v>2.2828805578074228E-3</v>
      </c>
      <c r="BW35" s="12">
        <f t="shared" si="34"/>
        <v>3.8156244182385821E-4</v>
      </c>
      <c r="BY35" s="12">
        <f t="shared" si="35"/>
        <v>3.5405865596565157E-4</v>
      </c>
      <c r="CA35" s="12">
        <f t="shared" si="36"/>
        <v>5.6935929848196264E-4</v>
      </c>
      <c r="CC35" s="12">
        <f t="shared" si="37"/>
        <v>4.8786437616186318E-4</v>
      </c>
      <c r="CE35" s="12">
        <f t="shared" si="38"/>
        <v>-3.7934581638108714E-4</v>
      </c>
      <c r="CG35" s="13">
        <f t="shared" si="39"/>
        <v>2.2014428454980971E-4</v>
      </c>
      <c r="CI35" s="13">
        <f t="shared" si="40"/>
        <v>2.0427584311929499E-4</v>
      </c>
      <c r="CK35" s="13">
        <f t="shared" si="41"/>
        <v>3.2849458352600348E-4</v>
      </c>
      <c r="CM35" s="13">
        <f t="shared" si="42"/>
        <v>2.8147569643941064E-4</v>
      </c>
      <c r="CO35" s="13">
        <f t="shared" si="43"/>
        <v>-2.1886539184778897E-4</v>
      </c>
      <c r="CQ35" s="25">
        <f t="shared" si="44"/>
        <v>-4.1067739725810252E-4</v>
      </c>
      <c r="CS35" s="25">
        <f t="shared" si="45"/>
        <v>-3.8107494703527184E-4</v>
      </c>
      <c r="CU35" s="25">
        <f t="shared" si="46"/>
        <v>-6.1280401102268862E-4</v>
      </c>
      <c r="CW35" s="25">
        <f t="shared" si="47"/>
        <v>-5.2509065425677373E-4</v>
      </c>
      <c r="CY35" s="25">
        <f t="shared" si="48"/>
        <v>4.0829163317927439E-4</v>
      </c>
      <c r="DA35" s="13">
        <f t="shared" si="49"/>
        <v>2.1431542393874964E-3</v>
      </c>
      <c r="DC35" s="13">
        <f t="shared" si="50"/>
        <v>3.4463916464583973E-3</v>
      </c>
      <c r="DE35" s="13">
        <f t="shared" si="51"/>
        <v>2.9530943203909901E-3</v>
      </c>
      <c r="DG35" s="13">
        <f t="shared" si="52"/>
        <v>-2.2962200778672932E-3</v>
      </c>
      <c r="DI35" s="25">
        <f t="shared" si="53"/>
        <v>3.1979688263961922E-3</v>
      </c>
      <c r="DK35" s="25">
        <f t="shared" si="54"/>
        <v>2.7402293606772288E-3</v>
      </c>
      <c r="DM35" s="25">
        <f t="shared" si="55"/>
        <v>-2.1307039306199421E-3</v>
      </c>
      <c r="DO35" s="13">
        <f t="shared" si="56"/>
        <v>4.4065440575649191E-3</v>
      </c>
      <c r="DQ35" s="13">
        <f t="shared" si="57"/>
        <v>-3.4263703902446632E-3</v>
      </c>
      <c r="DS35" s="25">
        <f t="shared" si="58"/>
        <v>-2.9359387954022301E-3</v>
      </c>
    </row>
    <row r="36" spans="3:123" x14ac:dyDescent="0.2">
      <c r="C36" s="7">
        <v>42646</v>
      </c>
      <c r="D36" s="7">
        <v>42674</v>
      </c>
      <c r="E36" s="8">
        <v>199.797302</v>
      </c>
      <c r="F36" s="8">
        <v>196.80659499999999</v>
      </c>
      <c r="G36" s="15">
        <f t="shared" si="0"/>
        <v>-1.4968705633472541E-2</v>
      </c>
      <c r="H36" s="15">
        <f t="shared" si="1"/>
        <v>0.98503129436652748</v>
      </c>
      <c r="I36" s="12"/>
      <c r="J36" s="16">
        <f t="shared" si="2"/>
        <v>-2.2920328966826886E-2</v>
      </c>
      <c r="K36" s="15">
        <f t="shared" si="3"/>
        <v>5.253414799475636E-4</v>
      </c>
      <c r="L36" s="12"/>
      <c r="M36" s="8">
        <v>24.036774000000001</v>
      </c>
      <c r="N36" s="8">
        <v>23.80583</v>
      </c>
      <c r="O36" s="15">
        <f t="shared" si="4"/>
        <v>-9.6079448931042453E-3</v>
      </c>
      <c r="P36" s="15">
        <f t="shared" si="5"/>
        <v>0.99039205510689576</v>
      </c>
      <c r="Q36" s="8"/>
      <c r="R36" s="14">
        <f t="shared" si="6"/>
        <v>-1.2657312944912017E-2</v>
      </c>
      <c r="S36" s="15">
        <f t="shared" si="7"/>
        <v>1.6020757098543731E-4</v>
      </c>
      <c r="T36" s="8"/>
      <c r="U36" s="8">
        <v>49.100937000000002</v>
      </c>
      <c r="V36" s="8">
        <v>47.789290999999999</v>
      </c>
      <c r="W36" s="15">
        <f t="shared" si="8"/>
        <v>-2.6713258038232615E-2</v>
      </c>
      <c r="X36" s="15">
        <f t="shared" si="9"/>
        <v>0.97328674196176734</v>
      </c>
      <c r="Y36" s="8"/>
      <c r="Z36" s="14">
        <f t="shared" si="10"/>
        <v>-2.8257684814668296E-2</v>
      </c>
      <c r="AA36" s="15">
        <f t="shared" si="11"/>
        <v>7.9849675108513527E-4</v>
      </c>
      <c r="AB36" s="8"/>
      <c r="AC36" s="12">
        <f t="shared" si="59"/>
        <v>2.901097765334598E-4</v>
      </c>
      <c r="AD36" s="12"/>
      <c r="AE36" s="12">
        <f t="shared" si="12"/>
        <v>6.4767543179310594E-4</v>
      </c>
      <c r="AF36" s="8"/>
      <c r="AG36" s="12">
        <f t="shared" si="13"/>
        <v>3.5766635979794478E-4</v>
      </c>
      <c r="AH36" s="8"/>
      <c r="AI36" s="8">
        <v>90.190749999999994</v>
      </c>
      <c r="AJ36" s="8">
        <v>86.750197999999997</v>
      </c>
      <c r="AK36" s="15">
        <f t="shared" si="14"/>
        <v>-3.8147504040048422E-2</v>
      </c>
      <c r="AL36" s="15">
        <f t="shared" si="15"/>
        <v>0.96185249595995159</v>
      </c>
      <c r="AM36" s="8"/>
      <c r="AN36" s="14">
        <f t="shared" si="16"/>
        <v>-5.313857450955467E-2</v>
      </c>
      <c r="AO36" s="15">
        <f t="shared" si="17"/>
        <v>2.8237081009074932E-3</v>
      </c>
      <c r="AP36" s="8"/>
      <c r="AQ36" s="8">
        <v>63.046345000000002</v>
      </c>
      <c r="AR36" s="8">
        <v>60.322215999999997</v>
      </c>
      <c r="AS36" s="15">
        <f t="shared" si="18"/>
        <v>-4.3208357280664009E-2</v>
      </c>
      <c r="AT36" s="15">
        <f t="shared" si="19"/>
        <v>0.95679164271933603</v>
      </c>
      <c r="AU36" s="8"/>
      <c r="AV36" s="14">
        <f t="shared" si="20"/>
        <v>-5.8740924929159416E-2</v>
      </c>
      <c r="AW36" s="15">
        <f t="shared" si="21"/>
        <v>3.4504962615331423E-3</v>
      </c>
      <c r="AX36" s="8"/>
      <c r="AY36" s="8">
        <v>62.32732</v>
      </c>
      <c r="AZ36" s="8">
        <v>59.910435</v>
      </c>
      <c r="BA36" s="15">
        <f t="shared" si="22"/>
        <v>-3.877729701838617E-2</v>
      </c>
      <c r="BB36" s="15">
        <f t="shared" si="23"/>
        <v>0.96122270298161383</v>
      </c>
      <c r="BC36" s="8"/>
      <c r="BD36" s="14">
        <f t="shared" si="24"/>
        <v>-5.1026237389587066E-2</v>
      </c>
      <c r="BE36" s="15">
        <f t="shared" si="25"/>
        <v>2.6036769021384929E-3</v>
      </c>
      <c r="BF36" s="8"/>
      <c r="BG36" s="8">
        <v>50.454963999999997</v>
      </c>
      <c r="BH36" s="8">
        <v>50.967666999999999</v>
      </c>
      <c r="BI36" s="15">
        <f t="shared" si="26"/>
        <v>1.0161596785600758E-2</v>
      </c>
      <c r="BJ36" s="15">
        <f t="shared" si="27"/>
        <v>1.0101615967856008</v>
      </c>
      <c r="BK36" s="8"/>
      <c r="BL36" s="14">
        <f t="shared" si="28"/>
        <v>-1.4369438536782717E-3</v>
      </c>
      <c r="BM36" s="15">
        <f t="shared" si="29"/>
        <v>2.0648076386237623E-6</v>
      </c>
      <c r="BN36" s="8"/>
      <c r="BO36" s="8">
        <v>111.941757</v>
      </c>
      <c r="BP36" s="8">
        <v>108.782616</v>
      </c>
      <c r="BQ36" s="15">
        <f t="shared" si="30"/>
        <v>-2.8221291899143509E-2</v>
      </c>
      <c r="BR36" s="15">
        <f t="shared" si="31"/>
        <v>0.97177870810085654</v>
      </c>
      <c r="BT36" s="14">
        <f t="shared" si="32"/>
        <v>-4.2235744874867719E-2</v>
      </c>
      <c r="BU36" s="15">
        <f t="shared" si="33"/>
        <v>1.7838581451349149E-3</v>
      </c>
      <c r="BW36" s="12">
        <f t="shared" si="34"/>
        <v>1.2179536085872348E-3</v>
      </c>
      <c r="BY36" s="12">
        <f t="shared" si="35"/>
        <v>1.346361323192016E-3</v>
      </c>
      <c r="CA36" s="12">
        <f t="shared" si="36"/>
        <v>1.1695381469087375E-3</v>
      </c>
      <c r="CC36" s="12">
        <f t="shared" si="37"/>
        <v>3.2935225833165945E-5</v>
      </c>
      <c r="CE36" s="12">
        <f t="shared" si="38"/>
        <v>9.6805716669094081E-4</v>
      </c>
      <c r="CG36" s="13">
        <f t="shared" si="39"/>
        <v>6.7259156701395808E-4</v>
      </c>
      <c r="CI36" s="13">
        <f t="shared" si="40"/>
        <v>7.4350226950195444E-4</v>
      </c>
      <c r="CK36" s="13">
        <f t="shared" si="41"/>
        <v>6.4585505504137399E-4</v>
      </c>
      <c r="CM36" s="13">
        <f t="shared" si="42"/>
        <v>1.8187848040273747E-5</v>
      </c>
      <c r="CO36" s="13">
        <f t="shared" si="43"/>
        <v>5.345910403426646E-4</v>
      </c>
      <c r="CQ36" s="25">
        <f t="shared" si="44"/>
        <v>1.5015730899917627E-3</v>
      </c>
      <c r="CS36" s="25">
        <f t="shared" si="45"/>
        <v>1.6598825423702784E-3</v>
      </c>
      <c r="CU36" s="25">
        <f t="shared" si="46"/>
        <v>1.4418833334333941E-3</v>
      </c>
      <c r="CW36" s="25">
        <f t="shared" si="47"/>
        <v>4.060470651361544E-5</v>
      </c>
      <c r="CY36" s="25">
        <f t="shared" si="48"/>
        <v>1.1934843665867539E-3</v>
      </c>
      <c r="DA36" s="13">
        <f t="shared" si="49"/>
        <v>3.1214090161082952E-3</v>
      </c>
      <c r="DC36" s="13">
        <f t="shared" si="50"/>
        <v>2.7114615174687966E-3</v>
      </c>
      <c r="DE36" s="13">
        <f t="shared" si="51"/>
        <v>7.6357148034729468E-5</v>
      </c>
      <c r="DG36" s="13">
        <f t="shared" si="52"/>
        <v>2.2443472759996999E-3</v>
      </c>
      <c r="DI36" s="25">
        <f t="shared" si="53"/>
        <v>2.9973283799192012E-3</v>
      </c>
      <c r="DK36" s="25">
        <f t="shared" si="54"/>
        <v>8.4407411036332392E-5</v>
      </c>
      <c r="DM36" s="25">
        <f t="shared" si="55"/>
        <v>2.4809667190217343E-3</v>
      </c>
      <c r="DO36" s="13">
        <f t="shared" si="56"/>
        <v>7.3321838193295558E-5</v>
      </c>
      <c r="DQ36" s="13">
        <f t="shared" si="57"/>
        <v>2.1551311443110356E-3</v>
      </c>
      <c r="DS36" s="25">
        <f t="shared" si="58"/>
        <v>6.0690394003464732E-5</v>
      </c>
    </row>
    <row r="37" spans="3:123" x14ac:dyDescent="0.2">
      <c r="C37" s="7">
        <v>42675</v>
      </c>
      <c r="D37" s="7">
        <v>42704</v>
      </c>
      <c r="E37" s="8">
        <v>195.380661</v>
      </c>
      <c r="F37" s="8">
        <v>204.05664100000001</v>
      </c>
      <c r="G37" s="15">
        <f t="shared" si="0"/>
        <v>4.4405520769530048E-2</v>
      </c>
      <c r="H37" s="15">
        <f t="shared" si="1"/>
        <v>1.04440552076953</v>
      </c>
      <c r="I37" s="12"/>
      <c r="J37" s="16">
        <f t="shared" si="2"/>
        <v>3.6453897436175706E-2</v>
      </c>
      <c r="K37" s="15">
        <f t="shared" si="3"/>
        <v>1.3288866382872176E-3</v>
      </c>
      <c r="L37" s="12"/>
      <c r="M37" s="8">
        <v>23.804905000000002</v>
      </c>
      <c r="N37" s="8">
        <v>23.111281999999999</v>
      </c>
      <c r="O37" s="15">
        <f t="shared" si="4"/>
        <v>-2.913781844540032E-2</v>
      </c>
      <c r="P37" s="15">
        <f t="shared" si="5"/>
        <v>0.97086218155459969</v>
      </c>
      <c r="Q37" s="8"/>
      <c r="R37" s="14">
        <f t="shared" si="6"/>
        <v>-3.2187186497208094E-2</v>
      </c>
      <c r="S37" s="15">
        <f t="shared" si="7"/>
        <v>1.036014974606055E-3</v>
      </c>
      <c r="T37" s="8"/>
      <c r="U37" s="8">
        <v>47.545051999999998</v>
      </c>
      <c r="V37" s="8">
        <v>45.428322000000001</v>
      </c>
      <c r="W37" s="15">
        <f t="shared" si="8"/>
        <v>-4.452051077786174E-2</v>
      </c>
      <c r="X37" s="15">
        <f t="shared" si="9"/>
        <v>0.95547948922213821</v>
      </c>
      <c r="Y37" s="8"/>
      <c r="Z37" s="14">
        <f t="shared" si="10"/>
        <v>-4.6064937554297421E-2</v>
      </c>
      <c r="AA37" s="15">
        <f t="shared" si="11"/>
        <v>2.121978471881321E-3</v>
      </c>
      <c r="AB37" s="8"/>
      <c r="AC37" s="12">
        <f t="shared" si="59"/>
        <v>-1.1733483953282834E-3</v>
      </c>
      <c r="AD37" s="12"/>
      <c r="AE37" s="12">
        <f t="shared" si="12"/>
        <v>-1.6792465090081968E-3</v>
      </c>
      <c r="AF37" s="8"/>
      <c r="AG37" s="12">
        <f t="shared" si="13"/>
        <v>1.482700736042416E-3</v>
      </c>
      <c r="AH37" s="8"/>
      <c r="AI37" s="8">
        <v>86.351546999999997</v>
      </c>
      <c r="AJ37" s="8">
        <v>97.851821999999999</v>
      </c>
      <c r="AK37" s="15">
        <f t="shared" si="14"/>
        <v>0.13317972172519391</v>
      </c>
      <c r="AL37" s="15">
        <f t="shared" si="15"/>
        <v>1.133179721725194</v>
      </c>
      <c r="AM37" s="8"/>
      <c r="AN37" s="14">
        <f t="shared" si="16"/>
        <v>0.11818865125568766</v>
      </c>
      <c r="AO37" s="15">
        <f t="shared" si="17"/>
        <v>1.3968557285638559E-2</v>
      </c>
      <c r="AP37" s="8"/>
      <c r="AQ37" s="8">
        <v>59.827773999999998</v>
      </c>
      <c r="AR37" s="8">
        <v>60.396853999999998</v>
      </c>
      <c r="AS37" s="15">
        <f t="shared" si="18"/>
        <v>9.5119701428303116E-3</v>
      </c>
      <c r="AT37" s="15">
        <f t="shared" si="19"/>
        <v>1.0095119701428303</v>
      </c>
      <c r="AU37" s="8"/>
      <c r="AV37" s="14">
        <f t="shared" si="20"/>
        <v>-6.0205975056650939E-3</v>
      </c>
      <c r="AW37" s="15">
        <f t="shared" si="21"/>
        <v>3.6247594325220752E-5</v>
      </c>
      <c r="AX37" s="8"/>
      <c r="AY37" s="8">
        <v>59.815658999999997</v>
      </c>
      <c r="AZ37" s="8">
        <v>65.541579999999996</v>
      </c>
      <c r="BA37" s="15">
        <f t="shared" si="22"/>
        <v>9.5726120813949406E-2</v>
      </c>
      <c r="BB37" s="15">
        <f t="shared" si="23"/>
        <v>1.0957261208139495</v>
      </c>
      <c r="BC37" s="8"/>
      <c r="BD37" s="14">
        <f t="shared" si="24"/>
        <v>8.3477180442748516E-2</v>
      </c>
      <c r="BE37" s="15">
        <f t="shared" si="25"/>
        <v>6.9684396546711956E-3</v>
      </c>
      <c r="BF37" s="8"/>
      <c r="BG37" s="8">
        <v>49.584102999999999</v>
      </c>
      <c r="BH37" s="8">
        <v>52.213633999999999</v>
      </c>
      <c r="BI37" s="15">
        <f t="shared" si="26"/>
        <v>5.3031734788063022E-2</v>
      </c>
      <c r="BJ37" s="15">
        <f t="shared" si="27"/>
        <v>1.0530317347880631</v>
      </c>
      <c r="BK37" s="8"/>
      <c r="BL37" s="14">
        <f t="shared" si="28"/>
        <v>4.1433194148783992E-2</v>
      </c>
      <c r="BM37" s="15">
        <f t="shared" si="29"/>
        <v>1.7167095773708281E-3</v>
      </c>
      <c r="BN37" s="8"/>
      <c r="BO37" s="8">
        <v>108.689026</v>
      </c>
      <c r="BP37" s="8">
        <v>111.76796</v>
      </c>
      <c r="BQ37" s="15">
        <f t="shared" si="30"/>
        <v>2.8327919692646836E-2</v>
      </c>
      <c r="BR37" s="15">
        <f t="shared" si="31"/>
        <v>1.0283279196926469</v>
      </c>
      <c r="BT37" s="14">
        <f t="shared" si="32"/>
        <v>1.4313466716922626E-2</v>
      </c>
      <c r="BU37" s="15">
        <f t="shared" si="33"/>
        <v>2.0487532945645176E-4</v>
      </c>
      <c r="BW37" s="12">
        <f t="shared" si="34"/>
        <v>4.3084369709947765E-3</v>
      </c>
      <c r="BY37" s="12">
        <f t="shared" si="35"/>
        <v>-2.1947424397601061E-4</v>
      </c>
      <c r="CA37" s="12">
        <f t="shared" si="36"/>
        <v>3.0430685741210869E-3</v>
      </c>
      <c r="CC37" s="12">
        <f t="shared" si="37"/>
        <v>1.510401409952927E-3</v>
      </c>
      <c r="CE37" s="12">
        <f t="shared" si="38"/>
        <v>5.2178164765481197E-4</v>
      </c>
      <c r="CG37" s="13">
        <f t="shared" si="39"/>
        <v>-3.8041601598203063E-3</v>
      </c>
      <c r="CI37" s="13">
        <f t="shared" si="40"/>
        <v>1.9378609473946824E-4</v>
      </c>
      <c r="CK37" s="13">
        <f t="shared" si="41"/>
        <v>-2.6868955751718385E-3</v>
      </c>
      <c r="CM37" s="13">
        <f t="shared" si="42"/>
        <v>-1.3336179472419414E-3</v>
      </c>
      <c r="CO37" s="13">
        <f t="shared" si="43"/>
        <v>-4.6071022263916939E-4</v>
      </c>
      <c r="CQ37" s="25">
        <f t="shared" si="44"/>
        <v>-5.4443528397198878E-3</v>
      </c>
      <c r="CS37" s="25">
        <f t="shared" si="45"/>
        <v>2.7733844813802134E-4</v>
      </c>
      <c r="CU37" s="25">
        <f t="shared" si="46"/>
        <v>-3.8453711043040283E-3</v>
      </c>
      <c r="CW37" s="25">
        <f t="shared" si="47"/>
        <v>-1.9086175011388158E-3</v>
      </c>
      <c r="CY37" s="25">
        <f t="shared" si="48"/>
        <v>-6.5934895050055525E-4</v>
      </c>
      <c r="DA37" s="13">
        <f t="shared" si="49"/>
        <v>-7.1156629894791477E-4</v>
      </c>
      <c r="DC37" s="13">
        <f t="shared" si="50"/>
        <v>9.8660553671561148E-3</v>
      </c>
      <c r="DE37" s="13">
        <f t="shared" si="51"/>
        <v>4.8969333336598298E-3</v>
      </c>
      <c r="DG37" s="13">
        <f t="shared" si="52"/>
        <v>1.6916893260662607E-3</v>
      </c>
      <c r="DI37" s="25">
        <f t="shared" si="53"/>
        <v>-5.0258250435356673E-4</v>
      </c>
      <c r="DK37" s="25">
        <f t="shared" si="54"/>
        <v>-2.4945258534390648E-4</v>
      </c>
      <c r="DM37" s="25">
        <f t="shared" si="55"/>
        <v>-8.6175622013324698E-5</v>
      </c>
      <c r="DO37" s="13">
        <f t="shared" si="56"/>
        <v>3.4587262242774734E-3</v>
      </c>
      <c r="DQ37" s="13">
        <f t="shared" si="57"/>
        <v>1.1948478438898252E-3</v>
      </c>
      <c r="DS37" s="25">
        <f t="shared" si="58"/>
        <v>5.9305264542441297E-4</v>
      </c>
    </row>
    <row r="38" spans="3:123" x14ac:dyDescent="0.2">
      <c r="C38" s="7">
        <v>42705</v>
      </c>
      <c r="D38" s="7">
        <v>42734</v>
      </c>
      <c r="E38" s="8">
        <v>203.30664100000001</v>
      </c>
      <c r="F38" s="8">
        <v>208.193207</v>
      </c>
      <c r="G38" s="15">
        <f t="shared" si="0"/>
        <v>2.4035447027035323E-2</v>
      </c>
      <c r="H38" s="15">
        <f t="shared" si="1"/>
        <v>1.0240354470270354</v>
      </c>
      <c r="I38" s="12"/>
      <c r="J38" s="16">
        <f t="shared" si="2"/>
        <v>1.6083823693680978E-2</v>
      </c>
      <c r="K38" s="15">
        <f t="shared" si="3"/>
        <v>2.5868938460941359E-4</v>
      </c>
      <c r="L38" s="12"/>
      <c r="M38" s="8">
        <v>23.063141000000002</v>
      </c>
      <c r="N38" s="8">
        <v>23.103985000000002</v>
      </c>
      <c r="O38" s="15">
        <f t="shared" si="4"/>
        <v>1.7709643278857757E-3</v>
      </c>
      <c r="P38" s="15">
        <f t="shared" si="5"/>
        <v>1.0017709643278858</v>
      </c>
      <c r="Q38" s="8"/>
      <c r="R38" s="14">
        <f t="shared" si="6"/>
        <v>-1.2784037239219953E-3</v>
      </c>
      <c r="S38" s="15">
        <f t="shared" si="7"/>
        <v>1.6343160813376252E-6</v>
      </c>
      <c r="T38" s="8"/>
      <c r="U38" s="8">
        <v>45.156939999999999</v>
      </c>
      <c r="V38" s="8">
        <v>44.903385</v>
      </c>
      <c r="W38" s="15">
        <f t="shared" si="8"/>
        <v>-5.6149730251872391E-3</v>
      </c>
      <c r="X38" s="15">
        <f t="shared" si="9"/>
        <v>0.99438502697481279</v>
      </c>
      <c r="Y38" s="8"/>
      <c r="Z38" s="14">
        <f t="shared" si="10"/>
        <v>-7.1593998016229211E-3</v>
      </c>
      <c r="AA38" s="15">
        <f t="shared" si="11"/>
        <v>5.1257005519478321E-5</v>
      </c>
      <c r="AB38" s="8"/>
      <c r="AC38" s="12">
        <f t="shared" si="59"/>
        <v>-2.0561620104906583E-5</v>
      </c>
      <c r="AD38" s="12"/>
      <c r="AE38" s="12">
        <f t="shared" si="12"/>
        <v>-1.1515052416187763E-4</v>
      </c>
      <c r="AF38" s="8"/>
      <c r="AG38" s="12">
        <f t="shared" si="13"/>
        <v>9.1526033674411367E-6</v>
      </c>
      <c r="AH38" s="8"/>
      <c r="AI38" s="8">
        <v>99.59375</v>
      </c>
      <c r="AJ38" s="8">
        <v>103.25301399999999</v>
      </c>
      <c r="AK38" s="15">
        <f t="shared" si="14"/>
        <v>3.6741903984938748E-2</v>
      </c>
      <c r="AL38" s="15">
        <f t="shared" si="15"/>
        <v>1.0367419039849388</v>
      </c>
      <c r="AM38" s="8"/>
      <c r="AN38" s="14">
        <f t="shared" si="16"/>
        <v>2.1750833515432503E-2</v>
      </c>
      <c r="AO38" s="15">
        <f t="shared" si="17"/>
        <v>4.7309875861606187E-4</v>
      </c>
      <c r="AP38" s="8"/>
      <c r="AQ38" s="8">
        <v>59.883750999999997</v>
      </c>
      <c r="AR38" s="8">
        <v>62.164161999999997</v>
      </c>
      <c r="AS38" s="15">
        <f t="shared" si="18"/>
        <v>3.8080630587085315E-2</v>
      </c>
      <c r="AT38" s="15">
        <f t="shared" si="19"/>
        <v>1.0380806305870853</v>
      </c>
      <c r="AU38" s="8"/>
      <c r="AV38" s="14">
        <f t="shared" si="20"/>
        <v>2.2548062938589908E-2</v>
      </c>
      <c r="AW38" s="15">
        <f t="shared" si="21"/>
        <v>5.0841514228261171E-4</v>
      </c>
      <c r="AX38" s="8"/>
      <c r="AY38" s="8">
        <v>66.093315000000004</v>
      </c>
      <c r="AZ38" s="8">
        <v>70.288345000000007</v>
      </c>
      <c r="BA38" s="15">
        <f t="shared" si="22"/>
        <v>6.3471320813610316E-2</v>
      </c>
      <c r="BB38" s="15">
        <f t="shared" si="23"/>
        <v>1.0634713208136104</v>
      </c>
      <c r="BC38" s="8"/>
      <c r="BD38" s="14">
        <f t="shared" si="24"/>
        <v>5.122238044240942E-2</v>
      </c>
      <c r="BE38" s="15">
        <f t="shared" si="25"/>
        <v>2.6237322581869268E-3</v>
      </c>
      <c r="BF38" s="8"/>
      <c r="BG38" s="8">
        <v>53.108997000000002</v>
      </c>
      <c r="BH38" s="8">
        <v>53.480136999999999</v>
      </c>
      <c r="BI38" s="15">
        <f t="shared" si="26"/>
        <v>6.9882698029487718E-3</v>
      </c>
      <c r="BJ38" s="15">
        <f t="shared" si="27"/>
        <v>1.0069882698029489</v>
      </c>
      <c r="BK38" s="8"/>
      <c r="BL38" s="14">
        <f t="shared" si="28"/>
        <v>-4.6102708363302582E-3</v>
      </c>
      <c r="BM38" s="15">
        <f t="shared" si="29"/>
        <v>2.1254597184317297E-5</v>
      </c>
      <c r="BN38" s="8"/>
      <c r="BO38" s="8">
        <v>110.11151099999999</v>
      </c>
      <c r="BP38" s="8">
        <v>109.615517</v>
      </c>
      <c r="BQ38" s="15">
        <f t="shared" si="30"/>
        <v>-4.5044700185795841E-3</v>
      </c>
      <c r="BR38" s="15">
        <f t="shared" si="31"/>
        <v>0.99549552998142044</v>
      </c>
      <c r="BT38" s="14">
        <f t="shared" si="32"/>
        <v>-1.8518922994303792E-2</v>
      </c>
      <c r="BU38" s="15">
        <f t="shared" si="33"/>
        <v>3.4295050886895372E-4</v>
      </c>
      <c r="BW38" s="12">
        <f t="shared" si="34"/>
        <v>3.4983657145282361E-4</v>
      </c>
      <c r="BY38" s="12">
        <f t="shared" si="35"/>
        <v>3.6265906893830232E-4</v>
      </c>
      <c r="CA38" s="12">
        <f t="shared" si="36"/>
        <v>8.2385173620636574E-4</v>
      </c>
      <c r="CC38" s="12">
        <f t="shared" si="37"/>
        <v>-7.4150783311655028E-5</v>
      </c>
      <c r="CE38" s="12">
        <f t="shared" si="38"/>
        <v>-2.9785509243723682E-4</v>
      </c>
      <c r="CG38" s="13">
        <f t="shared" si="39"/>
        <v>-2.7806346564536256E-5</v>
      </c>
      <c r="CI38" s="13">
        <f t="shared" si="40"/>
        <v>-2.8825527627920866E-5</v>
      </c>
      <c r="CK38" s="13">
        <f t="shared" si="41"/>
        <v>-6.5482881905725376E-5</v>
      </c>
      <c r="CM38" s="13">
        <f t="shared" si="42"/>
        <v>5.8937874054535736E-6</v>
      </c>
      <c r="CO38" s="13">
        <f t="shared" si="43"/>
        <v>2.3674660118942636E-5</v>
      </c>
      <c r="CQ38" s="25">
        <f t="shared" si="44"/>
        <v>-1.5572291315552064E-4</v>
      </c>
      <c r="CS38" s="25">
        <f t="shared" si="45"/>
        <v>-1.6143059732952173E-4</v>
      </c>
      <c r="CU38" s="25">
        <f t="shared" si="46"/>
        <v>-3.6672150037803981E-4</v>
      </c>
      <c r="CW38" s="25">
        <f t="shared" si="47"/>
        <v>3.300677211105079E-5</v>
      </c>
      <c r="CY38" s="25">
        <f t="shared" si="48"/>
        <v>1.3258437361168872E-4</v>
      </c>
      <c r="DA38" s="13">
        <f t="shared" si="49"/>
        <v>4.9043916307276282E-4</v>
      </c>
      <c r="DC38" s="13">
        <f t="shared" si="50"/>
        <v>1.1141294692669933E-3</v>
      </c>
      <c r="DE38" s="13">
        <f t="shared" si="51"/>
        <v>-1.0027723342207322E-4</v>
      </c>
      <c r="DG38" s="13">
        <f t="shared" si="52"/>
        <v>-4.0280201093421654E-4</v>
      </c>
      <c r="DI38" s="25">
        <f t="shared" si="53"/>
        <v>1.1549654580798444E-3</v>
      </c>
      <c r="DK38" s="25">
        <f t="shared" si="54"/>
        <v>-1.039526769815202E-4</v>
      </c>
      <c r="DM38" s="25">
        <f t="shared" si="55"/>
        <v>-4.1756584123046176E-4</v>
      </c>
      <c r="DO38" s="13">
        <f t="shared" si="56"/>
        <v>-2.3614904672105354E-4</v>
      </c>
      <c r="DQ38" s="13">
        <f t="shared" si="57"/>
        <v>-9.4858331899791263E-4</v>
      </c>
      <c r="DS38" s="25">
        <f t="shared" si="58"/>
        <v>8.5377250600884586E-5</v>
      </c>
    </row>
    <row r="39" spans="3:123" x14ac:dyDescent="0.2">
      <c r="C39" s="7">
        <v>42738</v>
      </c>
      <c r="D39" s="7">
        <v>42766</v>
      </c>
      <c r="E39" s="8">
        <v>209.785889</v>
      </c>
      <c r="F39" s="8">
        <v>211.91876199999999</v>
      </c>
      <c r="G39" s="15">
        <f t="shared" si="0"/>
        <v>1.0166904028516376E-2</v>
      </c>
      <c r="H39" s="15">
        <f t="shared" si="1"/>
        <v>1.0101669040285164</v>
      </c>
      <c r="I39" s="12"/>
      <c r="J39" s="16">
        <f t="shared" si="2"/>
        <v>2.2152806951620321E-3</v>
      </c>
      <c r="K39" s="15">
        <f t="shared" si="3"/>
        <v>4.9074685583575763E-6</v>
      </c>
      <c r="L39" s="12"/>
      <c r="M39" s="8">
        <v>23.103985000000002</v>
      </c>
      <c r="N39" s="8">
        <v>23.178122999999999</v>
      </c>
      <c r="O39" s="15">
        <f t="shared" si="4"/>
        <v>3.2088836622772136E-3</v>
      </c>
      <c r="P39" s="15">
        <f t="shared" si="5"/>
        <v>1.0032088836622772</v>
      </c>
      <c r="Q39" s="8"/>
      <c r="R39" s="14">
        <f t="shared" si="6"/>
        <v>1.5951561046944262E-4</v>
      </c>
      <c r="S39" s="15">
        <f t="shared" si="7"/>
        <v>2.5445229983438952E-8</v>
      </c>
      <c r="T39" s="8"/>
      <c r="U39" s="8">
        <v>45.077826999999999</v>
      </c>
      <c r="V39" s="8">
        <v>46.574303</v>
      </c>
      <c r="W39" s="15">
        <f t="shared" si="8"/>
        <v>3.3197607329208685E-2</v>
      </c>
      <c r="X39" s="15">
        <f t="shared" si="9"/>
        <v>1.0331976073292086</v>
      </c>
      <c r="Y39" s="8"/>
      <c r="Z39" s="14">
        <f t="shared" si="10"/>
        <v>3.1653180552773004E-2</v>
      </c>
      <c r="AA39" s="15">
        <f t="shared" si="11"/>
        <v>1.0019238391064471E-3</v>
      </c>
      <c r="AB39" s="8"/>
      <c r="AC39" s="12">
        <f t="shared" si="59"/>
        <v>3.5337185244994278E-7</v>
      </c>
      <c r="AD39" s="12"/>
      <c r="AE39" s="12">
        <f t="shared" si="12"/>
        <v>7.0120679819036296E-5</v>
      </c>
      <c r="AF39" s="8"/>
      <c r="AG39" s="12">
        <f t="shared" si="13"/>
        <v>5.0491764191750749E-6</v>
      </c>
      <c r="AH39" s="8"/>
      <c r="AI39" s="8">
        <v>102.402626</v>
      </c>
      <c r="AJ39" s="8">
        <v>108.382103</v>
      </c>
      <c r="AK39" s="15">
        <f t="shared" si="14"/>
        <v>5.8391832646947972E-2</v>
      </c>
      <c r="AL39" s="15">
        <f t="shared" si="15"/>
        <v>1.0583918326469479</v>
      </c>
      <c r="AM39" s="8"/>
      <c r="AN39" s="14">
        <f t="shared" si="16"/>
        <v>4.3400762177441723E-2</v>
      </c>
      <c r="AO39" s="15">
        <f t="shared" si="17"/>
        <v>1.8836261575828561E-3</v>
      </c>
      <c r="AP39" s="8"/>
      <c r="AQ39" s="8">
        <v>61.817238000000003</v>
      </c>
      <c r="AR39" s="8">
        <v>62.379807</v>
      </c>
      <c r="AS39" s="15">
        <f t="shared" si="18"/>
        <v>9.100519825877635E-3</v>
      </c>
      <c r="AT39" s="15">
        <f t="shared" si="19"/>
        <v>1.0091005198258776</v>
      </c>
      <c r="AU39" s="8"/>
      <c r="AV39" s="14">
        <f t="shared" si="20"/>
        <v>-6.4320478226177705E-3</v>
      </c>
      <c r="AW39" s="15">
        <f t="shared" si="21"/>
        <v>4.1371239192442004E-5</v>
      </c>
      <c r="AX39" s="8"/>
      <c r="AY39" s="8">
        <v>69.451248000000007</v>
      </c>
      <c r="AZ39" s="8">
        <v>75.739052000000001</v>
      </c>
      <c r="BA39" s="15">
        <f t="shared" si="22"/>
        <v>9.0535507727665221E-2</v>
      </c>
      <c r="BB39" s="15">
        <f t="shared" si="23"/>
        <v>1.0905355077276653</v>
      </c>
      <c r="BC39" s="8"/>
      <c r="BD39" s="14">
        <f t="shared" si="24"/>
        <v>7.8286567356464332E-2</v>
      </c>
      <c r="BE39" s="15">
        <f t="shared" si="25"/>
        <v>6.1287866284582271E-3</v>
      </c>
      <c r="BF39" s="8"/>
      <c r="BG39" s="8">
        <v>53.290562000000001</v>
      </c>
      <c r="BH39" s="8">
        <v>55.319049999999997</v>
      </c>
      <c r="BI39" s="15">
        <f t="shared" si="26"/>
        <v>3.8064676443081903E-2</v>
      </c>
      <c r="BJ39" s="15">
        <f t="shared" si="27"/>
        <v>1.0380646764430819</v>
      </c>
      <c r="BK39" s="8"/>
      <c r="BL39" s="14">
        <f t="shared" si="28"/>
        <v>2.6466135803802873E-2</v>
      </c>
      <c r="BM39" s="15">
        <f t="shared" si="29"/>
        <v>7.0045634438533635E-4</v>
      </c>
      <c r="BN39" s="8"/>
      <c r="BO39" s="8">
        <v>108.988495</v>
      </c>
      <c r="BP39" s="8">
        <v>106.564667</v>
      </c>
      <c r="BQ39" s="15">
        <f t="shared" si="30"/>
        <v>-2.2239301496914884E-2</v>
      </c>
      <c r="BR39" s="15">
        <f t="shared" si="31"/>
        <v>0.97776069850308511</v>
      </c>
      <c r="BT39" s="14">
        <f t="shared" si="32"/>
        <v>-3.6253754472639094E-2</v>
      </c>
      <c r="BU39" s="15">
        <f t="shared" si="33"/>
        <v>1.314334713362399E-3</v>
      </c>
      <c r="BW39" s="12">
        <f t="shared" si="34"/>
        <v>9.6144870607005128E-5</v>
      </c>
      <c r="BY39" s="12">
        <f t="shared" si="35"/>
        <v>-1.424879137180413E-5</v>
      </c>
      <c r="CA39" s="12">
        <f t="shared" si="36"/>
        <v>1.7342672135527756E-4</v>
      </c>
      <c r="CC39" s="12">
        <f t="shared" si="37"/>
        <v>5.862991972170118E-5</v>
      </c>
      <c r="CE39" s="12">
        <f t="shared" si="38"/>
        <v>-8.0312242410381562E-5</v>
      </c>
      <c r="CG39" s="13">
        <f t="shared" si="39"/>
        <v>6.9230990735737125E-6</v>
      </c>
      <c r="CI39" s="13">
        <f t="shared" si="40"/>
        <v>-1.0260120349935229E-6</v>
      </c>
      <c r="CK39" s="13">
        <f t="shared" si="41"/>
        <v>1.2487929583423547E-5</v>
      </c>
      <c r="CM39" s="13">
        <f t="shared" si="42"/>
        <v>4.2217618095107878E-6</v>
      </c>
      <c r="CO39" s="13">
        <f t="shared" si="43"/>
        <v>-5.7830397765123107E-6</v>
      </c>
      <c r="CQ39" s="25">
        <f t="shared" si="44"/>
        <v>1.3737721613305246E-3</v>
      </c>
      <c r="CS39" s="25">
        <f t="shared" si="45"/>
        <v>-2.0359477105339076E-4</v>
      </c>
      <c r="CU39" s="25">
        <f t="shared" si="46"/>
        <v>2.4780188513909905E-3</v>
      </c>
      <c r="CW39" s="25">
        <f t="shared" si="47"/>
        <v>8.3773737513198241E-4</v>
      </c>
      <c r="CY39" s="25">
        <f t="shared" si="48"/>
        <v>-1.1475466360383471E-3</v>
      </c>
      <c r="DA39" s="13">
        <f t="shared" si="49"/>
        <v>-2.7915577786336574E-4</v>
      </c>
      <c r="DC39" s="13">
        <f t="shared" si="50"/>
        <v>3.3976966915261809E-3</v>
      </c>
      <c r="DE39" s="13">
        <f t="shared" si="51"/>
        <v>1.148650465776724E-3</v>
      </c>
      <c r="DG39" s="13">
        <f t="shared" si="52"/>
        <v>-1.5734405759063735E-3</v>
      </c>
      <c r="DI39" s="25">
        <f t="shared" si="53"/>
        <v>-5.0354294510536587E-4</v>
      </c>
      <c r="DK39" s="25">
        <f t="shared" si="54"/>
        <v>-1.702314511699565E-4</v>
      </c>
      <c r="DM39" s="25">
        <f t="shared" si="55"/>
        <v>2.3318588251745753E-4</v>
      </c>
      <c r="DO39" s="13">
        <f t="shared" si="56"/>
        <v>2.071942923269746E-3</v>
      </c>
      <c r="DQ39" s="13">
        <f t="shared" si="57"/>
        <v>-2.8381819914469805E-3</v>
      </c>
      <c r="DS39" s="25">
        <f t="shared" si="58"/>
        <v>-9.5949678927059203E-4</v>
      </c>
    </row>
    <row r="40" spans="3:123" x14ac:dyDescent="0.2">
      <c r="C40" s="7">
        <v>42767</v>
      </c>
      <c r="D40" s="7">
        <v>42794</v>
      </c>
      <c r="E40" s="8">
        <v>212.00260900000001</v>
      </c>
      <c r="F40" s="8">
        <v>220.24539200000001</v>
      </c>
      <c r="G40" s="15">
        <f t="shared" si="0"/>
        <v>3.8880573398981155E-2</v>
      </c>
      <c r="H40" s="15">
        <f t="shared" si="1"/>
        <v>1.0388805733989812</v>
      </c>
      <c r="I40" s="12"/>
      <c r="J40" s="16">
        <f t="shared" si="2"/>
        <v>3.0928950065626813E-2</v>
      </c>
      <c r="K40" s="15">
        <f t="shared" si="3"/>
        <v>9.5659995216203686E-4</v>
      </c>
      <c r="L40" s="12"/>
      <c r="M40" s="8">
        <v>23.145655000000001</v>
      </c>
      <c r="N40" s="8">
        <v>23.266254</v>
      </c>
      <c r="O40" s="15">
        <f t="shared" si="4"/>
        <v>5.2104379850126756E-3</v>
      </c>
      <c r="P40" s="15">
        <f t="shared" si="5"/>
        <v>1.0052104379850126</v>
      </c>
      <c r="Q40" s="8"/>
      <c r="R40" s="14">
        <f t="shared" si="6"/>
        <v>2.1610699332049047E-3</v>
      </c>
      <c r="S40" s="15">
        <f t="shared" si="7"/>
        <v>4.6702232562022514E-6</v>
      </c>
      <c r="T40" s="8"/>
      <c r="U40" s="8">
        <v>46.565112999999997</v>
      </c>
      <c r="V40" s="8">
        <v>47.474021999999998</v>
      </c>
      <c r="W40" s="15">
        <f t="shared" si="8"/>
        <v>1.9519097913495913E-2</v>
      </c>
      <c r="X40" s="15">
        <f t="shared" si="9"/>
        <v>1.0195190979134958</v>
      </c>
      <c r="Y40" s="8"/>
      <c r="Z40" s="14">
        <f t="shared" si="10"/>
        <v>1.7974671137060232E-2</v>
      </c>
      <c r="AA40" s="15">
        <f t="shared" si="11"/>
        <v>3.2308880248546617E-4</v>
      </c>
      <c r="AB40" s="8"/>
      <c r="AC40" s="12">
        <f t="shared" si="59"/>
        <v>6.6839624052421963E-5</v>
      </c>
      <c r="AD40" s="12"/>
      <c r="AE40" s="12">
        <f t="shared" si="12"/>
        <v>5.5593770604419951E-4</v>
      </c>
      <c r="AF40" s="8"/>
      <c r="AG40" s="12">
        <f t="shared" si="13"/>
        <v>3.8844521353546885E-5</v>
      </c>
      <c r="AH40" s="8"/>
      <c r="AI40" s="8">
        <v>108.220963</v>
      </c>
      <c r="AJ40" s="8">
        <v>108.722252</v>
      </c>
      <c r="AK40" s="15">
        <f t="shared" si="14"/>
        <v>4.6320877776702086E-3</v>
      </c>
      <c r="AL40" s="15">
        <f t="shared" si="15"/>
        <v>1.0046320877776702</v>
      </c>
      <c r="AM40" s="8"/>
      <c r="AN40" s="14">
        <f t="shared" si="16"/>
        <v>-1.0358982691836036E-2</v>
      </c>
      <c r="AO40" s="15">
        <f t="shared" si="17"/>
        <v>1.0730852240975856E-4</v>
      </c>
      <c r="AP40" s="8"/>
      <c r="AQ40" s="8">
        <v>61.760983000000003</v>
      </c>
      <c r="AR40" s="8">
        <v>65.005134999999996</v>
      </c>
      <c r="AS40" s="15">
        <f t="shared" si="18"/>
        <v>5.2527531823772823E-2</v>
      </c>
      <c r="AT40" s="15">
        <f t="shared" si="19"/>
        <v>1.0525275318237728</v>
      </c>
      <c r="AU40" s="8"/>
      <c r="AV40" s="14">
        <f t="shared" si="20"/>
        <v>3.6994964175277416E-2</v>
      </c>
      <c r="AW40" s="15">
        <f t="shared" si="21"/>
        <v>1.3686273743300594E-3</v>
      </c>
      <c r="AX40" s="8"/>
      <c r="AY40" s="8">
        <v>74.626068000000004</v>
      </c>
      <c r="AZ40" s="8">
        <v>74.245559999999998</v>
      </c>
      <c r="BA40" s="15">
        <f t="shared" si="22"/>
        <v>-5.0988617007130272E-3</v>
      </c>
      <c r="BB40" s="15">
        <f t="shared" si="23"/>
        <v>0.99490113829928695</v>
      </c>
      <c r="BC40" s="8"/>
      <c r="BD40" s="14">
        <f t="shared" si="24"/>
        <v>-1.7347802071913922E-2</v>
      </c>
      <c r="BE40" s="15">
        <f t="shared" si="25"/>
        <v>3.0094623672630096E-4</v>
      </c>
      <c r="BF40" s="8"/>
      <c r="BG40" s="8">
        <v>55.309573999999998</v>
      </c>
      <c r="BH40" s="8">
        <v>54.153151999999999</v>
      </c>
      <c r="BI40" s="15">
        <f t="shared" si="26"/>
        <v>-2.0908170437183248E-2</v>
      </c>
      <c r="BJ40" s="15">
        <f t="shared" si="27"/>
        <v>0.97909182956281671</v>
      </c>
      <c r="BK40" s="8"/>
      <c r="BL40" s="14">
        <f t="shared" si="28"/>
        <v>-3.2506711076462275E-2</v>
      </c>
      <c r="BM40" s="15">
        <f t="shared" si="29"/>
        <v>1.0566862650085952E-3</v>
      </c>
      <c r="BN40" s="8"/>
      <c r="BO40" s="8">
        <v>105.94699900000001</v>
      </c>
      <c r="BP40" s="8">
        <v>114.64099899999999</v>
      </c>
      <c r="BQ40" s="15">
        <f t="shared" si="30"/>
        <v>8.2059898648002172E-2</v>
      </c>
      <c r="BR40" s="15">
        <f t="shared" si="31"/>
        <v>1.0820598986480021</v>
      </c>
      <c r="BT40" s="14">
        <f t="shared" si="32"/>
        <v>6.8045445672277965E-2</v>
      </c>
      <c r="BU40" s="15">
        <f t="shared" si="33"/>
        <v>4.6301826767389323E-3</v>
      </c>
      <c r="BW40" s="12">
        <f t="shared" si="34"/>
        <v>-3.2039245840648916E-4</v>
      </c>
      <c r="BY40" s="12">
        <f t="shared" si="35"/>
        <v>1.1442153996568079E-3</v>
      </c>
      <c r="CA40" s="12">
        <f t="shared" si="36"/>
        <v>-5.3654930403060309E-4</v>
      </c>
      <c r="CC40" s="12">
        <f t="shared" si="37"/>
        <v>-1.0053984436816598E-3</v>
      </c>
      <c r="CE40" s="12">
        <f t="shared" si="38"/>
        <v>2.1045741913912073E-3</v>
      </c>
      <c r="CG40" s="13">
        <f t="shared" si="39"/>
        <v>-2.2386486033916864E-5</v>
      </c>
      <c r="CI40" s="13">
        <f t="shared" si="40"/>
        <v>7.9948704759184606E-5</v>
      </c>
      <c r="CK40" s="13">
        <f t="shared" si="41"/>
        <v>-3.7489813464802923E-5</v>
      </c>
      <c r="CM40" s="13">
        <f t="shared" si="42"/>
        <v>-7.0249275934721467E-5</v>
      </c>
      <c r="CO40" s="13">
        <f t="shared" si="43"/>
        <v>1.4705096673388771E-4</v>
      </c>
      <c r="CQ40" s="25">
        <f t="shared" si="44"/>
        <v>-1.8619930720025171E-4</v>
      </c>
      <c r="CS40" s="25">
        <f t="shared" si="45"/>
        <v>6.6497231477793625E-4</v>
      </c>
      <c r="CU40" s="25">
        <f t="shared" si="46"/>
        <v>-3.1182103719346488E-4</v>
      </c>
      <c r="CW40" s="25">
        <f t="shared" si="47"/>
        <v>-5.8429744134684265E-4</v>
      </c>
      <c r="CY40" s="25">
        <f t="shared" si="48"/>
        <v>1.2230945083338948E-3</v>
      </c>
      <c r="DA40" s="13">
        <f t="shared" si="49"/>
        <v>-3.8323019357679297E-4</v>
      </c>
      <c r="DC40" s="13">
        <f t="shared" si="50"/>
        <v>1.7970558140435364E-4</v>
      </c>
      <c r="DE40" s="13">
        <f t="shared" si="51"/>
        <v>3.3673645740958744E-4</v>
      </c>
      <c r="DG40" s="13">
        <f t="shared" si="52"/>
        <v>-7.0488159397739676E-4</v>
      </c>
      <c r="DI40" s="25">
        <f t="shared" si="53"/>
        <v>-6.4178131617025882E-4</v>
      </c>
      <c r="DK40" s="25">
        <f t="shared" si="54"/>
        <v>-1.2025846117298155E-3</v>
      </c>
      <c r="DM40" s="25">
        <f t="shared" si="55"/>
        <v>2.5173388249367088E-3</v>
      </c>
      <c r="DO40" s="13">
        <f t="shared" si="56"/>
        <v>5.6391998976335945E-4</v>
      </c>
      <c r="DQ40" s="13">
        <f t="shared" si="57"/>
        <v>-1.1804389234178498E-3</v>
      </c>
      <c r="DS40" s="25">
        <f t="shared" si="58"/>
        <v>-2.2119336425378499E-3</v>
      </c>
    </row>
    <row r="41" spans="3:123" x14ac:dyDescent="0.2">
      <c r="C41" s="7">
        <v>42795</v>
      </c>
      <c r="D41" s="7">
        <v>42825</v>
      </c>
      <c r="E41" s="8">
        <v>223.32827800000001</v>
      </c>
      <c r="F41" s="8">
        <v>220.52067600000001</v>
      </c>
      <c r="G41" s="15">
        <f t="shared" si="0"/>
        <v>-1.2571636808125135E-2</v>
      </c>
      <c r="H41" s="15">
        <f t="shared" si="1"/>
        <v>0.98742836319187488</v>
      </c>
      <c r="I41" s="12"/>
      <c r="J41" s="16">
        <f t="shared" si="2"/>
        <v>-2.0523260141479479E-2</v>
      </c>
      <c r="K41" s="15">
        <f t="shared" si="3"/>
        <v>4.2120420683484027E-4</v>
      </c>
      <c r="L41" s="12"/>
      <c r="M41" s="8">
        <v>23.134378000000002</v>
      </c>
      <c r="N41" s="8">
        <v>23.264395</v>
      </c>
      <c r="O41" s="15">
        <f t="shared" si="4"/>
        <v>5.6200776178204877E-3</v>
      </c>
      <c r="P41" s="15">
        <f t="shared" si="5"/>
        <v>1.0056200776178206</v>
      </c>
      <c r="Q41" s="8"/>
      <c r="R41" s="14">
        <f t="shared" si="6"/>
        <v>2.5707095660127167E-3</v>
      </c>
      <c r="S41" s="15">
        <f t="shared" si="7"/>
        <v>6.6085476727892903E-6</v>
      </c>
      <c r="T41" s="8"/>
      <c r="U41" s="8">
        <v>47.942242</v>
      </c>
      <c r="V41" s="8">
        <v>49.117386000000003</v>
      </c>
      <c r="W41" s="15">
        <f t="shared" si="8"/>
        <v>2.4511661344498722E-2</v>
      </c>
      <c r="X41" s="15">
        <f t="shared" si="9"/>
        <v>1.0245116613444987</v>
      </c>
      <c r="Y41" s="8"/>
      <c r="Z41" s="14">
        <f t="shared" si="10"/>
        <v>2.2967234568063041E-2</v>
      </c>
      <c r="AA41" s="15">
        <f t="shared" si="11"/>
        <v>5.2749386370442989E-4</v>
      </c>
      <c r="AB41" s="8"/>
      <c r="AC41" s="12">
        <f t="shared" si="59"/>
        <v>-5.2759341171468797E-5</v>
      </c>
      <c r="AD41" s="12"/>
      <c r="AE41" s="12">
        <f t="shared" si="12"/>
        <v>-4.7136252977073788E-4</v>
      </c>
      <c r="AF41" s="8"/>
      <c r="AG41" s="12">
        <f t="shared" si="13"/>
        <v>5.9042089608977602E-5</v>
      </c>
      <c r="AH41" s="8"/>
      <c r="AI41" s="8">
        <v>113.68124400000001</v>
      </c>
      <c r="AJ41" s="8">
        <v>106.912277</v>
      </c>
      <c r="AK41" s="15">
        <f t="shared" si="14"/>
        <v>-5.9543393103615255E-2</v>
      </c>
      <c r="AL41" s="15">
        <f t="shared" si="15"/>
        <v>0.94045660689638477</v>
      </c>
      <c r="AM41" s="8"/>
      <c r="AN41" s="14">
        <f t="shared" si="16"/>
        <v>-7.4534463573121504E-2</v>
      </c>
      <c r="AO41" s="15">
        <f t="shared" si="17"/>
        <v>5.5553862601329766E-3</v>
      </c>
      <c r="AP41" s="8"/>
      <c r="AQ41" s="8">
        <v>66.195914999999999</v>
      </c>
      <c r="AR41" s="8">
        <v>64.019096000000005</v>
      </c>
      <c r="AS41" s="15">
        <f t="shared" si="18"/>
        <v>-3.2884491437273657E-2</v>
      </c>
      <c r="AT41" s="15">
        <f t="shared" si="19"/>
        <v>0.96711550856272632</v>
      </c>
      <c r="AU41" s="8"/>
      <c r="AV41" s="14">
        <f t="shared" si="20"/>
        <v>-4.8417059085769064E-2</v>
      </c>
      <c r="AW41" s="15">
        <f t="shared" si="21"/>
        <v>2.3442116105148528E-3</v>
      </c>
      <c r="AX41" s="8"/>
      <c r="AY41" s="8">
        <v>75.677040000000005</v>
      </c>
      <c r="AZ41" s="8">
        <v>77.366187999999994</v>
      </c>
      <c r="BA41" s="15">
        <f t="shared" si="22"/>
        <v>2.2320481879312255E-2</v>
      </c>
      <c r="BB41" s="15">
        <f t="shared" si="23"/>
        <v>1.0223204818793123</v>
      </c>
      <c r="BC41" s="8"/>
      <c r="BD41" s="14">
        <f t="shared" si="24"/>
        <v>1.007154150811136E-2</v>
      </c>
      <c r="BE41" s="15">
        <f t="shared" si="25"/>
        <v>1.0143594834961004E-4</v>
      </c>
      <c r="BF41" s="8"/>
      <c r="BG41" s="8">
        <v>55.859352000000001</v>
      </c>
      <c r="BH41" s="8">
        <v>56.938907999999998</v>
      </c>
      <c r="BI41" s="15">
        <f t="shared" si="26"/>
        <v>1.9326325160377741E-2</v>
      </c>
      <c r="BJ41" s="15">
        <f t="shared" si="27"/>
        <v>1.0193263251603777</v>
      </c>
      <c r="BK41" s="8"/>
      <c r="BL41" s="14">
        <f t="shared" si="28"/>
        <v>7.7277845210987108E-3</v>
      </c>
      <c r="BM41" s="15">
        <f t="shared" si="29"/>
        <v>5.9718653604532828E-5</v>
      </c>
      <c r="BN41" s="8"/>
      <c r="BO41" s="8">
        <v>116.110291</v>
      </c>
      <c r="BP41" s="8">
        <v>112.18909499999999</v>
      </c>
      <c r="BQ41" s="15">
        <f t="shared" si="30"/>
        <v>-3.3771304560764631E-2</v>
      </c>
      <c r="BR41" s="15">
        <f t="shared" si="31"/>
        <v>0.9662286954392354</v>
      </c>
      <c r="BT41" s="14">
        <f t="shared" si="32"/>
        <v>-4.7785757536488838E-2</v>
      </c>
      <c r="BU41" s="15">
        <f t="shared" si="33"/>
        <v>2.2834786233360996E-3</v>
      </c>
      <c r="BW41" s="12">
        <f t="shared" si="34"/>
        <v>1.5296901854167987E-3</v>
      </c>
      <c r="BY41" s="12">
        <f t="shared" si="35"/>
        <v>9.9367589890262103E-4</v>
      </c>
      <c r="CA41" s="12">
        <f t="shared" si="36"/>
        <v>-2.0670086639667799E-4</v>
      </c>
      <c r="CC41" s="12">
        <f t="shared" si="37"/>
        <v>-1.5859933204380726E-4</v>
      </c>
      <c r="CE41" s="12">
        <f t="shared" si="38"/>
        <v>9.8071953297902388E-4</v>
      </c>
      <c r="CG41" s="13">
        <f t="shared" si="39"/>
        <v>-1.9160645850504983E-4</v>
      </c>
      <c r="CI41" s="13">
        <f t="shared" si="40"/>
        <v>-1.2446619694998946E-4</v>
      </c>
      <c r="CK41" s="13">
        <f t="shared" si="41"/>
        <v>2.5891008099396018E-5</v>
      </c>
      <c r="CM41" s="13">
        <f t="shared" si="42"/>
        <v>1.9865889592473457E-5</v>
      </c>
      <c r="CO41" s="13">
        <f t="shared" si="43"/>
        <v>-1.2284330401821612E-4</v>
      </c>
      <c r="CQ41" s="25">
        <f t="shared" si="44"/>
        <v>-1.7118505082886317E-3</v>
      </c>
      <c r="CS41" s="25">
        <f t="shared" si="45"/>
        <v>-1.112005953118626E-3</v>
      </c>
      <c r="CU41" s="25">
        <f t="shared" si="46"/>
        <v>2.31315456278777E-4</v>
      </c>
      <c r="CW41" s="25">
        <f t="shared" si="47"/>
        <v>1.7748583978752079E-4</v>
      </c>
      <c r="CY41" s="25">
        <f t="shared" si="48"/>
        <v>-1.0975067023531254E-3</v>
      </c>
      <c r="DA41" s="13">
        <f t="shared" si="49"/>
        <v>3.6087395267459257E-3</v>
      </c>
      <c r="DC41" s="13">
        <f t="shared" si="50"/>
        <v>-7.5067694366150737E-4</v>
      </c>
      <c r="DE41" s="13">
        <f t="shared" si="51"/>
        <v>-5.7598627388876411E-4</v>
      </c>
      <c r="DG41" s="13">
        <f t="shared" si="52"/>
        <v>3.5616858044174434E-3</v>
      </c>
      <c r="DI41" s="25">
        <f t="shared" si="53"/>
        <v>-4.8763442028300341E-4</v>
      </c>
      <c r="DK41" s="25">
        <f t="shared" si="54"/>
        <v>-3.7415659976012785E-4</v>
      </c>
      <c r="DM41" s="25">
        <f t="shared" si="55"/>
        <v>2.3136458461024143E-3</v>
      </c>
      <c r="DO41" s="13">
        <f t="shared" si="56"/>
        <v>7.7830702569986135E-5</v>
      </c>
      <c r="DQ41" s="13">
        <f t="shared" si="57"/>
        <v>-4.812762405252926E-4</v>
      </c>
      <c r="DS41" s="25">
        <f t="shared" si="58"/>
        <v>-3.6927803741945448E-4</v>
      </c>
    </row>
    <row r="42" spans="3:123" x14ac:dyDescent="0.2">
      <c r="C42" s="7">
        <v>42828</v>
      </c>
      <c r="D42" s="7">
        <v>42853</v>
      </c>
      <c r="E42" s="8">
        <v>220.13716099999999</v>
      </c>
      <c r="F42" s="8">
        <v>222.70959500000001</v>
      </c>
      <c r="G42" s="15">
        <f t="shared" si="0"/>
        <v>1.1685596326919177E-2</v>
      </c>
      <c r="H42" s="15">
        <f t="shared" si="1"/>
        <v>1.0116855963269191</v>
      </c>
      <c r="I42" s="12"/>
      <c r="J42" s="16">
        <f t="shared" si="2"/>
        <v>3.7339729935648332E-3</v>
      </c>
      <c r="K42" s="15">
        <f t="shared" si="3"/>
        <v>1.3942554316671521E-5</v>
      </c>
      <c r="L42" s="12"/>
      <c r="M42" s="8">
        <v>23.338775999999999</v>
      </c>
      <c r="N42" s="8">
        <v>23.43177</v>
      </c>
      <c r="O42" s="15">
        <f t="shared" si="4"/>
        <v>3.9845277233048091E-3</v>
      </c>
      <c r="P42" s="15">
        <f t="shared" si="5"/>
        <v>1.0039845277233048</v>
      </c>
      <c r="Q42" s="8"/>
      <c r="R42" s="14">
        <f t="shared" si="6"/>
        <v>9.3515967149703817E-4</v>
      </c>
      <c r="S42" s="15">
        <f t="shared" si="7"/>
        <v>8.7452361119444832E-7</v>
      </c>
      <c r="T42" s="8"/>
      <c r="U42" s="8">
        <v>49.457068999999997</v>
      </c>
      <c r="V42" s="8">
        <v>49.824309999999997</v>
      </c>
      <c r="W42" s="15">
        <f t="shared" si="8"/>
        <v>7.4254501414145659E-3</v>
      </c>
      <c r="X42" s="15">
        <f t="shared" si="9"/>
        <v>1.0074254501414146</v>
      </c>
      <c r="Y42" s="8"/>
      <c r="Z42" s="14">
        <f t="shared" si="10"/>
        <v>5.881023364978883E-3</v>
      </c>
      <c r="AA42" s="15">
        <f t="shared" si="11"/>
        <v>3.4586435819427548E-5</v>
      </c>
      <c r="AB42" s="8"/>
      <c r="AC42" s="12">
        <f t="shared" si="59"/>
        <v>3.4918609580409015E-6</v>
      </c>
      <c r="AD42" s="12"/>
      <c r="AE42" s="12">
        <f t="shared" si="12"/>
        <v>2.1959582419354929E-5</v>
      </c>
      <c r="AF42" s="8"/>
      <c r="AG42" s="12">
        <f t="shared" si="13"/>
        <v>5.4996958780600586E-6</v>
      </c>
      <c r="AH42" s="8"/>
      <c r="AI42" s="8">
        <v>105.74234800000001</v>
      </c>
      <c r="AJ42" s="8">
        <v>104.563446</v>
      </c>
      <c r="AK42" s="15">
        <f t="shared" si="14"/>
        <v>-1.1148816177223603E-2</v>
      </c>
      <c r="AL42" s="15">
        <f t="shared" si="15"/>
        <v>0.98885118382277637</v>
      </c>
      <c r="AM42" s="8"/>
      <c r="AN42" s="14">
        <f t="shared" si="16"/>
        <v>-2.6139886646729848E-2</v>
      </c>
      <c r="AO42" s="15">
        <f t="shared" si="17"/>
        <v>6.8329367390388546E-4</v>
      </c>
      <c r="AP42" s="8"/>
      <c r="AQ42" s="8">
        <v>63.727020000000003</v>
      </c>
      <c r="AR42" s="8">
        <v>65.893990000000002</v>
      </c>
      <c r="AS42" s="15">
        <f t="shared" si="18"/>
        <v>3.4003943696096238E-2</v>
      </c>
      <c r="AT42" s="15">
        <f t="shared" si="19"/>
        <v>1.0340039436960962</v>
      </c>
      <c r="AU42" s="8"/>
      <c r="AV42" s="14">
        <f t="shared" si="20"/>
        <v>1.8471376047600831E-2</v>
      </c>
      <c r="AW42" s="15">
        <f t="shared" si="21"/>
        <v>3.4119173309188171E-4</v>
      </c>
      <c r="AX42" s="8"/>
      <c r="AY42" s="8">
        <v>76.984443999999996</v>
      </c>
      <c r="AZ42" s="8">
        <v>78.644936000000001</v>
      </c>
      <c r="BA42" s="15">
        <f t="shared" si="22"/>
        <v>2.1569188705188352E-2</v>
      </c>
      <c r="BB42" s="15">
        <f t="shared" si="23"/>
        <v>1.0215691887051883</v>
      </c>
      <c r="BC42" s="8"/>
      <c r="BD42" s="14">
        <f t="shared" si="24"/>
        <v>9.3202483339874572E-3</v>
      </c>
      <c r="BE42" s="15">
        <f t="shared" si="25"/>
        <v>8.6867029007195971E-5</v>
      </c>
      <c r="BF42" s="8"/>
      <c r="BG42" s="8">
        <v>56.415835999999999</v>
      </c>
      <c r="BH42" s="8">
        <v>57.252749999999999</v>
      </c>
      <c r="BI42" s="15">
        <f t="shared" si="26"/>
        <v>1.4834735410107193E-2</v>
      </c>
      <c r="BJ42" s="15">
        <f t="shared" si="27"/>
        <v>1.0148347354101073</v>
      </c>
      <c r="BK42" s="8"/>
      <c r="BL42" s="14">
        <f t="shared" si="28"/>
        <v>3.236194770828163E-3</v>
      </c>
      <c r="BM42" s="15">
        <f t="shared" si="29"/>
        <v>1.0472956594735547E-5</v>
      </c>
      <c r="BN42" s="8"/>
      <c r="BO42" s="8">
        <v>110.09279600000001</v>
      </c>
      <c r="BP42" s="8">
        <v>114.695702</v>
      </c>
      <c r="BQ42" s="15">
        <f t="shared" si="30"/>
        <v>4.1809329649507586E-2</v>
      </c>
      <c r="BR42" s="15">
        <f t="shared" si="31"/>
        <v>1.0418093296495077</v>
      </c>
      <c r="BT42" s="14">
        <f t="shared" si="32"/>
        <v>2.7794876673783376E-2</v>
      </c>
      <c r="BU42" s="15">
        <f t="shared" si="33"/>
        <v>7.7255516931082726E-4</v>
      </c>
      <c r="BW42" s="12">
        <f t="shared" si="34"/>
        <v>-9.7605630793735264E-5</v>
      </c>
      <c r="BY42" s="12">
        <f t="shared" si="35"/>
        <v>6.8971619315721835E-5</v>
      </c>
      <c r="CA42" s="12">
        <f t="shared" si="36"/>
        <v>3.4801555572426796E-5</v>
      </c>
      <c r="CC42" s="12">
        <f t="shared" si="37"/>
        <v>1.2083863876188094E-5</v>
      </c>
      <c r="CE42" s="12">
        <f t="shared" si="38"/>
        <v>1.0378531885937227E-4</v>
      </c>
      <c r="CG42" s="13">
        <f t="shared" si="39"/>
        <v>-2.4444967809525698E-5</v>
      </c>
      <c r="CI42" s="13">
        <f t="shared" si="40"/>
        <v>1.7273685956772651E-5</v>
      </c>
      <c r="CK42" s="13">
        <f t="shared" si="41"/>
        <v>8.7159203702825285E-6</v>
      </c>
      <c r="CM42" s="13">
        <f t="shared" si="42"/>
        <v>3.0263588387880976E-6</v>
      </c>
      <c r="CO42" s="13">
        <f t="shared" si="43"/>
        <v>2.599264773955595E-5</v>
      </c>
      <c r="CQ42" s="25">
        <f t="shared" si="44"/>
        <v>-1.5372928412731775E-4</v>
      </c>
      <c r="CS42" s="25">
        <f t="shared" si="45"/>
        <v>1.0863059411925178E-4</v>
      </c>
      <c r="CU42" s="25">
        <f t="shared" si="46"/>
        <v>5.4812598219585742E-5</v>
      </c>
      <c r="CW42" s="25">
        <f t="shared" si="47"/>
        <v>1.9032137060862907E-5</v>
      </c>
      <c r="CY42" s="25">
        <f t="shared" si="48"/>
        <v>1.6346231914522656E-4</v>
      </c>
      <c r="DA42" s="13">
        <f t="shared" si="49"/>
        <v>-4.8283967609340651E-4</v>
      </c>
      <c r="DC42" s="13">
        <f t="shared" si="50"/>
        <v>-2.4363023496980484E-4</v>
      </c>
      <c r="DE42" s="13">
        <f t="shared" si="51"/>
        <v>-8.4593764476188063E-5</v>
      </c>
      <c r="DG42" s="13">
        <f t="shared" si="52"/>
        <v>-7.2655492561253304E-4</v>
      </c>
      <c r="DI42" s="25">
        <f t="shared" si="53"/>
        <v>1.7215781183410747E-4</v>
      </c>
      <c r="DK42" s="25">
        <f t="shared" si="54"/>
        <v>5.9776970575246392E-5</v>
      </c>
      <c r="DM42" s="25">
        <f t="shared" si="55"/>
        <v>5.1340961923814128E-4</v>
      </c>
      <c r="DO42" s="13">
        <f t="shared" si="56"/>
        <v>3.0162138921270107E-5</v>
      </c>
      <c r="DQ42" s="13">
        <f t="shared" si="57"/>
        <v>2.5905515301221635E-4</v>
      </c>
      <c r="DS42" s="25">
        <f t="shared" si="58"/>
        <v>8.9949634547511448E-5</v>
      </c>
    </row>
    <row r="43" spans="3:123" x14ac:dyDescent="0.2">
      <c r="C43" s="7">
        <v>42856</v>
      </c>
      <c r="D43" s="7">
        <v>42886</v>
      </c>
      <c r="E43" s="8">
        <v>223.270859</v>
      </c>
      <c r="F43" s="8">
        <v>225.85269199999999</v>
      </c>
      <c r="G43" s="15">
        <f t="shared" si="0"/>
        <v>1.1563681044466215E-2</v>
      </c>
      <c r="H43" s="15">
        <f t="shared" si="1"/>
        <v>1.0115636810444661</v>
      </c>
      <c r="I43" s="12"/>
      <c r="J43" s="16">
        <f t="shared" si="2"/>
        <v>3.6120577111118709E-3</v>
      </c>
      <c r="K43" s="15">
        <f t="shared" si="3"/>
        <v>1.3046960908402728E-5</v>
      </c>
      <c r="L43" s="12"/>
      <c r="M43" s="8">
        <v>23.397321999999999</v>
      </c>
      <c r="N43" s="8">
        <v>23.574217000000001</v>
      </c>
      <c r="O43" s="15">
        <f t="shared" si="4"/>
        <v>7.5604806396219965E-3</v>
      </c>
      <c r="P43" s="15">
        <f t="shared" si="5"/>
        <v>1.0075604806396219</v>
      </c>
      <c r="Q43" s="8"/>
      <c r="R43" s="14">
        <f t="shared" si="6"/>
        <v>4.5111125878142255E-3</v>
      </c>
      <c r="S43" s="15">
        <f t="shared" si="7"/>
        <v>2.0350136779935959E-5</v>
      </c>
      <c r="T43" s="8"/>
      <c r="U43" s="8">
        <v>49.934471000000002</v>
      </c>
      <c r="V43" s="8">
        <v>50.769931999999997</v>
      </c>
      <c r="W43" s="15">
        <f t="shared" si="8"/>
        <v>1.673114750730002E-2</v>
      </c>
      <c r="X43" s="15">
        <f t="shared" si="9"/>
        <v>1.0167311475073</v>
      </c>
      <c r="Y43" s="8"/>
      <c r="Z43" s="14">
        <f t="shared" si="10"/>
        <v>1.5186720730864337E-2</v>
      </c>
      <c r="AA43" s="15">
        <f t="shared" si="11"/>
        <v>2.306364865572646E-4</v>
      </c>
      <c r="AB43" s="8"/>
      <c r="AC43" s="12">
        <f t="shared" si="59"/>
        <v>1.62943990085082E-5</v>
      </c>
      <c r="AD43" s="12"/>
      <c r="AE43" s="12">
        <f t="shared" si="12"/>
        <v>5.4855311722421038E-5</v>
      </c>
      <c r="AF43" s="8"/>
      <c r="AG43" s="12">
        <f t="shared" si="13"/>
        <v>6.8509007056621364E-5</v>
      </c>
      <c r="AH43" s="8"/>
      <c r="AI43" s="8">
        <v>104.968414</v>
      </c>
      <c r="AJ43" s="8">
        <v>105.553383</v>
      </c>
      <c r="AK43" s="15">
        <f t="shared" si="14"/>
        <v>5.572809740652088E-3</v>
      </c>
      <c r="AL43" s="15">
        <f t="shared" si="15"/>
        <v>1.005572809740652</v>
      </c>
      <c r="AM43" s="8"/>
      <c r="AN43" s="14">
        <f t="shared" si="16"/>
        <v>-9.4182607288541571E-3</v>
      </c>
      <c r="AO43" s="15">
        <f t="shared" si="17"/>
        <v>8.8703635156676434E-5</v>
      </c>
      <c r="AP43" s="8"/>
      <c r="AQ43" s="8">
        <v>65.856292999999994</v>
      </c>
      <c r="AR43" s="8">
        <v>71.499770999999996</v>
      </c>
      <c r="AS43" s="15">
        <f t="shared" si="18"/>
        <v>8.5693830352704517E-2</v>
      </c>
      <c r="AT43" s="15">
        <f t="shared" si="19"/>
        <v>1.0856938303527046</v>
      </c>
      <c r="AU43" s="8"/>
      <c r="AV43" s="14">
        <f t="shared" si="20"/>
        <v>7.016126270420911E-2</v>
      </c>
      <c r="AW43" s="15">
        <f t="shared" si="21"/>
        <v>4.9226027842490441E-3</v>
      </c>
      <c r="AX43" s="8"/>
      <c r="AY43" s="8">
        <v>78.883529999999993</v>
      </c>
      <c r="AZ43" s="8">
        <v>82.662543999999997</v>
      </c>
      <c r="BA43" s="15">
        <f t="shared" si="22"/>
        <v>4.7906248617423736E-2</v>
      </c>
      <c r="BB43" s="15">
        <f t="shared" si="23"/>
        <v>1.0479062486174238</v>
      </c>
      <c r="BC43" s="8"/>
      <c r="BD43" s="14">
        <f t="shared" si="24"/>
        <v>3.5657308246222839E-2</v>
      </c>
      <c r="BE43" s="15">
        <f t="shared" si="25"/>
        <v>1.2714436313661513E-3</v>
      </c>
      <c r="BF43" s="8"/>
      <c r="BG43" s="8">
        <v>57.442962999999999</v>
      </c>
      <c r="BH43" s="8">
        <v>57.243243999999997</v>
      </c>
      <c r="BI43" s="15">
        <f t="shared" si="26"/>
        <v>-3.476822739801945E-3</v>
      </c>
      <c r="BJ43" s="15">
        <f t="shared" si="27"/>
        <v>0.99652317726019801</v>
      </c>
      <c r="BK43" s="8"/>
      <c r="BL43" s="14">
        <f t="shared" si="28"/>
        <v>-1.5075363379080975E-2</v>
      </c>
      <c r="BM43" s="15">
        <f t="shared" si="29"/>
        <v>2.2726658101133575E-4</v>
      </c>
      <c r="BN43" s="8"/>
      <c r="BO43" s="8">
        <v>114.648422</v>
      </c>
      <c r="BP43" s="8">
        <v>117.693108</v>
      </c>
      <c r="BQ43" s="15">
        <f t="shared" si="30"/>
        <v>2.6556719638060076E-2</v>
      </c>
      <c r="BR43" s="15">
        <f t="shared" si="31"/>
        <v>1.0265567196380601</v>
      </c>
      <c r="BT43" s="14">
        <f t="shared" si="32"/>
        <v>1.2542266662335867E-2</v>
      </c>
      <c r="BU43" s="15">
        <f t="shared" si="33"/>
        <v>1.5730845302914167E-4</v>
      </c>
      <c r="BW43" s="12">
        <f t="shared" si="34"/>
        <v>-3.4019301290919765E-5</v>
      </c>
      <c r="BY43" s="12">
        <f t="shared" si="35"/>
        <v>2.5342652997208424E-4</v>
      </c>
      <c r="CA43" s="12">
        <f t="shared" si="36"/>
        <v>1.2879625520826211E-4</v>
      </c>
      <c r="CC43" s="12">
        <f t="shared" si="37"/>
        <v>-5.4453082541222943E-5</v>
      </c>
      <c r="CE43" s="12">
        <f t="shared" si="38"/>
        <v>4.5303391012511618E-5</v>
      </c>
      <c r="CG43" s="13">
        <f t="shared" si="39"/>
        <v>-4.2486834529250371E-5</v>
      </c>
      <c r="CI43" s="13">
        <f t="shared" si="40"/>
        <v>3.1650535536189846E-4</v>
      </c>
      <c r="CK43" s="13">
        <f t="shared" si="41"/>
        <v>1.6085413207710784E-4</v>
      </c>
      <c r="CM43" s="13">
        <f t="shared" si="42"/>
        <v>-6.8006661505245789E-5</v>
      </c>
      <c r="CO43" s="13">
        <f t="shared" si="43"/>
        <v>5.6579577020186042E-5</v>
      </c>
      <c r="CQ43" s="25">
        <f t="shared" si="44"/>
        <v>-1.4303249545957489E-4</v>
      </c>
      <c r="CS43" s="25">
        <f t="shared" si="45"/>
        <v>1.0655195028136312E-3</v>
      </c>
      <c r="CU43" s="25">
        <f t="shared" si="46"/>
        <v>5.4151758234973228E-4</v>
      </c>
      <c r="CW43" s="25">
        <f t="shared" si="47"/>
        <v>-2.2894533355440207E-4</v>
      </c>
      <c r="CY43" s="25">
        <f t="shared" si="48"/>
        <v>1.9047590113292474E-4</v>
      </c>
      <c r="DA43" s="13">
        <f t="shared" si="49"/>
        <v>-6.6079706521387247E-4</v>
      </c>
      <c r="DC43" s="13">
        <f t="shared" si="50"/>
        <v>-3.3582982595204807E-4</v>
      </c>
      <c r="DE43" s="13">
        <f t="shared" si="51"/>
        <v>1.4198370288640445E-4</v>
      </c>
      <c r="DG43" s="13">
        <f t="shared" si="52"/>
        <v>-1.1812633755669459E-4</v>
      </c>
      <c r="DI43" s="25">
        <f t="shared" si="53"/>
        <v>2.5017617711882026E-3</v>
      </c>
      <c r="DK43" s="25">
        <f t="shared" si="54"/>
        <v>-1.0577065304011137E-3</v>
      </c>
      <c r="DM43" s="25">
        <f t="shared" si="55"/>
        <v>8.799812662023907E-4</v>
      </c>
      <c r="DO43" s="13">
        <f t="shared" si="56"/>
        <v>-5.3754687893170982E-4</v>
      </c>
      <c r="DQ43" s="13">
        <f t="shared" si="57"/>
        <v>4.472234684852345E-4</v>
      </c>
      <c r="DS43" s="25">
        <f t="shared" si="58"/>
        <v>-1.8907922753204627E-4</v>
      </c>
    </row>
    <row r="44" spans="3:123" x14ac:dyDescent="0.2">
      <c r="C44" s="7">
        <v>42887</v>
      </c>
      <c r="D44" s="7">
        <v>42916</v>
      </c>
      <c r="E44" s="8">
        <v>227.64868200000001</v>
      </c>
      <c r="F44" s="8">
        <v>227.29246499999999</v>
      </c>
      <c r="G44" s="15">
        <f t="shared" si="0"/>
        <v>-1.5647663622318493E-3</v>
      </c>
      <c r="H44" s="15">
        <f t="shared" si="1"/>
        <v>0.9984352336377682</v>
      </c>
      <c r="I44" s="12"/>
      <c r="J44" s="16">
        <f t="shared" si="2"/>
        <v>-9.5163896955861929E-3</v>
      </c>
      <c r="K44" s="15">
        <f t="shared" si="3"/>
        <v>9.0561672838259069E-5</v>
      </c>
      <c r="L44" s="12"/>
      <c r="M44" s="8">
        <v>23.577946000000001</v>
      </c>
      <c r="N44" s="8">
        <v>23.549969000000001</v>
      </c>
      <c r="O44" s="15">
        <f t="shared" si="4"/>
        <v>-1.1865749459261598E-3</v>
      </c>
      <c r="P44" s="15">
        <f t="shared" si="5"/>
        <v>0.99881342505407389</v>
      </c>
      <c r="Q44" s="8"/>
      <c r="R44" s="14">
        <f t="shared" si="6"/>
        <v>-4.2359429977339305E-3</v>
      </c>
      <c r="S44" s="15">
        <f t="shared" si="7"/>
        <v>1.7943213080051119E-5</v>
      </c>
      <c r="T44" s="8"/>
      <c r="U44" s="8">
        <v>51.146346999999999</v>
      </c>
      <c r="V44" s="8">
        <v>51.253956000000002</v>
      </c>
      <c r="W44" s="15">
        <f t="shared" si="8"/>
        <v>2.1039430245136299E-3</v>
      </c>
      <c r="X44" s="15">
        <f t="shared" si="9"/>
        <v>1.0021039430245136</v>
      </c>
      <c r="Y44" s="8"/>
      <c r="Z44" s="14">
        <f t="shared" si="10"/>
        <v>5.5951624807794743E-4</v>
      </c>
      <c r="AA44" s="15">
        <f t="shared" si="11"/>
        <v>3.1305843186322319E-7</v>
      </c>
      <c r="AB44" s="8"/>
      <c r="AC44" s="12">
        <f t="shared" si="59"/>
        <v>4.0310884294725666E-5</v>
      </c>
      <c r="AD44" s="12"/>
      <c r="AE44" s="12">
        <f t="shared" si="12"/>
        <v>-5.3245746577220267E-6</v>
      </c>
      <c r="AF44" s="8"/>
      <c r="AG44" s="12">
        <f t="shared" si="13"/>
        <v>-2.3700789331641424E-6</v>
      </c>
      <c r="AH44" s="8"/>
      <c r="AI44" s="8">
        <v>106.030334</v>
      </c>
      <c r="AJ44" s="8">
        <v>113.346031</v>
      </c>
      <c r="AK44" s="15">
        <f t="shared" si="14"/>
        <v>6.8996264785886649E-2</v>
      </c>
      <c r="AL44" s="15">
        <f t="shared" si="15"/>
        <v>1.0689962647858866</v>
      </c>
      <c r="AM44" s="8"/>
      <c r="AN44" s="14">
        <f t="shared" si="16"/>
        <v>5.40051943163804E-2</v>
      </c>
      <c r="AO44" s="15">
        <f t="shared" si="17"/>
        <v>2.9165610131500061E-3</v>
      </c>
      <c r="AP44" s="8"/>
      <c r="AQ44" s="8">
        <v>72.912993999999998</v>
      </c>
      <c r="AR44" s="8">
        <v>71.505600000000001</v>
      </c>
      <c r="AS44" s="15">
        <f t="shared" si="18"/>
        <v>-1.9302375650628152E-2</v>
      </c>
      <c r="AT44" s="15">
        <f t="shared" si="19"/>
        <v>0.9806976243493718</v>
      </c>
      <c r="AU44" s="8"/>
      <c r="AV44" s="14">
        <f t="shared" si="20"/>
        <v>-3.4834943299123559E-2</v>
      </c>
      <c r="AW44" s="15">
        <f t="shared" si="21"/>
        <v>1.2134732746531534E-3</v>
      </c>
      <c r="AX44" s="8"/>
      <c r="AY44" s="8">
        <v>83.093215999999998</v>
      </c>
      <c r="AZ44" s="8">
        <v>87.476630999999998</v>
      </c>
      <c r="BA44" s="15">
        <f t="shared" si="22"/>
        <v>5.2752982866856417E-2</v>
      </c>
      <c r="BB44" s="15">
        <f t="shared" si="23"/>
        <v>1.0527529828668565</v>
      </c>
      <c r="BC44" s="8"/>
      <c r="BD44" s="14">
        <f t="shared" si="24"/>
        <v>4.0504042495655521E-2</v>
      </c>
      <c r="BE44" s="15">
        <f t="shared" si="25"/>
        <v>1.6405774584898683E-3</v>
      </c>
      <c r="BF44" s="8"/>
      <c r="BG44" s="8">
        <v>57.385902000000002</v>
      </c>
      <c r="BH44" s="8">
        <v>62.887829000000004</v>
      </c>
      <c r="BI44" s="15">
        <f t="shared" si="26"/>
        <v>9.5875934824549799E-2</v>
      </c>
      <c r="BJ44" s="15">
        <f t="shared" si="27"/>
        <v>1.0958759348245497</v>
      </c>
      <c r="BK44" s="8"/>
      <c r="BL44" s="14">
        <f t="shared" si="28"/>
        <v>8.4277394185270776E-2</v>
      </c>
      <c r="BM44" s="15">
        <f t="shared" si="29"/>
        <v>7.1026791706595123E-3</v>
      </c>
      <c r="BN44" s="8"/>
      <c r="BO44" s="8">
        <v>118.46845999999999</v>
      </c>
      <c r="BP44" s="8">
        <v>116.946106</v>
      </c>
      <c r="BQ44" s="15">
        <f t="shared" si="30"/>
        <v>-1.285028943568603E-2</v>
      </c>
      <c r="BR44" s="15">
        <f t="shared" si="31"/>
        <v>0.987149710564314</v>
      </c>
      <c r="BT44" s="14">
        <f t="shared" si="32"/>
        <v>-2.686474241141024E-2</v>
      </c>
      <c r="BU44" s="15">
        <f t="shared" si="33"/>
        <v>7.2171438483142403E-4</v>
      </c>
      <c r="BW44" s="12">
        <f t="shared" si="34"/>
        <v>-5.1393447470053243E-4</v>
      </c>
      <c r="BY44" s="12">
        <f t="shared" si="35"/>
        <v>3.3150289545810872E-4</v>
      </c>
      <c r="CA44" s="12">
        <f t="shared" si="36"/>
        <v>-3.8545225263524144E-4</v>
      </c>
      <c r="CC44" s="12">
        <f t="shared" si="37"/>
        <v>-8.0201652559556654E-4</v>
      </c>
      <c r="CE44" s="12">
        <f t="shared" si="38"/>
        <v>2.5565535785852176E-4</v>
      </c>
      <c r="CG44" s="13">
        <f t="shared" si="39"/>
        <v>-2.2876292470573183E-4</v>
      </c>
      <c r="CI44" s="13">
        <f t="shared" si="40"/>
        <v>1.4755883414438095E-4</v>
      </c>
      <c r="CK44" s="13">
        <f t="shared" si="41"/>
        <v>-1.7157281518938956E-4</v>
      </c>
      <c r="CM44" s="13">
        <f t="shared" si="42"/>
        <v>-3.5699423776636E-4</v>
      </c>
      <c r="CO44" s="13">
        <f t="shared" si="43"/>
        <v>1.1379751750353896E-4</v>
      </c>
      <c r="CQ44" s="25">
        <f t="shared" si="44"/>
        <v>3.0216783700621651E-5</v>
      </c>
      <c r="CS44" s="25">
        <f t="shared" si="45"/>
        <v>-1.9490716776733651E-5</v>
      </c>
      <c r="CU44" s="25">
        <f t="shared" si="46"/>
        <v>2.2662669889158919E-5</v>
      </c>
      <c r="CW44" s="25">
        <f t="shared" si="47"/>
        <v>4.7154571392328929E-5</v>
      </c>
      <c r="CY44" s="25">
        <f t="shared" si="48"/>
        <v>-1.5031259879612768E-5</v>
      </c>
      <c r="DA44" s="13">
        <f t="shared" si="49"/>
        <v>-1.8812678818692613E-3</v>
      </c>
      <c r="DC44" s="13">
        <f t="shared" si="50"/>
        <v>2.1874286855768058E-3</v>
      </c>
      <c r="DE44" s="13">
        <f t="shared" si="51"/>
        <v>4.5514170494537357E-3</v>
      </c>
      <c r="DG44" s="13">
        <f t="shared" si="52"/>
        <v>-1.4508356341877157E-3</v>
      </c>
      <c r="DI44" s="25">
        <f t="shared" si="53"/>
        <v>-1.4109560237214511E-3</v>
      </c>
      <c r="DK44" s="25">
        <f t="shared" si="54"/>
        <v>-2.935798247841793E-3</v>
      </c>
      <c r="DM44" s="25">
        <f t="shared" si="55"/>
        <v>9.3583177864703566E-4</v>
      </c>
      <c r="DO44" s="13">
        <f t="shared" si="56"/>
        <v>3.4135751555033188E-3</v>
      </c>
      <c r="DQ44" s="13">
        <f t="shared" si="57"/>
        <v>-1.0881306682665995E-3</v>
      </c>
      <c r="DS44" s="25">
        <f t="shared" si="58"/>
        <v>-2.2640904858921827E-3</v>
      </c>
    </row>
    <row r="45" spans="3:123" x14ac:dyDescent="0.2">
      <c r="C45" s="7">
        <v>42919</v>
      </c>
      <c r="D45" s="7">
        <v>42947</v>
      </c>
      <c r="E45" s="8">
        <v>227.677887</v>
      </c>
      <c r="F45" s="8">
        <v>231.964294</v>
      </c>
      <c r="G45" s="15">
        <f t="shared" si="0"/>
        <v>1.8826628516628831E-2</v>
      </c>
      <c r="H45" s="15">
        <f t="shared" si="1"/>
        <v>1.0188266285166288</v>
      </c>
      <c r="I45" s="12"/>
      <c r="J45" s="16">
        <f t="shared" si="2"/>
        <v>1.0875005183274488E-2</v>
      </c>
      <c r="K45" s="15">
        <f t="shared" si="3"/>
        <v>1.1826573773624698E-4</v>
      </c>
      <c r="L45" s="12"/>
      <c r="M45" s="8">
        <v>23.506098000000001</v>
      </c>
      <c r="N45" s="8">
        <v>23.590122000000001</v>
      </c>
      <c r="O45" s="15">
        <f t="shared" si="4"/>
        <v>3.5745618009420119E-3</v>
      </c>
      <c r="P45" s="15">
        <f t="shared" si="5"/>
        <v>1.003574561800942</v>
      </c>
      <c r="Q45" s="8"/>
      <c r="R45" s="14">
        <f t="shared" si="6"/>
        <v>5.2519374913424094E-4</v>
      </c>
      <c r="S45" s="15">
        <f t="shared" si="7"/>
        <v>2.7582847412968003E-7</v>
      </c>
      <c r="T45" s="8"/>
      <c r="U45" s="8">
        <v>51.411228000000001</v>
      </c>
      <c r="V45" s="8">
        <v>52.826725000000003</v>
      </c>
      <c r="W45" s="15">
        <f t="shared" si="8"/>
        <v>2.7532837768434591E-2</v>
      </c>
      <c r="X45" s="15">
        <f t="shared" si="9"/>
        <v>1.0275328377684345</v>
      </c>
      <c r="Y45" s="8"/>
      <c r="Z45" s="14">
        <f t="shared" si="10"/>
        <v>2.598841099199891E-2</v>
      </c>
      <c r="AA45" s="15">
        <f t="shared" si="11"/>
        <v>6.7539750588904972E-4</v>
      </c>
      <c r="AB45" s="8"/>
      <c r="AC45" s="12">
        <f t="shared" si="59"/>
        <v>5.711484744058231E-6</v>
      </c>
      <c r="AD45" s="12"/>
      <c r="AE45" s="12">
        <f t="shared" si="12"/>
        <v>2.8262410424305579E-4</v>
      </c>
      <c r="AF45" s="8"/>
      <c r="AG45" s="12">
        <f t="shared" si="13"/>
        <v>1.3648951002929425E-5</v>
      </c>
      <c r="AH45" s="8"/>
      <c r="AI45" s="8">
        <v>114.305367</v>
      </c>
      <c r="AJ45" s="8">
        <v>110.974861</v>
      </c>
      <c r="AK45" s="15">
        <f t="shared" si="14"/>
        <v>-2.9136917079317891E-2</v>
      </c>
      <c r="AL45" s="15">
        <f t="shared" si="15"/>
        <v>0.97086308292068213</v>
      </c>
      <c r="AM45" s="8"/>
      <c r="AN45" s="14">
        <f t="shared" si="16"/>
        <v>-4.4127987548824132E-2</v>
      </c>
      <c r="AO45" s="15">
        <f t="shared" si="17"/>
        <v>1.9472792851091777E-3</v>
      </c>
      <c r="AP45" s="8"/>
      <c r="AQ45" s="8">
        <v>71.174385000000001</v>
      </c>
      <c r="AR45" s="8">
        <v>71.789490000000001</v>
      </c>
      <c r="AS45" s="15">
        <f t="shared" si="18"/>
        <v>8.6422243058369916E-3</v>
      </c>
      <c r="AT45" s="15">
        <f t="shared" si="19"/>
        <v>1.0086422243058371</v>
      </c>
      <c r="AU45" s="8"/>
      <c r="AV45" s="14">
        <f t="shared" si="20"/>
        <v>-6.890343342658414E-3</v>
      </c>
      <c r="AW45" s="15">
        <f t="shared" si="21"/>
        <v>4.7476831379717122E-5</v>
      </c>
      <c r="AX45" s="8"/>
      <c r="AY45" s="8">
        <v>87.964737</v>
      </c>
      <c r="AZ45" s="8">
        <v>90.472267000000002</v>
      </c>
      <c r="BA45" s="15">
        <f t="shared" si="22"/>
        <v>2.8506081931444899E-2</v>
      </c>
      <c r="BB45" s="15">
        <f t="shared" si="23"/>
        <v>1.0285060819314449</v>
      </c>
      <c r="BC45" s="8"/>
      <c r="BD45" s="14">
        <f t="shared" si="24"/>
        <v>1.6257141560244007E-2</v>
      </c>
      <c r="BE45" s="15">
        <f t="shared" si="25"/>
        <v>2.6429465170981295E-4</v>
      </c>
      <c r="BF45" s="8"/>
      <c r="BG45" s="8">
        <v>63.612887999999998</v>
      </c>
      <c r="BH45" s="8">
        <v>63.641483000000001</v>
      </c>
      <c r="BI45" s="15">
        <f t="shared" si="26"/>
        <v>4.4951582767320379E-4</v>
      </c>
      <c r="BJ45" s="15">
        <f t="shared" si="27"/>
        <v>1.0004495158276732</v>
      </c>
      <c r="BK45" s="8"/>
      <c r="BL45" s="14">
        <f t="shared" si="28"/>
        <v>-1.1149024811605826E-2</v>
      </c>
      <c r="BM45" s="15">
        <f t="shared" si="29"/>
        <v>1.2430075424980233E-4</v>
      </c>
      <c r="BN45" s="8"/>
      <c r="BO45" s="8">
        <v>117.182503</v>
      </c>
      <c r="BP45" s="8">
        <v>121.80626700000001</v>
      </c>
      <c r="BQ45" s="15">
        <f t="shared" si="30"/>
        <v>3.9457801989431891E-2</v>
      </c>
      <c r="BR45" s="15">
        <f t="shared" si="31"/>
        <v>1.0394578019894318</v>
      </c>
      <c r="BT45" s="14">
        <f t="shared" si="32"/>
        <v>2.5443349013707681E-2</v>
      </c>
      <c r="BU45" s="15">
        <f t="shared" si="33"/>
        <v>6.4736400903333961E-4</v>
      </c>
      <c r="BW45" s="12">
        <f t="shared" si="34"/>
        <v>-4.7989209332093447E-4</v>
      </c>
      <c r="BY45" s="12">
        <f t="shared" si="35"/>
        <v>-7.4932519565951115E-5</v>
      </c>
      <c r="CA45" s="12">
        <f t="shared" si="36"/>
        <v>1.7679649873288066E-4</v>
      </c>
      <c r="CC45" s="12">
        <f t="shared" si="37"/>
        <v>-1.2124570261466923E-4</v>
      </c>
      <c r="CE45" s="12">
        <f t="shared" si="38"/>
        <v>2.7669655240393287E-4</v>
      </c>
      <c r="CG45" s="13">
        <f t="shared" si="39"/>
        <v>-2.317574322251605E-5</v>
      </c>
      <c r="CI45" s="13">
        <f t="shared" si="40"/>
        <v>-3.6187652529529304E-6</v>
      </c>
      <c r="CK45" s="13">
        <f t="shared" si="41"/>
        <v>8.5381491262306328E-6</v>
      </c>
      <c r="CM45" s="13">
        <f t="shared" si="42"/>
        <v>-5.8553981399979387E-6</v>
      </c>
      <c r="CO45" s="13">
        <f t="shared" si="43"/>
        <v>1.3362687859040128E-5</v>
      </c>
      <c r="CQ45" s="25">
        <f t="shared" si="44"/>
        <v>-1.1468162766686521E-3</v>
      </c>
      <c r="CS45" s="25">
        <f t="shared" si="45"/>
        <v>-1.7906907466499043E-4</v>
      </c>
      <c r="CU45" s="25">
        <f t="shared" si="46"/>
        <v>4.2249727642272767E-4</v>
      </c>
      <c r="CW45" s="25">
        <f t="shared" si="47"/>
        <v>-2.8974543896400544E-4</v>
      </c>
      <c r="CY45" s="25">
        <f t="shared" si="48"/>
        <v>6.6123221118110536E-4</v>
      </c>
      <c r="DA45" s="13">
        <f t="shared" si="49"/>
        <v>3.0405698523195372E-4</v>
      </c>
      <c r="DC45" s="13">
        <f t="shared" si="50"/>
        <v>-7.173949403499188E-4</v>
      </c>
      <c r="DE45" s="13">
        <f t="shared" si="51"/>
        <v>4.9198402806807325E-4</v>
      </c>
      <c r="DG45" s="13">
        <f t="shared" si="52"/>
        <v>-1.1227637884772793E-3</v>
      </c>
      <c r="DI45" s="25">
        <f t="shared" si="53"/>
        <v>-1.1201728712028272E-4</v>
      </c>
      <c r="DK45" s="25">
        <f t="shared" si="54"/>
        <v>7.6820608887781679E-5</v>
      </c>
      <c r="DM45" s="25">
        <f t="shared" si="55"/>
        <v>-1.7531341049153523E-4</v>
      </c>
      <c r="DO45" s="13">
        <f t="shared" si="56"/>
        <v>-1.8125127462094868E-4</v>
      </c>
      <c r="DQ45" s="13">
        <f t="shared" si="57"/>
        <v>4.1363612668254048E-4</v>
      </c>
      <c r="DS45" s="25">
        <f t="shared" si="58"/>
        <v>-2.8366852944417356E-4</v>
      </c>
    </row>
    <row r="46" spans="3:123" x14ac:dyDescent="0.2">
      <c r="C46" s="7">
        <v>42948</v>
      </c>
      <c r="D46" s="7">
        <v>42978</v>
      </c>
      <c r="E46" s="8">
        <v>232.48129299999999</v>
      </c>
      <c r="F46" s="8">
        <v>232.64111299999999</v>
      </c>
      <c r="G46" s="15">
        <f t="shared" si="0"/>
        <v>6.8745316209161095E-4</v>
      </c>
      <c r="H46" s="15">
        <f t="shared" si="1"/>
        <v>1.0006874531620915</v>
      </c>
      <c r="I46" s="12"/>
      <c r="J46" s="16">
        <f t="shared" si="2"/>
        <v>-7.2641701712627326E-3</v>
      </c>
      <c r="K46" s="15">
        <f t="shared" si="3"/>
        <v>5.2768168277063237E-5</v>
      </c>
      <c r="L46" s="12"/>
      <c r="M46" s="8">
        <v>23.641532999999999</v>
      </c>
      <c r="N46" s="8">
        <v>23.837848999999999</v>
      </c>
      <c r="O46" s="15">
        <f t="shared" si="4"/>
        <v>8.3038608367739727E-3</v>
      </c>
      <c r="P46" s="15">
        <f t="shared" si="5"/>
        <v>1.008303860836774</v>
      </c>
      <c r="Q46" s="8"/>
      <c r="R46" s="14">
        <f t="shared" si="6"/>
        <v>5.2544927849662018E-3</v>
      </c>
      <c r="S46" s="15">
        <f t="shared" si="7"/>
        <v>2.7609694427261872E-5</v>
      </c>
      <c r="T46" s="8"/>
      <c r="U46" s="8">
        <v>53.048766999999998</v>
      </c>
      <c r="V46" s="8">
        <v>53.788898000000003</v>
      </c>
      <c r="W46" s="15">
        <f t="shared" si="8"/>
        <v>1.3951898259954002E-2</v>
      </c>
      <c r="X46" s="15">
        <f t="shared" si="9"/>
        <v>1.013951898259954</v>
      </c>
      <c r="Y46" s="8"/>
      <c r="Z46" s="14">
        <f t="shared" si="10"/>
        <v>1.2407471483518319E-2</v>
      </c>
      <c r="AA46" s="15">
        <f t="shared" si="11"/>
        <v>1.5394534861432028E-4</v>
      </c>
      <c r="AB46" s="8"/>
      <c r="AC46" s="12">
        <f t="shared" si="59"/>
        <v>-3.8169529753666728E-5</v>
      </c>
      <c r="AD46" s="12"/>
      <c r="AE46" s="12">
        <f t="shared" si="12"/>
        <v>-9.0129984251366733E-5</v>
      </c>
      <c r="AF46" s="8"/>
      <c r="AG46" s="12">
        <f t="shared" si="13"/>
        <v>6.5194969389820897E-5</v>
      </c>
      <c r="AH46" s="8"/>
      <c r="AI46" s="8">
        <v>112.033737</v>
      </c>
      <c r="AJ46" s="8">
        <v>113.852852</v>
      </c>
      <c r="AK46" s="15">
        <f t="shared" si="14"/>
        <v>1.6237207190544722E-2</v>
      </c>
      <c r="AL46" s="15">
        <f t="shared" si="15"/>
        <v>1.0162372071905448</v>
      </c>
      <c r="AM46" s="8"/>
      <c r="AN46" s="14">
        <f t="shared" si="16"/>
        <v>1.2461367210384773E-3</v>
      </c>
      <c r="AO46" s="15">
        <f t="shared" si="17"/>
        <v>1.5528567275205278E-6</v>
      </c>
      <c r="AP46" s="8"/>
      <c r="AQ46" s="8">
        <v>72.376227999999998</v>
      </c>
      <c r="AR46" s="8">
        <v>73.937697999999997</v>
      </c>
      <c r="AS46" s="15">
        <f t="shared" si="18"/>
        <v>2.1574348969940794E-2</v>
      </c>
      <c r="AT46" s="15">
        <f t="shared" si="19"/>
        <v>1.0215743489699407</v>
      </c>
      <c r="AU46" s="8"/>
      <c r="AV46" s="14">
        <f t="shared" si="20"/>
        <v>6.0417813214453889E-3</v>
      </c>
      <c r="AW46" s="15">
        <f t="shared" si="21"/>
        <v>3.6503121536166391E-5</v>
      </c>
      <c r="AX46" s="8"/>
      <c r="AY46" s="8">
        <v>91.123069999999998</v>
      </c>
      <c r="AZ46" s="8">
        <v>96.819777999999999</v>
      </c>
      <c r="BA46" s="15">
        <f t="shared" si="22"/>
        <v>6.2516638212474634E-2</v>
      </c>
      <c r="BB46" s="15">
        <f t="shared" si="23"/>
        <v>1.0625166382124747</v>
      </c>
      <c r="BC46" s="8"/>
      <c r="BD46" s="14">
        <f t="shared" si="24"/>
        <v>5.0267697841273738E-2</v>
      </c>
      <c r="BE46" s="15">
        <f t="shared" si="25"/>
        <v>2.5268414462615964E-3</v>
      </c>
      <c r="BF46" s="8"/>
      <c r="BG46" s="8">
        <v>64.185280000000006</v>
      </c>
      <c r="BH46" s="8">
        <v>61.695338999999997</v>
      </c>
      <c r="BI46" s="15">
        <f t="shared" si="26"/>
        <v>-3.8793022325368194E-2</v>
      </c>
      <c r="BJ46" s="15">
        <f t="shared" si="27"/>
        <v>0.96120697767463181</v>
      </c>
      <c r="BK46" s="8"/>
      <c r="BL46" s="14">
        <f t="shared" si="28"/>
        <v>-5.0391562964647224E-2</v>
      </c>
      <c r="BM46" s="15">
        <f t="shared" si="29"/>
        <v>2.5393096180200058E-3</v>
      </c>
      <c r="BN46" s="8"/>
      <c r="BO46" s="8">
        <v>122.78964999999999</v>
      </c>
      <c r="BP46" s="8">
        <v>123.64061700000001</v>
      </c>
      <c r="BQ46" s="15">
        <f t="shared" si="30"/>
        <v>6.930282804780463E-3</v>
      </c>
      <c r="BR46" s="15">
        <f t="shared" si="31"/>
        <v>1.0069302828047804</v>
      </c>
      <c r="BT46" s="14">
        <f t="shared" si="32"/>
        <v>-7.0841701709437469E-3</v>
      </c>
      <c r="BU46" s="15">
        <f t="shared" si="33"/>
        <v>5.0185467010889156E-5</v>
      </c>
      <c r="BW46" s="12">
        <f t="shared" si="34"/>
        <v>-9.0521491982828557E-6</v>
      </c>
      <c r="BY46" s="12">
        <f t="shared" si="35"/>
        <v>-4.3888527656535927E-5</v>
      </c>
      <c r="CA46" s="12">
        <f t="shared" si="36"/>
        <v>-3.6515311123662875E-4</v>
      </c>
      <c r="CC46" s="12">
        <f t="shared" si="37"/>
        <v>3.6605288857109822E-4</v>
      </c>
      <c r="CE46" s="12">
        <f t="shared" si="38"/>
        <v>5.1460617643918783E-5</v>
      </c>
      <c r="CG46" s="13">
        <f t="shared" si="39"/>
        <v>6.5478164097781191E-6</v>
      </c>
      <c r="CI46" s="13">
        <f t="shared" si="40"/>
        <v>3.1746496361878361E-5</v>
      </c>
      <c r="CK46" s="13">
        <f t="shared" si="41"/>
        <v>2.6413125562383397E-4</v>
      </c>
      <c r="CM46" s="13">
        <f t="shared" si="42"/>
        <v>-2.6478210402090888E-4</v>
      </c>
      <c r="CO46" s="13">
        <f t="shared" si="43"/>
        <v>-3.7223721050696702E-5</v>
      </c>
      <c r="CQ46" s="25">
        <f t="shared" si="44"/>
        <v>1.546140583084993E-5</v>
      </c>
      <c r="CS46" s="25">
        <f t="shared" si="45"/>
        <v>7.4963229455487292E-5</v>
      </c>
      <c r="CU46" s="25">
        <f t="shared" si="46"/>
        <v>6.2369502750771926E-4</v>
      </c>
      <c r="CW46" s="25">
        <f t="shared" si="47"/>
        <v>-6.2523188049377822E-4</v>
      </c>
      <c r="CY46" s="25">
        <f t="shared" si="48"/>
        <v>-8.789663938037563E-5</v>
      </c>
      <c r="DA46" s="13">
        <f t="shared" si="49"/>
        <v>7.5288855651374752E-6</v>
      </c>
      <c r="DC46" s="13">
        <f t="shared" si="50"/>
        <v>6.2640424162077799E-5</v>
      </c>
      <c r="DE46" s="13">
        <f t="shared" si="51"/>
        <v>-6.2794777040769465E-5</v>
      </c>
      <c r="DG46" s="13">
        <f t="shared" si="52"/>
        <v>-8.8278445880984303E-6</v>
      </c>
      <c r="DI46" s="25">
        <f t="shared" si="53"/>
        <v>3.0370643788946839E-4</v>
      </c>
      <c r="DK46" s="25">
        <f t="shared" si="54"/>
        <v>-3.0445480387824485E-4</v>
      </c>
      <c r="DM46" s="25">
        <f t="shared" si="55"/>
        <v>-4.2801007016748516E-5</v>
      </c>
      <c r="DO46" s="13">
        <f t="shared" si="56"/>
        <v>-2.5330678608564069E-3</v>
      </c>
      <c r="DQ46" s="13">
        <f t="shared" si="57"/>
        <v>-3.5610492560916477E-4</v>
      </c>
      <c r="DS46" s="25">
        <f t="shared" si="58"/>
        <v>3.5698240722138752E-4</v>
      </c>
    </row>
    <row r="47" spans="3:123" x14ac:dyDescent="0.2">
      <c r="C47" s="7">
        <v>42979</v>
      </c>
      <c r="D47" s="7">
        <v>43007</v>
      </c>
      <c r="E47" s="8">
        <v>232.97010800000001</v>
      </c>
      <c r="F47" s="8">
        <v>237.32870500000001</v>
      </c>
      <c r="G47" s="15">
        <f t="shared" si="0"/>
        <v>1.8708825082400713E-2</v>
      </c>
      <c r="H47" s="15">
        <f t="shared" si="1"/>
        <v>1.0187088250824008</v>
      </c>
      <c r="I47" s="12"/>
      <c r="J47" s="16">
        <f t="shared" si="2"/>
        <v>1.0757201749046369E-2</v>
      </c>
      <c r="K47" s="15">
        <f t="shared" si="3"/>
        <v>1.1571738946968627E-4</v>
      </c>
      <c r="L47" s="12"/>
      <c r="M47" s="8">
        <v>23.795718999999998</v>
      </c>
      <c r="N47" s="8">
        <v>23.627222</v>
      </c>
      <c r="O47" s="15">
        <f t="shared" si="4"/>
        <v>-7.0809795661143328E-3</v>
      </c>
      <c r="P47" s="15">
        <f t="shared" si="5"/>
        <v>0.99291902043388569</v>
      </c>
      <c r="Q47" s="8"/>
      <c r="R47" s="14">
        <f t="shared" si="6"/>
        <v>-1.0130347617922104E-2</v>
      </c>
      <c r="S47" s="15">
        <f t="shared" si="7"/>
        <v>1.0262394285994004E-4</v>
      </c>
      <c r="T47" s="8"/>
      <c r="U47" s="8">
        <v>54.075695000000003</v>
      </c>
      <c r="V47" s="8">
        <v>53.751888000000001</v>
      </c>
      <c r="W47" s="15">
        <f t="shared" si="8"/>
        <v>-5.9880321464199793E-3</v>
      </c>
      <c r="X47" s="15">
        <f t="shared" si="9"/>
        <v>0.99401196785358004</v>
      </c>
      <c r="Y47" s="8"/>
      <c r="Z47" s="14">
        <f t="shared" si="10"/>
        <v>-7.5324589228556622E-3</v>
      </c>
      <c r="AA47" s="15">
        <f t="shared" si="11"/>
        <v>5.6737937424507881E-5</v>
      </c>
      <c r="AB47" s="8"/>
      <c r="AC47" s="12">
        <f t="shared" si="59"/>
        <v>-1.0897419311395937E-4</v>
      </c>
      <c r="AD47" s="12"/>
      <c r="AE47" s="12">
        <f t="shared" si="12"/>
        <v>-8.1028180299562861E-5</v>
      </c>
      <c r="AF47" s="8"/>
      <c r="AG47" s="12">
        <f t="shared" si="13"/>
        <v>7.6306427306246957E-5</v>
      </c>
      <c r="AH47" s="8"/>
      <c r="AI47" s="8">
        <v>114.260124</v>
      </c>
      <c r="AJ47" s="8">
        <v>123.42890199999999</v>
      </c>
      <c r="AK47" s="15">
        <f t="shared" si="14"/>
        <v>8.0244775508907976E-2</v>
      </c>
      <c r="AL47" s="15">
        <f t="shared" si="15"/>
        <v>1.080244775508908</v>
      </c>
      <c r="AM47" s="8"/>
      <c r="AN47" s="14">
        <f t="shared" si="16"/>
        <v>6.5253705039401727E-2</v>
      </c>
      <c r="AO47" s="15">
        <f t="shared" si="17"/>
        <v>4.258046021369242E-3</v>
      </c>
      <c r="AP47" s="8"/>
      <c r="AQ47" s="8">
        <v>73.824141999999995</v>
      </c>
      <c r="AR47" s="8">
        <v>76.835898999999998</v>
      </c>
      <c r="AS47" s="15">
        <f t="shared" si="18"/>
        <v>4.0796369837931924E-2</v>
      </c>
      <c r="AT47" s="15">
        <f t="shared" si="19"/>
        <v>1.0407963698379319</v>
      </c>
      <c r="AU47" s="8"/>
      <c r="AV47" s="14">
        <f t="shared" si="20"/>
        <v>2.5263802189436517E-2</v>
      </c>
      <c r="AW47" s="15">
        <f t="shared" si="21"/>
        <v>6.3825970106697733E-4</v>
      </c>
      <c r="AX47" s="8"/>
      <c r="AY47" s="8">
        <v>96.867760000000004</v>
      </c>
      <c r="AZ47" s="8">
        <v>103.287857</v>
      </c>
      <c r="BA47" s="15">
        <f t="shared" si="22"/>
        <v>6.6276922270113378E-2</v>
      </c>
      <c r="BB47" s="15">
        <f t="shared" si="23"/>
        <v>1.0662769222701134</v>
      </c>
      <c r="BC47" s="8"/>
      <c r="BD47" s="14">
        <f t="shared" si="24"/>
        <v>5.4027981898912482E-2</v>
      </c>
      <c r="BE47" s="15">
        <f t="shared" si="25"/>
        <v>2.9190228280692146E-3</v>
      </c>
      <c r="BF47" s="8"/>
      <c r="BG47" s="8">
        <v>62.105553</v>
      </c>
      <c r="BH47" s="8">
        <v>65.937163999999996</v>
      </c>
      <c r="BI47" s="15">
        <f t="shared" si="26"/>
        <v>6.1695143427834789E-2</v>
      </c>
      <c r="BJ47" s="15">
        <f t="shared" si="27"/>
        <v>1.0616951434278348</v>
      </c>
      <c r="BK47" s="8"/>
      <c r="BL47" s="14">
        <f t="shared" si="28"/>
        <v>5.0096602788555759E-2</v>
      </c>
      <c r="BM47" s="15">
        <f t="shared" si="29"/>
        <v>2.5096696109543327E-3</v>
      </c>
      <c r="BN47" s="8"/>
      <c r="BO47" s="8">
        <v>123.01657899999999</v>
      </c>
      <c r="BP47" s="8">
        <v>127.715981</v>
      </c>
      <c r="BQ47" s="15">
        <f t="shared" si="30"/>
        <v>3.8201371215175854E-2</v>
      </c>
      <c r="BR47" s="15">
        <f t="shared" si="31"/>
        <v>1.0382013712151759</v>
      </c>
      <c r="BT47" s="14">
        <f t="shared" si="32"/>
        <v>2.4186918239451644E-2</v>
      </c>
      <c r="BU47" s="15">
        <f t="shared" si="33"/>
        <v>5.8500701392191865E-4</v>
      </c>
      <c r="BW47" s="12">
        <f t="shared" si="34"/>
        <v>7.0194726998160811E-4</v>
      </c>
      <c r="BY47" s="12">
        <f t="shared" si="35"/>
        <v>2.7176781709976802E-4</v>
      </c>
      <c r="CA47" s="12">
        <f t="shared" si="36"/>
        <v>5.8118990138042697E-4</v>
      </c>
      <c r="CC47" s="12">
        <f t="shared" si="37"/>
        <v>5.3889926313833319E-4</v>
      </c>
      <c r="CE47" s="12">
        <f t="shared" si="38"/>
        <v>2.6018355918947076E-4</v>
      </c>
      <c r="CG47" s="13">
        <f t="shared" si="39"/>
        <v>-6.6104271540649482E-4</v>
      </c>
      <c r="CI47" s="13">
        <f t="shared" si="40"/>
        <v>-2.5593109832941345E-4</v>
      </c>
      <c r="CK47" s="13">
        <f t="shared" si="41"/>
        <v>-5.473222377307866E-4</v>
      </c>
      <c r="CM47" s="13">
        <f t="shared" si="42"/>
        <v>-5.0749600072503567E-4</v>
      </c>
      <c r="CO47" s="13">
        <f t="shared" si="43"/>
        <v>-2.4502188957190566E-4</v>
      </c>
      <c r="CQ47" s="25">
        <f t="shared" si="44"/>
        <v>-4.9152085277343299E-4</v>
      </c>
      <c r="CS47" s="25">
        <f t="shared" si="45"/>
        <v>-1.9029855222708151E-4</v>
      </c>
      <c r="CU47" s="25">
        <f t="shared" si="46"/>
        <v>-4.0696355433834751E-4</v>
      </c>
      <c r="CW47" s="25">
        <f t="shared" si="47"/>
        <v>-3.7735060267941271E-4</v>
      </c>
      <c r="CY47" s="25">
        <f t="shared" si="48"/>
        <v>-1.8218696810913789E-4</v>
      </c>
      <c r="DA47" s="13">
        <f t="shared" si="49"/>
        <v>1.648556696243282E-3</v>
      </c>
      <c r="DC47" s="13">
        <f t="shared" si="50"/>
        <v>3.5255259947057707E-3</v>
      </c>
      <c r="DE47" s="13">
        <f t="shared" si="51"/>
        <v>3.2689889418404876E-3</v>
      </c>
      <c r="DG47" s="13">
        <f t="shared" si="52"/>
        <v>1.5782860286093032E-3</v>
      </c>
      <c r="DI47" s="25">
        <f t="shared" si="53"/>
        <v>1.3649522473885816E-3</v>
      </c>
      <c r="DK47" s="25">
        <f t="shared" si="54"/>
        <v>1.2656306632128464E-3</v>
      </c>
      <c r="DM47" s="25">
        <f t="shared" si="55"/>
        <v>6.1105351797358044E-4</v>
      </c>
      <c r="DO47" s="13">
        <f t="shared" si="56"/>
        <v>2.7066183486570993E-3</v>
      </c>
      <c r="DQ47" s="13">
        <f t="shared" si="57"/>
        <v>1.3067703808315697E-3</v>
      </c>
      <c r="DS47" s="25">
        <f t="shared" si="58"/>
        <v>1.2116824357210833E-3</v>
      </c>
    </row>
    <row r="48" spans="3:123" x14ac:dyDescent="0.2">
      <c r="C48" s="7">
        <v>43010</v>
      </c>
      <c r="D48" s="7">
        <v>43039</v>
      </c>
      <c r="E48" s="8">
        <v>238.35836800000001</v>
      </c>
      <c r="F48" s="8">
        <v>242.921097</v>
      </c>
      <c r="G48" s="15">
        <f t="shared" si="0"/>
        <v>1.9142306763905978E-2</v>
      </c>
      <c r="H48" s="15">
        <f t="shared" si="1"/>
        <v>1.019142306763906</v>
      </c>
      <c r="I48" s="12"/>
      <c r="J48" s="16">
        <f t="shared" si="2"/>
        <v>1.1190683430551634E-2</v>
      </c>
      <c r="K48" s="15">
        <f t="shared" si="3"/>
        <v>1.252313956428229E-4</v>
      </c>
      <c r="L48" s="12"/>
      <c r="M48" s="8">
        <v>23.602854000000001</v>
      </c>
      <c r="N48" s="8">
        <v>23.565356999999999</v>
      </c>
      <c r="O48" s="15">
        <f t="shared" si="4"/>
        <v>-1.5886638115882889E-3</v>
      </c>
      <c r="P48" s="15">
        <f t="shared" si="5"/>
        <v>0.99841133618841171</v>
      </c>
      <c r="Q48" s="8"/>
      <c r="R48" s="14">
        <f t="shared" si="6"/>
        <v>-4.6380318633960603E-3</v>
      </c>
      <c r="S48" s="15">
        <f t="shared" si="7"/>
        <v>2.151133956587713E-5</v>
      </c>
      <c r="T48" s="8"/>
      <c r="U48" s="8">
        <v>53.751888000000001</v>
      </c>
      <c r="V48" s="8">
        <v>54.760319000000003</v>
      </c>
      <c r="W48" s="15">
        <f t="shared" si="8"/>
        <v>1.8760847991051061E-2</v>
      </c>
      <c r="X48" s="15">
        <f t="shared" si="9"/>
        <v>1.018760847991051</v>
      </c>
      <c r="Y48" s="8"/>
      <c r="Z48" s="14">
        <f t="shared" si="10"/>
        <v>1.721642121461538E-2</v>
      </c>
      <c r="AA48" s="15">
        <f t="shared" si="11"/>
        <v>2.9640515943905855E-4</v>
      </c>
      <c r="AB48" s="8"/>
      <c r="AC48" s="12">
        <f t="shared" si="59"/>
        <v>-5.1902746324076811E-5</v>
      </c>
      <c r="AD48" s="12"/>
      <c r="AE48" s="12">
        <f t="shared" si="12"/>
        <v>1.9266351961979398E-4</v>
      </c>
      <c r="AF48" s="8"/>
      <c r="AG48" s="12">
        <f t="shared" si="13"/>
        <v>-7.9850310167034041E-5</v>
      </c>
      <c r="AH48" s="8"/>
      <c r="AI48" s="8">
        <v>124.0839</v>
      </c>
      <c r="AJ48" s="8">
        <v>124.78439299999999</v>
      </c>
      <c r="AK48" s="15">
        <f t="shared" si="14"/>
        <v>5.6453174021770308E-3</v>
      </c>
      <c r="AL48" s="15">
        <f t="shared" si="15"/>
        <v>1.0056453174021771</v>
      </c>
      <c r="AM48" s="8"/>
      <c r="AN48" s="14">
        <f t="shared" si="16"/>
        <v>-9.3457530673292134E-3</v>
      </c>
      <c r="AO48" s="15">
        <f t="shared" si="17"/>
        <v>8.7343100395493399E-5</v>
      </c>
      <c r="AP48" s="8"/>
      <c r="AQ48" s="8">
        <v>77.102097000000001</v>
      </c>
      <c r="AR48" s="8">
        <v>81.684501999999995</v>
      </c>
      <c r="AS48" s="15">
        <f t="shared" si="18"/>
        <v>5.9432949015640835E-2</v>
      </c>
      <c r="AT48" s="15">
        <f t="shared" si="19"/>
        <v>1.0594329490156409</v>
      </c>
      <c r="AU48" s="8"/>
      <c r="AV48" s="14">
        <f t="shared" si="20"/>
        <v>4.3900381367145427E-2</v>
      </c>
      <c r="AW48" s="15">
        <f t="shared" si="21"/>
        <v>1.9272434841808095E-3</v>
      </c>
      <c r="AX48" s="8"/>
      <c r="AY48" s="8">
        <v>103.815681</v>
      </c>
      <c r="AZ48" s="8">
        <v>108.49881000000001</v>
      </c>
      <c r="BA48" s="15">
        <f t="shared" si="22"/>
        <v>4.5110034966683005E-2</v>
      </c>
      <c r="BB48" s="15">
        <f t="shared" si="23"/>
        <v>1.0451100349666831</v>
      </c>
      <c r="BC48" s="8"/>
      <c r="BD48" s="14">
        <f t="shared" si="24"/>
        <v>3.2861094595482108E-2</v>
      </c>
      <c r="BE48" s="15">
        <f t="shared" si="25"/>
        <v>1.0798515380132235E-3</v>
      </c>
      <c r="BF48" s="8"/>
      <c r="BG48" s="8">
        <v>66.541847000000004</v>
      </c>
      <c r="BH48" s="8">
        <v>63.441746000000002</v>
      </c>
      <c r="BI48" s="15">
        <f t="shared" si="26"/>
        <v>-4.658874287033244E-2</v>
      </c>
      <c r="BJ48" s="15">
        <f t="shared" si="27"/>
        <v>0.95341125712966757</v>
      </c>
      <c r="BK48" s="8"/>
      <c r="BL48" s="14">
        <f t="shared" si="28"/>
        <v>-5.818728350961147E-2</v>
      </c>
      <c r="BM48" s="15">
        <f t="shared" si="29"/>
        <v>3.3857599622279032E-3</v>
      </c>
      <c r="BN48" s="8"/>
      <c r="BO48" s="8">
        <v>128.06582599999999</v>
      </c>
      <c r="BP48" s="8">
        <v>135.91279599999999</v>
      </c>
      <c r="BQ48" s="15">
        <f t="shared" si="30"/>
        <v>6.1272942556900384E-2</v>
      </c>
      <c r="BR48" s="15">
        <f t="shared" si="31"/>
        <v>1.0612729425569003</v>
      </c>
      <c r="BT48" s="14">
        <f t="shared" si="32"/>
        <v>4.7258489581176177E-2</v>
      </c>
      <c r="BU48" s="15">
        <f t="shared" si="33"/>
        <v>2.2333648374941372E-3</v>
      </c>
      <c r="BW48" s="12">
        <f t="shared" si="34"/>
        <v>-1.0458536399658814E-4</v>
      </c>
      <c r="BY48" s="12">
        <f t="shared" si="35"/>
        <v>4.9127527036021208E-4</v>
      </c>
      <c r="CA48" s="12">
        <f t="shared" si="36"/>
        <v>3.6773810679945149E-4</v>
      </c>
      <c r="CC48" s="12">
        <f t="shared" si="37"/>
        <v>-6.5115546943981942E-4</v>
      </c>
      <c r="CE48" s="12">
        <f t="shared" si="38"/>
        <v>5.2885479630896532E-4</v>
      </c>
      <c r="CG48" s="13">
        <f t="shared" si="39"/>
        <v>4.3345900513704355E-5</v>
      </c>
      <c r="CI48" s="13">
        <f t="shared" si="40"/>
        <v>-2.036113675960592E-4</v>
      </c>
      <c r="CK48" s="13">
        <f t="shared" si="41"/>
        <v>-1.5241080379991808E-4</v>
      </c>
      <c r="CM48" s="13">
        <f t="shared" si="42"/>
        <v>2.6987447496203815E-4</v>
      </c>
      <c r="CO48" s="13">
        <f t="shared" si="43"/>
        <v>-2.1918638049346585E-4</v>
      </c>
      <c r="CQ48" s="25">
        <f t="shared" si="44"/>
        <v>-1.6090042137492343E-4</v>
      </c>
      <c r="CS48" s="25">
        <f t="shared" si="45"/>
        <v>7.5580745709902827E-4</v>
      </c>
      <c r="CU48" s="25">
        <f t="shared" si="46"/>
        <v>5.6575044612914096E-4</v>
      </c>
      <c r="CW48" s="25">
        <f t="shared" si="47"/>
        <v>-1.0017767822357146E-3</v>
      </c>
      <c r="CY48" s="25">
        <f t="shared" si="48"/>
        <v>8.1362206259604148E-4</v>
      </c>
      <c r="DA48" s="13">
        <f t="shared" si="49"/>
        <v>-4.1028212381892163E-4</v>
      </c>
      <c r="DC48" s="13">
        <f t="shared" si="50"/>
        <v>-3.0711167561152234E-4</v>
      </c>
      <c r="DE48" s="13">
        <f t="shared" si="51"/>
        <v>5.43803983339506E-4</v>
      </c>
      <c r="DG48" s="13">
        <f t="shared" si="52"/>
        <v>-4.4166617396062293E-4</v>
      </c>
      <c r="DI48" s="25">
        <f t="shared" si="53"/>
        <v>1.442614584883506E-3</v>
      </c>
      <c r="DK48" s="25">
        <f t="shared" si="54"/>
        <v>-2.5544439367901559E-3</v>
      </c>
      <c r="DM48" s="25">
        <f t="shared" si="55"/>
        <v>2.0746657154489031E-3</v>
      </c>
      <c r="DO48" s="13">
        <f t="shared" si="56"/>
        <v>-1.9120978276634787E-3</v>
      </c>
      <c r="DQ48" s="13">
        <f t="shared" si="57"/>
        <v>1.5529656965666361E-3</v>
      </c>
      <c r="DS48" s="25">
        <f t="shared" si="58"/>
        <v>-2.749843131495918E-3</v>
      </c>
    </row>
    <row r="49" spans="3:123" x14ac:dyDescent="0.2">
      <c r="C49" s="7">
        <v>43040</v>
      </c>
      <c r="D49" s="7">
        <v>43069</v>
      </c>
      <c r="E49" s="8">
        <v>243.24229399999999</v>
      </c>
      <c r="F49" s="8">
        <v>250.34620699999999</v>
      </c>
      <c r="G49" s="15">
        <f t="shared" si="0"/>
        <v>2.9205089637906499E-2</v>
      </c>
      <c r="H49" s="15">
        <f t="shared" si="1"/>
        <v>1.0292050896379066</v>
      </c>
      <c r="I49" s="12"/>
      <c r="J49" s="16">
        <f t="shared" si="2"/>
        <v>2.1253466304552153E-2</v>
      </c>
      <c r="K49" s="15">
        <f t="shared" si="3"/>
        <v>4.5170982995873375E-4</v>
      </c>
      <c r="L49" s="12"/>
      <c r="M49" s="8">
        <v>23.599152</v>
      </c>
      <c r="N49" s="8">
        <v>23.552212000000001</v>
      </c>
      <c r="O49" s="15">
        <f t="shared" si="4"/>
        <v>-1.989054521959065E-3</v>
      </c>
      <c r="P49" s="15">
        <f t="shared" si="5"/>
        <v>0.99801094547804092</v>
      </c>
      <c r="Q49" s="8"/>
      <c r="R49" s="14">
        <f t="shared" si="6"/>
        <v>-5.038422573766836E-3</v>
      </c>
      <c r="S49" s="15">
        <f t="shared" si="7"/>
        <v>2.5385702031843227E-5</v>
      </c>
      <c r="T49" s="8"/>
      <c r="U49" s="8">
        <v>54.926845999999998</v>
      </c>
      <c r="V49" s="8">
        <v>54.769565999999998</v>
      </c>
      <c r="W49" s="15">
        <f t="shared" si="8"/>
        <v>-2.8634449536752956E-3</v>
      </c>
      <c r="X49" s="15">
        <f t="shared" si="9"/>
        <v>0.9971365550463247</v>
      </c>
      <c r="Y49" s="8"/>
      <c r="Z49" s="14">
        <f t="shared" si="10"/>
        <v>-4.4078717301109776E-3</v>
      </c>
      <c r="AA49" s="15">
        <f t="shared" si="11"/>
        <v>1.9429333189111541E-5</v>
      </c>
      <c r="AB49" s="8"/>
      <c r="AC49" s="12">
        <f t="shared" si="59"/>
        <v>-1.0708394439964839E-4</v>
      </c>
      <c r="AD49" s="12"/>
      <c r="AE49" s="12">
        <f t="shared" si="12"/>
        <v>-9.3682553290701668E-5</v>
      </c>
      <c r="AF49" s="8"/>
      <c r="AG49" s="12">
        <f t="shared" si="13"/>
        <v>2.2208720427259828E-5</v>
      </c>
      <c r="AH49" s="8"/>
      <c r="AI49" s="8">
        <v>123.84736599999999</v>
      </c>
      <c r="AJ49" s="8">
        <v>136.03743</v>
      </c>
      <c r="AK49" s="15">
        <f t="shared" si="14"/>
        <v>9.8428124825844149E-2</v>
      </c>
      <c r="AL49" s="15">
        <f t="shared" si="15"/>
        <v>1.0984281248258441</v>
      </c>
      <c r="AM49" s="8"/>
      <c r="AN49" s="14">
        <f t="shared" si="16"/>
        <v>8.34370543563379E-2</v>
      </c>
      <c r="AO49" s="15">
        <f t="shared" si="17"/>
        <v>6.961742039662485E-3</v>
      </c>
      <c r="AP49" s="8"/>
      <c r="AQ49" s="8">
        <v>82.159858999999997</v>
      </c>
      <c r="AR49" s="8">
        <v>85.810569999999998</v>
      </c>
      <c r="AS49" s="15">
        <f t="shared" si="18"/>
        <v>4.4434241300243725E-2</v>
      </c>
      <c r="AT49" s="15">
        <f t="shared" si="19"/>
        <v>1.0444342413002436</v>
      </c>
      <c r="AU49" s="8"/>
      <c r="AV49" s="14">
        <f t="shared" si="20"/>
        <v>2.8901673651748318E-2</v>
      </c>
      <c r="AW49" s="15">
        <f t="shared" si="21"/>
        <v>8.3530673987216295E-4</v>
      </c>
      <c r="AX49" s="8"/>
      <c r="AY49" s="8">
        <v>108.086151</v>
      </c>
      <c r="AZ49" s="8">
        <v>118.715515</v>
      </c>
      <c r="BA49" s="15">
        <f t="shared" si="22"/>
        <v>9.834159049664E-2</v>
      </c>
      <c r="BB49" s="15">
        <f t="shared" si="23"/>
        <v>1.09834159049664</v>
      </c>
      <c r="BC49" s="8"/>
      <c r="BD49" s="14">
        <f t="shared" si="24"/>
        <v>8.609265012543911E-2</v>
      </c>
      <c r="BE49" s="15">
        <f t="shared" si="25"/>
        <v>7.4119444056212711E-3</v>
      </c>
      <c r="BF49" s="8"/>
      <c r="BG49" s="8">
        <v>63.556910999999999</v>
      </c>
      <c r="BH49" s="8">
        <v>68.576599000000002</v>
      </c>
      <c r="BI49" s="15">
        <f t="shared" si="26"/>
        <v>7.8979420507079109E-2</v>
      </c>
      <c r="BJ49" s="15">
        <f t="shared" si="27"/>
        <v>1.0789794205070791</v>
      </c>
      <c r="BK49" s="8"/>
      <c r="BL49" s="14">
        <f t="shared" si="28"/>
        <v>6.7380879867800086E-2</v>
      </c>
      <c r="BM49" s="15">
        <f t="shared" si="29"/>
        <v>4.5401829717589071E-3</v>
      </c>
      <c r="BN49" s="8"/>
      <c r="BO49" s="8">
        <v>136.48564099999999</v>
      </c>
      <c r="BP49" s="8">
        <v>141.306915</v>
      </c>
      <c r="BQ49" s="15">
        <f t="shared" si="30"/>
        <v>3.5324404565019535E-2</v>
      </c>
      <c r="BR49" s="15">
        <f t="shared" si="31"/>
        <v>1.0353244045650196</v>
      </c>
      <c r="BT49" s="14">
        <f t="shared" si="32"/>
        <v>2.1309951589295325E-2</v>
      </c>
      <c r="BU49" s="15">
        <f t="shared" si="33"/>
        <v>4.5411403673811037E-4</v>
      </c>
      <c r="BW49" s="12">
        <f t="shared" si="34"/>
        <v>1.7733266233135141E-3</v>
      </c>
      <c r="BY49" s="12">
        <f t="shared" si="35"/>
        <v>6.1426074710259565E-4</v>
      </c>
      <c r="CA49" s="12">
        <f t="shared" si="36"/>
        <v>1.8297672385106179E-3</v>
      </c>
      <c r="CC49" s="12">
        <f t="shared" si="37"/>
        <v>1.4320772598413656E-3</v>
      </c>
      <c r="CE49" s="12">
        <f t="shared" si="38"/>
        <v>4.5291033805472581E-4</v>
      </c>
      <c r="CG49" s="13">
        <f t="shared" si="39"/>
        <v>-4.203911381575834E-4</v>
      </c>
      <c r="CI49" s="13">
        <f t="shared" si="40"/>
        <v>-1.4561884494661092E-4</v>
      </c>
      <c r="CK49" s="13">
        <f t="shared" si="41"/>
        <v>-4.3377115182742265E-4</v>
      </c>
      <c r="CM49" s="13">
        <f t="shared" si="42"/>
        <v>-3.3949334616619527E-4</v>
      </c>
      <c r="CO49" s="13">
        <f t="shared" si="43"/>
        <v>-1.0736854113338403E-4</v>
      </c>
      <c r="CQ49" s="25">
        <f t="shared" si="44"/>
        <v>-3.6777983314103483E-4</v>
      </c>
      <c r="CS49" s="25">
        <f t="shared" si="45"/>
        <v>-1.2739487024243472E-4</v>
      </c>
      <c r="CU49" s="25">
        <f t="shared" si="46"/>
        <v>-3.7948535865825836E-4</v>
      </c>
      <c r="CW49" s="25">
        <f t="shared" si="47"/>
        <v>-2.9700627551927991E-4</v>
      </c>
      <c r="CY49" s="25">
        <f t="shared" si="48"/>
        <v>-9.3931533180488359E-5</v>
      </c>
      <c r="DA49" s="13">
        <f t="shared" si="49"/>
        <v>2.4114705154700631E-3</v>
      </c>
      <c r="DC49" s="13">
        <f t="shared" si="50"/>
        <v>7.1833171281974438E-3</v>
      </c>
      <c r="DE49" s="13">
        <f t="shared" si="51"/>
        <v>5.6220621361075095E-3</v>
      </c>
      <c r="DG49" s="13">
        <f t="shared" si="52"/>
        <v>1.7780395890869632E-3</v>
      </c>
      <c r="DI49" s="25">
        <f t="shared" si="53"/>
        <v>2.4882216777395902E-3</v>
      </c>
      <c r="DK49" s="25">
        <f t="shared" si="54"/>
        <v>1.9474202003068163E-3</v>
      </c>
      <c r="DM49" s="25">
        <f t="shared" si="55"/>
        <v>6.1589326636836883E-4</v>
      </c>
      <c r="DO49" s="13">
        <f t="shared" si="56"/>
        <v>5.8009985156027566E-3</v>
      </c>
      <c r="DQ49" s="13">
        <f t="shared" si="57"/>
        <v>1.8346302063672476E-3</v>
      </c>
      <c r="DS49" s="25">
        <f t="shared" si="58"/>
        <v>1.4358832880269439E-3</v>
      </c>
    </row>
    <row r="50" spans="3:123" x14ac:dyDescent="0.2">
      <c r="C50" s="7">
        <v>43070</v>
      </c>
      <c r="D50" s="7">
        <v>43098</v>
      </c>
      <c r="E50" s="8">
        <v>249.82662999999999</v>
      </c>
      <c r="F50" s="8">
        <v>253.38240099999999</v>
      </c>
      <c r="G50" s="15">
        <f t="shared" si="0"/>
        <v>1.4232954269126526E-2</v>
      </c>
      <c r="H50" s="15">
        <f t="shared" si="1"/>
        <v>1.0142329542691266</v>
      </c>
      <c r="I50" s="12"/>
      <c r="J50" s="16">
        <f t="shared" si="2"/>
        <v>6.2813309357721819E-3</v>
      </c>
      <c r="K50" s="15">
        <f t="shared" si="3"/>
        <v>3.9455118324688637E-5</v>
      </c>
      <c r="L50" s="12"/>
      <c r="M50" s="8">
        <v>23.641518000000001</v>
      </c>
      <c r="N50" s="8">
        <v>23.609725999999998</v>
      </c>
      <c r="O50" s="15">
        <f t="shared" si="4"/>
        <v>-1.3447529046147937E-3</v>
      </c>
      <c r="P50" s="15">
        <f t="shared" si="5"/>
        <v>0.99865524709538522</v>
      </c>
      <c r="Q50" s="8"/>
      <c r="R50" s="14">
        <f t="shared" si="6"/>
        <v>-4.3941209564225649E-3</v>
      </c>
      <c r="S50" s="15">
        <f t="shared" si="7"/>
        <v>1.9308298979671958E-5</v>
      </c>
      <c r="T50" s="8"/>
      <c r="U50" s="8">
        <v>54.741810000000001</v>
      </c>
      <c r="V50" s="8">
        <v>57.151046999999998</v>
      </c>
      <c r="W50" s="15">
        <f t="shared" si="8"/>
        <v>4.4010912317294537E-2</v>
      </c>
      <c r="X50" s="15">
        <f t="shared" si="9"/>
        <v>1.0440109123172945</v>
      </c>
      <c r="Y50" s="8"/>
      <c r="Z50" s="14">
        <f t="shared" si="10"/>
        <v>4.2466485540858856E-2</v>
      </c>
      <c r="AA50" s="15">
        <f t="shared" si="11"/>
        <v>1.8034023941919744E-3</v>
      </c>
      <c r="AB50" s="8"/>
      <c r="AC50" s="12">
        <f t="shared" si="59"/>
        <v>-2.7600927899101905E-5</v>
      </c>
      <c r="AD50" s="12"/>
      <c r="AE50" s="12">
        <f t="shared" si="12"/>
        <v>2.6674604936131879E-4</v>
      </c>
      <c r="AF50" s="8"/>
      <c r="AG50" s="12">
        <f t="shared" si="13"/>
        <v>-1.8660287406070374E-4</v>
      </c>
      <c r="AH50" s="8"/>
      <c r="AI50" s="8">
        <v>137.17456100000001</v>
      </c>
      <c r="AJ50" s="8">
        <v>136.65033</v>
      </c>
      <c r="AK50" s="15">
        <f t="shared" si="14"/>
        <v>-3.821634246017485E-3</v>
      </c>
      <c r="AL50" s="15">
        <f t="shared" si="15"/>
        <v>0.99617836575398255</v>
      </c>
      <c r="AM50" s="8"/>
      <c r="AN50" s="14">
        <f t="shared" si="16"/>
        <v>-1.881270471552373E-2</v>
      </c>
      <c r="AO50" s="15">
        <f t="shared" si="17"/>
        <v>3.539178587134888E-4</v>
      </c>
      <c r="AP50" s="8"/>
      <c r="AQ50" s="8">
        <v>85.686950999999993</v>
      </c>
      <c r="AR50" s="8">
        <v>86.467499000000004</v>
      </c>
      <c r="AS50" s="15">
        <f t="shared" si="18"/>
        <v>9.1092983341186963E-3</v>
      </c>
      <c r="AT50" s="15">
        <f t="shared" si="19"/>
        <v>1.0091092983341188</v>
      </c>
      <c r="AU50" s="8"/>
      <c r="AV50" s="14">
        <f t="shared" si="20"/>
        <v>-6.4232693143767092E-3</v>
      </c>
      <c r="AW50" s="15">
        <f t="shared" si="21"/>
        <v>4.1258388685013439E-5</v>
      </c>
      <c r="AX50" s="8"/>
      <c r="AY50" s="8">
        <v>119.504189</v>
      </c>
      <c r="AZ50" s="8">
        <v>119.831192</v>
      </c>
      <c r="BA50" s="15">
        <f t="shared" si="22"/>
        <v>2.7363308578246142E-3</v>
      </c>
      <c r="BB50" s="15">
        <f t="shared" si="23"/>
        <v>1.0027363308578245</v>
      </c>
      <c r="BC50" s="8"/>
      <c r="BD50" s="14">
        <f t="shared" si="24"/>
        <v>-9.5126095133762807E-3</v>
      </c>
      <c r="BE50" s="15">
        <f t="shared" si="25"/>
        <v>9.0489739753976914E-5</v>
      </c>
      <c r="BF50" s="8"/>
      <c r="BG50" s="8">
        <v>69.171645999999996</v>
      </c>
      <c r="BH50" s="8">
        <v>68.105498999999995</v>
      </c>
      <c r="BI50" s="15">
        <f t="shared" si="26"/>
        <v>-1.5413063901934629E-2</v>
      </c>
      <c r="BJ50" s="15">
        <f t="shared" si="27"/>
        <v>0.98458693609806536</v>
      </c>
      <c r="BK50" s="8"/>
      <c r="BL50" s="14">
        <f t="shared" si="28"/>
        <v>-2.7011604541213659E-2</v>
      </c>
      <c r="BM50" s="15">
        <f t="shared" si="29"/>
        <v>7.2962677989091436E-4</v>
      </c>
      <c r="BN50" s="8"/>
      <c r="BO50" s="8">
        <v>139.93214399999999</v>
      </c>
      <c r="BP50" s="8">
        <v>146.15687600000001</v>
      </c>
      <c r="BQ50" s="15">
        <f t="shared" si="30"/>
        <v>4.4483932155002341E-2</v>
      </c>
      <c r="BR50" s="15">
        <f t="shared" si="31"/>
        <v>1.0444839321550023</v>
      </c>
      <c r="BT50" s="14">
        <f t="shared" si="32"/>
        <v>3.0469479179278131E-2</v>
      </c>
      <c r="BU50" s="15">
        <f t="shared" si="33"/>
        <v>9.2838916145646349E-4</v>
      </c>
      <c r="BW50" s="12">
        <f t="shared" si="34"/>
        <v>-1.1816882411516641E-4</v>
      </c>
      <c r="BY50" s="12">
        <f t="shared" si="35"/>
        <v>-4.0346680253190599E-5</v>
      </c>
      <c r="CA50" s="12">
        <f t="shared" si="36"/>
        <v>-5.9751848416291192E-5</v>
      </c>
      <c r="CC50" s="12">
        <f t="shared" si="37"/>
        <v>-1.6966882722956972E-4</v>
      </c>
      <c r="CE50" s="12">
        <f t="shared" si="38"/>
        <v>1.9138888216566611E-4</v>
      </c>
      <c r="CG50" s="13">
        <f t="shared" si="39"/>
        <v>8.2665300037472429E-5</v>
      </c>
      <c r="CI50" s="13">
        <f t="shared" si="40"/>
        <v>2.8224622303048698E-5</v>
      </c>
      <c r="CK50" s="13">
        <f t="shared" si="41"/>
        <v>4.1799556812991369E-5</v>
      </c>
      <c r="CM50" s="13">
        <f t="shared" si="42"/>
        <v>1.1869225758114586E-4</v>
      </c>
      <c r="CO50" s="13">
        <f t="shared" si="43"/>
        <v>-1.3388657699294704E-4</v>
      </c>
      <c r="CQ50" s="25">
        <f t="shared" si="44"/>
        <v>-7.9890945278623569E-4</v>
      </c>
      <c r="CS50" s="25">
        <f t="shared" si="45"/>
        <v>-2.727736734640209E-4</v>
      </c>
      <c r="CU50" s="25">
        <f t="shared" si="46"/>
        <v>-4.0396709435563022E-4</v>
      </c>
      <c r="CW50" s="25">
        <f t="shared" si="47"/>
        <v>-1.1470879136848472E-3</v>
      </c>
      <c r="CY50" s="25">
        <f t="shared" si="48"/>
        <v>1.2939316970043146E-3</v>
      </c>
      <c r="DA50" s="13">
        <f t="shared" si="49"/>
        <v>1.2083906891965359E-4</v>
      </c>
      <c r="DC50" s="13">
        <f t="shared" si="50"/>
        <v>1.7895791384922986E-4</v>
      </c>
      <c r="DE50" s="13">
        <f t="shared" si="51"/>
        <v>5.0816134012635235E-4</v>
      </c>
      <c r="DG50" s="13">
        <f t="shared" si="52"/>
        <v>-5.7321331463555778E-4</v>
      </c>
      <c r="DI50" s="25">
        <f t="shared" si="53"/>
        <v>6.1102052786917821E-5</v>
      </c>
      <c r="DK50" s="25">
        <f t="shared" si="54"/>
        <v>1.7350281058165626E-4</v>
      </c>
      <c r="DM50" s="25">
        <f t="shared" si="55"/>
        <v>-1.9571367063729727E-4</v>
      </c>
      <c r="DO50" s="13">
        <f t="shared" si="56"/>
        <v>2.5695084633030698E-4</v>
      </c>
      <c r="DQ50" s="13">
        <f t="shared" si="57"/>
        <v>-2.8984425750842163E-4</v>
      </c>
      <c r="DS50" s="25">
        <f t="shared" si="58"/>
        <v>-8.2302952216740423E-4</v>
      </c>
    </row>
    <row r="51" spans="3:123" x14ac:dyDescent="0.2">
      <c r="C51" s="7">
        <v>43102</v>
      </c>
      <c r="D51" s="7">
        <v>43131</v>
      </c>
      <c r="E51" s="8">
        <v>255.19592299999999</v>
      </c>
      <c r="F51" s="8">
        <v>267.66281099999998</v>
      </c>
      <c r="G51" s="15">
        <f t="shared" si="0"/>
        <v>4.8852222454980145E-2</v>
      </c>
      <c r="H51" s="15">
        <f t="shared" si="1"/>
        <v>1.0488522224549801</v>
      </c>
      <c r="I51" s="12"/>
      <c r="J51" s="16">
        <f t="shared" si="2"/>
        <v>4.0900599121625802E-2</v>
      </c>
      <c r="K51" s="15">
        <f t="shared" si="3"/>
        <v>1.6728590085079373E-3</v>
      </c>
      <c r="L51" s="12"/>
      <c r="M51" s="8">
        <v>23.543828999999999</v>
      </c>
      <c r="N51" s="8">
        <v>23.299078000000002</v>
      </c>
      <c r="O51" s="15">
        <f t="shared" si="4"/>
        <v>-1.0395547810001394E-2</v>
      </c>
      <c r="P51" s="15">
        <f t="shared" si="5"/>
        <v>0.9896044521899986</v>
      </c>
      <c r="Q51" s="8"/>
      <c r="R51" s="14">
        <f t="shared" si="6"/>
        <v>-1.3444915861809164E-2</v>
      </c>
      <c r="S51" s="15">
        <f t="shared" si="7"/>
        <v>1.8076576253112764E-4</v>
      </c>
      <c r="T51" s="8"/>
      <c r="U51" s="8">
        <v>57.969375999999997</v>
      </c>
      <c r="V51" s="8">
        <v>60.640689999999999</v>
      </c>
      <c r="W51" s="15">
        <f t="shared" si="8"/>
        <v>4.6081468946638351E-2</v>
      </c>
      <c r="X51" s="15">
        <f t="shared" si="9"/>
        <v>1.0460814689466384</v>
      </c>
      <c r="Y51" s="8"/>
      <c r="Z51" s="14">
        <f t="shared" si="10"/>
        <v>4.453704217020267E-2</v>
      </c>
      <c r="AA51" s="15">
        <f t="shared" si="11"/>
        <v>1.9835481252704111E-3</v>
      </c>
      <c r="AB51" s="8"/>
      <c r="AC51" s="12">
        <f t="shared" si="59"/>
        <v>-5.4990511388784474E-4</v>
      </c>
      <c r="AD51" s="12"/>
      <c r="AE51" s="12">
        <f t="shared" si="12"/>
        <v>1.8215917078664027E-3</v>
      </c>
      <c r="AF51" s="8"/>
      <c r="AG51" s="12">
        <f t="shared" si="13"/>
        <v>-5.9879678471222149E-4</v>
      </c>
      <c r="AH51" s="8"/>
      <c r="AI51" s="8">
        <v>135.47141999999999</v>
      </c>
      <c r="AJ51" s="8">
        <v>143.602127</v>
      </c>
      <c r="AK51" s="15">
        <f t="shared" si="14"/>
        <v>6.0017876833357187E-2</v>
      </c>
      <c r="AL51" s="15">
        <f t="shared" si="15"/>
        <v>1.0600178768333572</v>
      </c>
      <c r="AM51" s="8"/>
      <c r="AN51" s="14">
        <f t="shared" si="16"/>
        <v>4.5026806363850938E-2</v>
      </c>
      <c r="AO51" s="15">
        <f t="shared" si="17"/>
        <v>2.0274132913277272E-3</v>
      </c>
      <c r="AP51" s="8"/>
      <c r="AQ51" s="8">
        <v>86.677498</v>
      </c>
      <c r="AR51" s="8">
        <v>92.032798999999997</v>
      </c>
      <c r="AS51" s="15">
        <f t="shared" si="18"/>
        <v>6.1784213014547298E-2</v>
      </c>
      <c r="AT51" s="15">
        <f t="shared" si="19"/>
        <v>1.0617842130145474</v>
      </c>
      <c r="AU51" s="8"/>
      <c r="AV51" s="14">
        <f t="shared" si="20"/>
        <v>4.6251645366051891E-2</v>
      </c>
      <c r="AW51" s="15">
        <f t="shared" si="21"/>
        <v>2.1392146990670295E-3</v>
      </c>
      <c r="AX51" s="8"/>
      <c r="AY51" s="8">
        <v>118.06147</v>
      </c>
      <c r="AZ51" s="8">
        <v>129.25688199999999</v>
      </c>
      <c r="BA51" s="15">
        <f t="shared" si="22"/>
        <v>9.4826974456611382E-2</v>
      </c>
      <c r="BB51" s="15">
        <f t="shared" si="23"/>
        <v>1.0948269744566115</v>
      </c>
      <c r="BC51" s="8"/>
      <c r="BD51" s="14">
        <f t="shared" si="24"/>
        <v>8.2578034085410493E-2</v>
      </c>
      <c r="BE51" s="15">
        <f t="shared" si="25"/>
        <v>6.8191317134112172E-3</v>
      </c>
      <c r="BF51" s="8"/>
      <c r="BG51" s="8">
        <v>67.420203999999998</v>
      </c>
      <c r="BH51" s="8">
        <v>71.2714</v>
      </c>
      <c r="BI51" s="15">
        <f t="shared" si="26"/>
        <v>5.7122283403354901E-2</v>
      </c>
      <c r="BJ51" s="15">
        <f t="shared" si="27"/>
        <v>1.0571222834033549</v>
      </c>
      <c r="BK51" s="8"/>
      <c r="BL51" s="14">
        <f t="shared" si="28"/>
        <v>4.5523742764075871E-2</v>
      </c>
      <c r="BM51" s="15">
        <f t="shared" si="29"/>
        <v>2.0724111552497503E-3</v>
      </c>
      <c r="BN51" s="8"/>
      <c r="BO51" s="8">
        <v>146.87290999999999</v>
      </c>
      <c r="BP51" s="8">
        <v>153.42222599999999</v>
      </c>
      <c r="BQ51" s="15">
        <f t="shared" si="30"/>
        <v>4.459172219029367E-2</v>
      </c>
      <c r="BR51" s="15">
        <f t="shared" si="31"/>
        <v>1.0445917221902936</v>
      </c>
      <c r="BT51" s="14">
        <f t="shared" si="32"/>
        <v>3.057726921456946E-2</v>
      </c>
      <c r="BU51" s="15">
        <f t="shared" si="33"/>
        <v>9.3496939262025728E-4</v>
      </c>
      <c r="BW51" s="12">
        <f t="shared" si="34"/>
        <v>1.8416233568149367E-3</v>
      </c>
      <c r="BY51" s="12">
        <f t="shared" si="35"/>
        <v>1.89172000583249E-3</v>
      </c>
      <c r="CA51" s="12">
        <f t="shared" si="36"/>
        <v>3.3774910683793259E-3</v>
      </c>
      <c r="CC51" s="12">
        <f t="shared" si="37"/>
        <v>1.8619483533094806E-3</v>
      </c>
      <c r="CE51" s="12">
        <f t="shared" si="38"/>
        <v>1.2506286303791353E-3</v>
      </c>
      <c r="CG51" s="13">
        <f t="shared" si="39"/>
        <v>-6.0538162308794929E-4</v>
      </c>
      <c r="CI51" s="13">
        <f t="shared" si="40"/>
        <v>-6.218494804168034E-4</v>
      </c>
      <c r="CK51" s="13">
        <f t="shared" si="41"/>
        <v>-1.1102547203119533E-3</v>
      </c>
      <c r="CM51" s="13">
        <f t="shared" si="42"/>
        <v>-6.1206289117764386E-4</v>
      </c>
      <c r="CO51" s="13">
        <f t="shared" si="43"/>
        <v>-4.1110881187377397E-4</v>
      </c>
      <c r="CQ51" s="25">
        <f t="shared" si="44"/>
        <v>2.0053607738163793E-3</v>
      </c>
      <c r="CS51" s="25">
        <f t="shared" si="45"/>
        <v>2.059911480109112E-3</v>
      </c>
      <c r="CU51" s="25">
        <f t="shared" si="46"/>
        <v>3.6777813863943607E-3</v>
      </c>
      <c r="CW51" s="25">
        <f t="shared" si="47"/>
        <v>2.0274928512291055E-3</v>
      </c>
      <c r="CY51" s="25">
        <f t="shared" si="48"/>
        <v>1.36182112845892E-3</v>
      </c>
      <c r="DA51" s="13">
        <f t="shared" si="49"/>
        <v>2.0825638799067221E-3</v>
      </c>
      <c r="DC51" s="13">
        <f t="shared" si="50"/>
        <v>3.718225150671261E-3</v>
      </c>
      <c r="DE51" s="13">
        <f t="shared" si="51"/>
        <v>2.0497887503958044E-3</v>
      </c>
      <c r="DG51" s="13">
        <f t="shared" si="52"/>
        <v>1.3767967800597596E-3</v>
      </c>
      <c r="DI51" s="25">
        <f t="shared" si="53"/>
        <v>3.8193699475441512E-3</v>
      </c>
      <c r="DK51" s="25">
        <f t="shared" si="54"/>
        <v>2.1055480060594082E-3</v>
      </c>
      <c r="DM51" s="25">
        <f t="shared" si="55"/>
        <v>1.4142490119745626E-3</v>
      </c>
      <c r="DO51" s="13">
        <f t="shared" si="56"/>
        <v>3.7592611816673165E-3</v>
      </c>
      <c r="DQ51" s="13">
        <f t="shared" si="57"/>
        <v>2.5250107794394898E-3</v>
      </c>
      <c r="DS51" s="25">
        <f t="shared" si="58"/>
        <v>1.3919917381519564E-3</v>
      </c>
    </row>
    <row r="52" spans="3:123" x14ac:dyDescent="0.2">
      <c r="C52" s="7">
        <v>43132</v>
      </c>
      <c r="D52" s="7">
        <v>43159</v>
      </c>
      <c r="E52" s="8">
        <v>267.35891700000002</v>
      </c>
      <c r="F52" s="8">
        <v>257.93045000000001</v>
      </c>
      <c r="G52" s="15">
        <f t="shared" si="0"/>
        <v>-3.5265204937974859E-2</v>
      </c>
      <c r="H52" s="15">
        <f t="shared" si="1"/>
        <v>0.96473479506202509</v>
      </c>
      <c r="I52" s="12"/>
      <c r="J52" s="16">
        <f t="shared" si="2"/>
        <v>-4.3216828271329201E-2</v>
      </c>
      <c r="K52" s="15">
        <f t="shared" si="3"/>
        <v>1.8676942458335588E-3</v>
      </c>
      <c r="L52" s="12"/>
      <c r="M52" s="8">
        <v>23.211390000000002</v>
      </c>
      <c r="N52" s="8">
        <v>23.135971000000001</v>
      </c>
      <c r="O52" s="15">
        <f t="shared" si="4"/>
        <v>-3.2492237647120709E-3</v>
      </c>
      <c r="P52" s="15">
        <f t="shared" si="5"/>
        <v>0.99675077623528796</v>
      </c>
      <c r="Q52" s="8"/>
      <c r="R52" s="14">
        <f t="shared" si="6"/>
        <v>-6.2985918165198423E-3</v>
      </c>
      <c r="S52" s="15">
        <f t="shared" si="7"/>
        <v>3.9672258871130724E-5</v>
      </c>
      <c r="T52" s="8"/>
      <c r="U52" s="8">
        <v>60.160983999999999</v>
      </c>
      <c r="V52" s="8">
        <v>57.574317999999998</v>
      </c>
      <c r="W52" s="15">
        <f t="shared" si="8"/>
        <v>-4.2995739564366184E-2</v>
      </c>
      <c r="X52" s="15">
        <f t="shared" si="9"/>
        <v>0.9570042604356338</v>
      </c>
      <c r="Y52" s="8"/>
      <c r="Z52" s="14">
        <f t="shared" si="10"/>
        <v>-4.4540166340801865E-2</v>
      </c>
      <c r="AA52" s="15">
        <f t="shared" si="11"/>
        <v>1.9838264176662993E-3</v>
      </c>
      <c r="AB52" s="8"/>
      <c r="AC52" s="12">
        <f t="shared" si="59"/>
        <v>2.7220516088573749E-4</v>
      </c>
      <c r="AD52" s="12"/>
      <c r="AE52" s="12">
        <f t="shared" si="12"/>
        <v>1.9248847199268713E-3</v>
      </c>
      <c r="AF52" s="8"/>
      <c r="AG52" s="12">
        <f t="shared" si="13"/>
        <v>2.8054032722060713E-4</v>
      </c>
      <c r="AH52" s="8"/>
      <c r="AI52" s="8">
        <v>148.68267800000001</v>
      </c>
      <c r="AJ52" s="8">
        <v>155.46608000000001</v>
      </c>
      <c r="AK52" s="15">
        <f t="shared" si="14"/>
        <v>4.5623350959551556E-2</v>
      </c>
      <c r="AL52" s="15">
        <f t="shared" si="15"/>
        <v>1.0456233509595516</v>
      </c>
      <c r="AM52" s="8"/>
      <c r="AN52" s="14">
        <f t="shared" si="16"/>
        <v>3.0632280490045311E-2</v>
      </c>
      <c r="AO52" s="15">
        <f t="shared" si="17"/>
        <v>9.3833660802081058E-4</v>
      </c>
      <c r="AP52" s="8"/>
      <c r="AQ52" s="8">
        <v>91.813239999999993</v>
      </c>
      <c r="AR52" s="8">
        <v>95.822540000000004</v>
      </c>
      <c r="AS52" s="15">
        <f t="shared" si="18"/>
        <v>4.36679938536099E-2</v>
      </c>
      <c r="AT52" s="15">
        <f t="shared" si="19"/>
        <v>1.04366799385361</v>
      </c>
      <c r="AU52" s="8"/>
      <c r="AV52" s="14">
        <f t="shared" si="20"/>
        <v>2.8135426205114493E-2</v>
      </c>
      <c r="AW52" s="15">
        <f t="shared" si="21"/>
        <v>7.916022077434433E-4</v>
      </c>
      <c r="AX52" s="8"/>
      <c r="AY52" s="8">
        <v>131.344009</v>
      </c>
      <c r="AZ52" s="8">
        <v>107.731697</v>
      </c>
      <c r="BA52" s="15">
        <f t="shared" si="22"/>
        <v>-0.17977456436555095</v>
      </c>
      <c r="BB52" s="15">
        <f t="shared" si="23"/>
        <v>0.82022543563444905</v>
      </c>
      <c r="BC52" s="8"/>
      <c r="BD52" s="14">
        <f t="shared" si="24"/>
        <v>-0.19202350473675184</v>
      </c>
      <c r="BE52" s="15">
        <f t="shared" si="25"/>
        <v>3.6873026371385356E-2</v>
      </c>
      <c r="BF52" s="8"/>
      <c r="BG52" s="8">
        <v>72.198036000000002</v>
      </c>
      <c r="BH52" s="8">
        <v>70.537848999999994</v>
      </c>
      <c r="BI52" s="15">
        <f t="shared" si="26"/>
        <v>-2.2994905290775604E-2</v>
      </c>
      <c r="BJ52" s="15">
        <f t="shared" si="27"/>
        <v>0.97700509470922436</v>
      </c>
      <c r="BK52" s="8"/>
      <c r="BL52" s="14">
        <f t="shared" si="28"/>
        <v>-3.4593445930054631E-2</v>
      </c>
      <c r="BM52" s="15">
        <f t="shared" si="29"/>
        <v>1.1967065013156132E-3</v>
      </c>
      <c r="BN52" s="8"/>
      <c r="BO52" s="8">
        <v>153.19311500000001</v>
      </c>
      <c r="BP52" s="8">
        <v>153.71816999999999</v>
      </c>
      <c r="BQ52" s="15">
        <f t="shared" si="30"/>
        <v>3.4274059901450563E-3</v>
      </c>
      <c r="BR52" s="15">
        <f t="shared" si="31"/>
        <v>1.0034274059901451</v>
      </c>
      <c r="BT52" s="14">
        <f t="shared" si="32"/>
        <v>-1.0587046985579154E-2</v>
      </c>
      <c r="BU52" s="15">
        <f t="shared" si="33"/>
        <v>1.1208556387486066E-4</v>
      </c>
      <c r="BW52" s="12">
        <f t="shared" si="34"/>
        <v>-1.3238300054974762E-3</v>
      </c>
      <c r="BY52" s="12">
        <f t="shared" si="35"/>
        <v>-1.2159238826470885E-3</v>
      </c>
      <c r="CA52" s="12">
        <f t="shared" si="36"/>
        <v>8.2986468282669739E-3</v>
      </c>
      <c r="CC52" s="12">
        <f t="shared" si="37"/>
        <v>1.4950190120726831E-3</v>
      </c>
      <c r="CE52" s="12">
        <f t="shared" si="38"/>
        <v>4.5753859147626777E-4</v>
      </c>
      <c r="CG52" s="13">
        <f t="shared" si="39"/>
        <v>-1.9294023121593982E-4</v>
      </c>
      <c r="CI52" s="13">
        <f t="shared" si="40"/>
        <v>-1.7721356524983206E-4</v>
      </c>
      <c r="CK52" s="13">
        <f t="shared" si="41"/>
        <v>1.2094776755143643E-3</v>
      </c>
      <c r="CM52" s="13">
        <f t="shared" si="42"/>
        <v>2.1788999544026375E-4</v>
      </c>
      <c r="CO52" s="13">
        <f t="shared" si="43"/>
        <v>6.6683487504479925E-5</v>
      </c>
      <c r="CQ52" s="25">
        <f t="shared" si="44"/>
        <v>-1.3643668684247179E-3</v>
      </c>
      <c r="CS52" s="25">
        <f t="shared" si="45"/>
        <v>-1.2531565632451552E-3</v>
      </c>
      <c r="CU52" s="25">
        <f t="shared" si="46"/>
        <v>8.5527588423186824E-3</v>
      </c>
      <c r="CW52" s="25">
        <f t="shared" si="47"/>
        <v>1.5407978360261686E-3</v>
      </c>
      <c r="CY52" s="25">
        <f t="shared" si="48"/>
        <v>4.715488337955805E-4</v>
      </c>
      <c r="DA52" s="13">
        <f t="shared" si="49"/>
        <v>8.6185226722203831E-4</v>
      </c>
      <c r="DC52" s="13">
        <f t="shared" si="50"/>
        <v>-5.8821178577777265E-3</v>
      </c>
      <c r="DE52" s="13">
        <f t="shared" si="51"/>
        <v>-1.05967613884665E-3</v>
      </c>
      <c r="DG52" s="13">
        <f t="shared" si="52"/>
        <v>-3.2430539282354934E-4</v>
      </c>
      <c r="DI52" s="25">
        <f t="shared" si="53"/>
        <v>-5.4026631471683342E-3</v>
      </c>
      <c r="DK52" s="25">
        <f t="shared" si="54"/>
        <v>-9.7330134514567038E-4</v>
      </c>
      <c r="DM52" s="25">
        <f t="shared" si="55"/>
        <v>-2.9787107919284213E-4</v>
      </c>
      <c r="DO52" s="13">
        <f t="shared" si="56"/>
        <v>6.6427547284104143E-3</v>
      </c>
      <c r="DQ52" s="13">
        <f t="shared" si="57"/>
        <v>2.0329618669835728E-3</v>
      </c>
      <c r="DS52" s="25">
        <f t="shared" si="58"/>
        <v>3.6624243745458034E-4</v>
      </c>
    </row>
    <row r="53" spans="3:123" x14ac:dyDescent="0.2">
      <c r="C53" s="7">
        <v>43160</v>
      </c>
      <c r="D53" s="7">
        <v>43188</v>
      </c>
      <c r="E53" s="8">
        <v>254.179993</v>
      </c>
      <c r="F53" s="8">
        <v>250.86045799999999</v>
      </c>
      <c r="G53" s="15">
        <f t="shared" si="0"/>
        <v>-1.3059780830193043E-2</v>
      </c>
      <c r="H53" s="15">
        <f t="shared" si="1"/>
        <v>0.98694021916980701</v>
      </c>
      <c r="I53" s="12"/>
      <c r="J53" s="16">
        <f t="shared" si="2"/>
        <v>-2.1011404163547388E-2</v>
      </c>
      <c r="K53" s="15">
        <f t="shared" si="3"/>
        <v>4.414791049239365E-4</v>
      </c>
      <c r="L53" s="12"/>
      <c r="M53" s="8">
        <v>23.206778</v>
      </c>
      <c r="N53" s="8">
        <v>23.310632999999999</v>
      </c>
      <c r="O53" s="15">
        <f t="shared" si="4"/>
        <v>4.475201167520944E-3</v>
      </c>
      <c r="P53" s="15">
        <f t="shared" si="5"/>
        <v>1.0044752011675209</v>
      </c>
      <c r="Q53" s="8"/>
      <c r="R53" s="14">
        <f t="shared" si="6"/>
        <v>1.425833115713173E-3</v>
      </c>
      <c r="S53" s="15">
        <f t="shared" si="7"/>
        <v>2.0330000738643349E-6</v>
      </c>
      <c r="T53" s="8"/>
      <c r="U53" s="8">
        <v>57.452044999999998</v>
      </c>
      <c r="V53" s="8">
        <v>58.637203</v>
      </c>
      <c r="W53" s="15">
        <f t="shared" si="8"/>
        <v>2.0628647770501489E-2</v>
      </c>
      <c r="X53" s="15">
        <f t="shared" si="9"/>
        <v>1.0206286477705016</v>
      </c>
      <c r="Y53" s="8"/>
      <c r="Z53" s="14">
        <f t="shared" si="10"/>
        <v>1.9084220994065808E-2</v>
      </c>
      <c r="AA53" s="15">
        <f t="shared" si="11"/>
        <v>3.6420749095034214E-4</v>
      </c>
      <c r="AB53" s="8"/>
      <c r="AC53" s="12">
        <f t="shared" si="59"/>
        <v>-2.9958755864019507E-5</v>
      </c>
      <c r="AD53" s="12"/>
      <c r="AE53" s="12">
        <f t="shared" si="12"/>
        <v>-4.0098628045277281E-4</v>
      </c>
      <c r="AF53" s="8"/>
      <c r="AG53" s="12">
        <f t="shared" si="13"/>
        <v>2.72109142809276E-5</v>
      </c>
      <c r="AH53" s="8"/>
      <c r="AI53" s="8">
        <v>151.817047</v>
      </c>
      <c r="AJ53" s="8">
        <v>151.96151699999999</v>
      </c>
      <c r="AK53" s="15">
        <f t="shared" si="14"/>
        <v>9.5160591550686737E-4</v>
      </c>
      <c r="AL53" s="15">
        <f t="shared" si="15"/>
        <v>1.0009516059155068</v>
      </c>
      <c r="AM53" s="8"/>
      <c r="AN53" s="14">
        <f t="shared" si="16"/>
        <v>-1.4039464553999377E-2</v>
      </c>
      <c r="AO53" s="15">
        <f t="shared" si="17"/>
        <v>1.9710656496300493E-4</v>
      </c>
      <c r="AP53" s="8"/>
      <c r="AQ53" s="8">
        <v>94.972945999999993</v>
      </c>
      <c r="AR53" s="8">
        <v>105.06371300000001</v>
      </c>
      <c r="AS53" s="15">
        <f t="shared" si="18"/>
        <v>0.10624885743778038</v>
      </c>
      <c r="AT53" s="15">
        <f t="shared" si="19"/>
        <v>1.1062488574377805</v>
      </c>
      <c r="AU53" s="8"/>
      <c r="AV53" s="14">
        <f t="shared" si="20"/>
        <v>9.0716289789284976E-2</v>
      </c>
      <c r="AW53" s="15">
        <f t="shared" si="21"/>
        <v>8.22944523313353E-3</v>
      </c>
      <c r="AX53" s="8"/>
      <c r="AY53" s="8">
        <v>107.365326</v>
      </c>
      <c r="AZ53" s="8">
        <v>110.007034</v>
      </c>
      <c r="BA53" s="15">
        <f t="shared" si="22"/>
        <v>2.4604852408309258E-2</v>
      </c>
      <c r="BB53" s="15">
        <f t="shared" si="23"/>
        <v>1.0246048524083093</v>
      </c>
      <c r="BC53" s="8"/>
      <c r="BD53" s="14">
        <f t="shared" si="24"/>
        <v>1.2355912037108363E-2</v>
      </c>
      <c r="BE53" s="15">
        <f t="shared" si="25"/>
        <v>1.5266856226875934E-4</v>
      </c>
      <c r="BF53" s="8"/>
      <c r="BG53" s="8">
        <v>69.553336999999999</v>
      </c>
      <c r="BH53" s="8">
        <v>70.221862999999999</v>
      </c>
      <c r="BI53" s="15">
        <f t="shared" si="26"/>
        <v>9.6117027426016952E-3</v>
      </c>
      <c r="BJ53" s="15">
        <f t="shared" si="27"/>
        <v>1.0096117027426017</v>
      </c>
      <c r="BK53" s="8"/>
      <c r="BL53" s="14">
        <f t="shared" si="28"/>
        <v>-1.9868378966773348E-3</v>
      </c>
      <c r="BM53" s="15">
        <f t="shared" si="29"/>
        <v>3.9475248276732153E-6</v>
      </c>
      <c r="BN53" s="8"/>
      <c r="BO53" s="8">
        <v>149.078293</v>
      </c>
      <c r="BP53" s="8">
        <v>146.548294</v>
      </c>
      <c r="BQ53" s="15">
        <f t="shared" si="30"/>
        <v>-1.6970941570950263E-2</v>
      </c>
      <c r="BR53" s="15">
        <f t="shared" si="31"/>
        <v>0.98302905842904975</v>
      </c>
      <c r="BT53" s="14">
        <f t="shared" si="32"/>
        <v>-3.0985394546674472E-2</v>
      </c>
      <c r="BU53" s="15">
        <f t="shared" si="33"/>
        <v>9.6009467521308411E-4</v>
      </c>
      <c r="BW53" s="12">
        <f t="shared" si="34"/>
        <v>2.9498886398387852E-4</v>
      </c>
      <c r="BY53" s="12">
        <f t="shared" si="35"/>
        <v>-1.9060766289801538E-3</v>
      </c>
      <c r="CA53" s="12">
        <f t="shared" si="36"/>
        <v>-2.5961506162092395E-4</v>
      </c>
      <c r="CC53" s="12">
        <f t="shared" si="37"/>
        <v>4.1746254054539887E-5</v>
      </c>
      <c r="CE53" s="12">
        <f t="shared" si="38"/>
        <v>6.5104664798715456E-4</v>
      </c>
      <c r="CG53" s="13">
        <f t="shared" si="39"/>
        <v>-2.0017933487973584E-5</v>
      </c>
      <c r="CI53" s="13">
        <f t="shared" si="40"/>
        <v>1.293462901161953E-4</v>
      </c>
      <c r="CK53" s="13">
        <f t="shared" si="41"/>
        <v>1.7617468557348117E-5</v>
      </c>
      <c r="CM53" s="13">
        <f t="shared" si="42"/>
        <v>-2.8328992686364516E-6</v>
      </c>
      <c r="CO53" s="13">
        <f t="shared" si="43"/>
        <v>-4.4180001648086826E-5</v>
      </c>
      <c r="CQ53" s="25">
        <f t="shared" si="44"/>
        <v>-2.6793224418687766E-4</v>
      </c>
      <c r="CS53" s="25">
        <f t="shared" si="45"/>
        <v>1.73124972210043E-3</v>
      </c>
      <c r="CU53" s="25">
        <f t="shared" si="46"/>
        <v>2.3580295589941384E-4</v>
      </c>
      <c r="CW53" s="25">
        <f t="shared" si="47"/>
        <v>-3.7917253499575142E-5</v>
      </c>
      <c r="CY53" s="25">
        <f t="shared" si="48"/>
        <v>-5.9133211711705712E-4</v>
      </c>
      <c r="DA53" s="13">
        <f t="shared" si="49"/>
        <v>-1.2736081349670021E-3</v>
      </c>
      <c r="DC53" s="13">
        <f t="shared" si="50"/>
        <v>-1.7347038907731711E-4</v>
      </c>
      <c r="DE53" s="13">
        <f t="shared" si="51"/>
        <v>2.7894140224944118E-5</v>
      </c>
      <c r="DG53" s="13">
        <f t="shared" si="52"/>
        <v>4.3501834842972188E-4</v>
      </c>
      <c r="DI53" s="25">
        <f t="shared" si="53"/>
        <v>1.1208824969692367E-3</v>
      </c>
      <c r="DK53" s="25">
        <f t="shared" si="54"/>
        <v>-1.8023856239931456E-4</v>
      </c>
      <c r="DM53" s="25">
        <f t="shared" si="55"/>
        <v>-2.8108800309314518E-3</v>
      </c>
      <c r="DO53" s="13">
        <f t="shared" si="56"/>
        <v>-2.4549194283338544E-5</v>
      </c>
      <c r="DQ53" s="13">
        <f t="shared" si="57"/>
        <v>-3.8285280945380697E-4</v>
      </c>
      <c r="DS53" s="25">
        <f t="shared" si="58"/>
        <v>6.1562956128832064E-5</v>
      </c>
    </row>
    <row r="54" spans="3:123" x14ac:dyDescent="0.2">
      <c r="C54" s="7">
        <v>43192</v>
      </c>
      <c r="D54" s="7">
        <v>43220</v>
      </c>
      <c r="E54" s="8">
        <v>245.44575499999999</v>
      </c>
      <c r="F54" s="8">
        <v>252.15696700000001</v>
      </c>
      <c r="G54" s="15">
        <f t="shared" si="0"/>
        <v>2.7342954047015471E-2</v>
      </c>
      <c r="H54" s="15">
        <f t="shared" si="1"/>
        <v>1.0273429540470154</v>
      </c>
      <c r="I54" s="12"/>
      <c r="J54" s="16">
        <f t="shared" si="2"/>
        <v>1.9391330713661128E-2</v>
      </c>
      <c r="K54" s="15">
        <f t="shared" si="3"/>
        <v>3.7602370684657743E-4</v>
      </c>
      <c r="L54" s="12"/>
      <c r="M54" s="8">
        <v>23.356017999999999</v>
      </c>
      <c r="N54" s="8">
        <v>23.129086999999998</v>
      </c>
      <c r="O54" s="15">
        <f t="shared" si="4"/>
        <v>-9.7161682269640507E-3</v>
      </c>
      <c r="P54" s="15">
        <f t="shared" si="5"/>
        <v>0.99028383177303592</v>
      </c>
      <c r="Q54" s="8"/>
      <c r="R54" s="14">
        <f t="shared" si="6"/>
        <v>-1.2765536278771823E-2</v>
      </c>
      <c r="S54" s="15">
        <f t="shared" si="7"/>
        <v>1.6295891648463956E-4</v>
      </c>
      <c r="T54" s="8"/>
      <c r="U54" s="8">
        <v>57.903534000000001</v>
      </c>
      <c r="V54" s="8">
        <v>57.508479999999999</v>
      </c>
      <c r="W54" s="15">
        <f t="shared" si="8"/>
        <v>-6.8226232961877903E-3</v>
      </c>
      <c r="X54" s="15">
        <f t="shared" si="9"/>
        <v>0.99317737670381223</v>
      </c>
      <c r="Y54" s="8"/>
      <c r="Z54" s="14">
        <f t="shared" si="10"/>
        <v>-8.3670500726234723E-3</v>
      </c>
      <c r="AA54" s="15">
        <f t="shared" si="11"/>
        <v>7.000752691778845E-5</v>
      </c>
      <c r="AB54" s="8"/>
      <c r="AC54" s="12">
        <f t="shared" si="59"/>
        <v>-2.4754073571890342E-4</v>
      </c>
      <c r="AD54" s="12"/>
      <c r="AE54" s="12">
        <f t="shared" si="12"/>
        <v>-1.622482350560041E-4</v>
      </c>
      <c r="AF54" s="8"/>
      <c r="AG54" s="12">
        <f t="shared" si="13"/>
        <v>1.0680988124837535E-4</v>
      </c>
      <c r="AH54" s="8"/>
      <c r="AI54" s="8">
        <v>148.16577100000001</v>
      </c>
      <c r="AJ54" s="8">
        <v>148.14700300000001</v>
      </c>
      <c r="AK54" s="15">
        <f t="shared" si="14"/>
        <v>-1.266689321921346E-4</v>
      </c>
      <c r="AL54" s="15">
        <f t="shared" si="15"/>
        <v>0.99987333106780785</v>
      </c>
      <c r="AM54" s="8"/>
      <c r="AN54" s="14">
        <f t="shared" si="16"/>
        <v>-1.5117739401698379E-2</v>
      </c>
      <c r="AO54" s="15">
        <f t="shared" si="17"/>
        <v>2.2854604461766367E-4</v>
      </c>
      <c r="AP54" s="8"/>
      <c r="AQ54" s="8">
        <v>102.975662</v>
      </c>
      <c r="AR54" s="8">
        <v>102.688309</v>
      </c>
      <c r="AS54" s="15">
        <f t="shared" si="18"/>
        <v>-2.790494320881336E-3</v>
      </c>
      <c r="AT54" s="15">
        <f t="shared" si="19"/>
        <v>0.9972095056791187</v>
      </c>
      <c r="AU54" s="8"/>
      <c r="AV54" s="14">
        <f t="shared" si="20"/>
        <v>-1.832306196937674E-2</v>
      </c>
      <c r="AW54" s="15">
        <f t="shared" si="21"/>
        <v>3.3573459993362022E-4</v>
      </c>
      <c r="AX54" s="8"/>
      <c r="AY54" s="8">
        <v>108.44515199999999</v>
      </c>
      <c r="AZ54" s="8">
        <v>102.94961499999999</v>
      </c>
      <c r="BA54" s="15">
        <f t="shared" si="22"/>
        <v>-5.0675727763284419E-2</v>
      </c>
      <c r="BB54" s="15">
        <f t="shared" si="23"/>
        <v>0.94932427223671556</v>
      </c>
      <c r="BC54" s="8"/>
      <c r="BD54" s="14">
        <f t="shared" si="24"/>
        <v>-6.2924668134485315E-2</v>
      </c>
      <c r="BE54" s="15">
        <f t="shared" si="25"/>
        <v>3.9595138598351115E-3</v>
      </c>
      <c r="BF54" s="8"/>
      <c r="BG54" s="8">
        <v>68.84684</v>
      </c>
      <c r="BH54" s="8">
        <v>70.163764999999998</v>
      </c>
      <c r="BI54" s="15">
        <f t="shared" si="26"/>
        <v>1.9128328910956519E-2</v>
      </c>
      <c r="BJ54" s="15">
        <f t="shared" si="27"/>
        <v>1.0191283289109565</v>
      </c>
      <c r="BK54" s="8"/>
      <c r="BL54" s="14">
        <f t="shared" si="28"/>
        <v>7.5297882716774886E-3</v>
      </c>
      <c r="BM54" s="15">
        <f t="shared" si="29"/>
        <v>5.669771141629186E-5</v>
      </c>
      <c r="BN54" s="8"/>
      <c r="BO54" s="8">
        <v>141.27830499999999</v>
      </c>
      <c r="BP54" s="8">
        <v>145.62626599999999</v>
      </c>
      <c r="BQ54" s="15">
        <f t="shared" si="30"/>
        <v>3.0775857623716523E-2</v>
      </c>
      <c r="BR54" s="15">
        <f t="shared" si="31"/>
        <v>1.0307758576237165</v>
      </c>
      <c r="BT54" s="14">
        <f t="shared" si="32"/>
        <v>1.6761404647992313E-2</v>
      </c>
      <c r="BU54" s="15">
        <f t="shared" si="33"/>
        <v>2.8094468577373835E-4</v>
      </c>
      <c r="BW54" s="12">
        <f t="shared" si="34"/>
        <v>-2.9315308438127881E-4</v>
      </c>
      <c r="BY54" s="12">
        <f t="shared" si="35"/>
        <v>-3.5530855433509132E-4</v>
      </c>
      <c r="CA54" s="12">
        <f t="shared" si="36"/>
        <v>-1.2201930498431787E-3</v>
      </c>
      <c r="CC54" s="12">
        <f t="shared" si="37"/>
        <v>1.4601261457994504E-4</v>
      </c>
      <c r="CE54" s="12">
        <f t="shared" si="38"/>
        <v>3.2502594075471572E-4</v>
      </c>
      <c r="CG54" s="13">
        <f t="shared" si="39"/>
        <v>1.9298605078539889E-4</v>
      </c>
      <c r="CI54" s="13">
        <f t="shared" si="40"/>
        <v>2.3390371230826306E-4</v>
      </c>
      <c r="CK54" s="13">
        <f t="shared" si="41"/>
        <v>8.0326713390044952E-4</v>
      </c>
      <c r="CM54" s="13">
        <f t="shared" si="42"/>
        <v>-9.6121785353569568E-5</v>
      </c>
      <c r="CO54" s="13">
        <f t="shared" si="43"/>
        <v>-2.1396831911712051E-4</v>
      </c>
      <c r="CQ54" s="25">
        <f t="shared" si="44"/>
        <v>1.2649088255888314E-4</v>
      </c>
      <c r="CS54" s="25">
        <f t="shared" si="45"/>
        <v>1.5330997698155804E-4</v>
      </c>
      <c r="CU54" s="25">
        <f t="shared" si="46"/>
        <v>5.264938490844533E-4</v>
      </c>
      <c r="CW54" s="25">
        <f t="shared" si="47"/>
        <v>-6.30021155053785E-5</v>
      </c>
      <c r="CY54" s="25">
        <f t="shared" si="48"/>
        <v>-1.4024351197725548E-4</v>
      </c>
      <c r="DA54" s="13">
        <f t="shared" si="49"/>
        <v>2.7700327589420782E-4</v>
      </c>
      <c r="DC54" s="13">
        <f t="shared" si="50"/>
        <v>9.5127873479550304E-4</v>
      </c>
      <c r="DE54" s="13">
        <f t="shared" si="51"/>
        <v>-1.1383337684118511E-4</v>
      </c>
      <c r="DG54" s="13">
        <f t="shared" si="52"/>
        <v>-2.5339454747476376E-4</v>
      </c>
      <c r="DI54" s="25">
        <f t="shared" si="53"/>
        <v>1.1529725936306402E-3</v>
      </c>
      <c r="DK54" s="25">
        <f t="shared" si="54"/>
        <v>-1.3796877711823281E-4</v>
      </c>
      <c r="DM54" s="25">
        <f t="shared" si="55"/>
        <v>-3.0712025605896247E-4</v>
      </c>
      <c r="DO54" s="13">
        <f t="shared" si="56"/>
        <v>-4.7380942811824572E-4</v>
      </c>
      <c r="DQ54" s="13">
        <f t="shared" si="57"/>
        <v>-1.054705824942736E-3</v>
      </c>
      <c r="DS54" s="25">
        <f t="shared" si="58"/>
        <v>1.2620982813529307E-4</v>
      </c>
    </row>
    <row r="55" spans="3:123" x14ac:dyDescent="0.2">
      <c r="C55" s="7">
        <v>43221</v>
      </c>
      <c r="D55" s="7">
        <v>43251</v>
      </c>
      <c r="E55" s="8">
        <v>252.60501099999999</v>
      </c>
      <c r="F55" s="8">
        <v>258.28668199999998</v>
      </c>
      <c r="G55" s="15">
        <f t="shared" si="0"/>
        <v>2.2492313107755391E-2</v>
      </c>
      <c r="H55" s="15">
        <f t="shared" si="1"/>
        <v>1.0224923131077555</v>
      </c>
      <c r="I55" s="12"/>
      <c r="J55" s="16">
        <f t="shared" si="2"/>
        <v>1.4540689774401047E-2</v>
      </c>
      <c r="K55" s="15">
        <f t="shared" si="3"/>
        <v>2.1143165911537118E-4</v>
      </c>
      <c r="L55" s="12"/>
      <c r="M55" s="8">
        <v>23.099726</v>
      </c>
      <c r="N55" s="8">
        <v>23.308085999999999</v>
      </c>
      <c r="O55" s="15">
        <f t="shared" si="4"/>
        <v>9.0200204106316659E-3</v>
      </c>
      <c r="P55" s="15">
        <f t="shared" si="5"/>
        <v>1.0090200204106317</v>
      </c>
      <c r="Q55" s="8"/>
      <c r="R55" s="14">
        <f t="shared" si="6"/>
        <v>5.970652358823895E-3</v>
      </c>
      <c r="S55" s="15">
        <f t="shared" si="7"/>
        <v>3.5648689589929343E-5</v>
      </c>
      <c r="T55" s="8"/>
      <c r="U55" s="8">
        <v>57.357982999999997</v>
      </c>
      <c r="V55" s="8">
        <v>57.273330999999999</v>
      </c>
      <c r="W55" s="15">
        <f t="shared" si="8"/>
        <v>-1.475853849323788E-3</v>
      </c>
      <c r="X55" s="15">
        <f t="shared" si="9"/>
        <v>0.9985241461506762</v>
      </c>
      <c r="Y55" s="8"/>
      <c r="Z55" s="14">
        <f t="shared" si="10"/>
        <v>-3.0202806257594705E-3</v>
      </c>
      <c r="AA55" s="15">
        <f t="shared" si="11"/>
        <v>9.1220950583380186E-6</v>
      </c>
      <c r="AB55" s="8"/>
      <c r="AC55" s="12">
        <f t="shared" si="59"/>
        <v>8.6817403700454107E-5</v>
      </c>
      <c r="AD55" s="12"/>
      <c r="AE55" s="12">
        <f t="shared" si="12"/>
        <v>-4.3916963610802328E-5</v>
      </c>
      <c r="AF55" s="8"/>
      <c r="AG55" s="12">
        <f t="shared" si="13"/>
        <v>-1.8033045642500892E-5</v>
      </c>
      <c r="AH55" s="8"/>
      <c r="AI55" s="8">
        <v>147.03833</v>
      </c>
      <c r="AJ55" s="8">
        <v>153.05136100000001</v>
      </c>
      <c r="AK55" s="15">
        <f t="shared" si="14"/>
        <v>4.0894309667418097E-2</v>
      </c>
      <c r="AL55" s="15">
        <f t="shared" si="15"/>
        <v>1.0408943096674181</v>
      </c>
      <c r="AM55" s="8"/>
      <c r="AN55" s="14">
        <f t="shared" si="16"/>
        <v>2.5903239197911852E-2</v>
      </c>
      <c r="AO55" s="15">
        <f t="shared" si="17"/>
        <v>6.7097780094423705E-4</v>
      </c>
      <c r="AP55" s="8"/>
      <c r="AQ55" s="8">
        <v>103.45457500000001</v>
      </c>
      <c r="AR55" s="8">
        <v>110.58078</v>
      </c>
      <c r="AS55" s="15">
        <f t="shared" si="18"/>
        <v>6.8882453965907239E-2</v>
      </c>
      <c r="AT55" s="15">
        <f t="shared" si="19"/>
        <v>1.0688824539659072</v>
      </c>
      <c r="AU55" s="8"/>
      <c r="AV55" s="14">
        <f t="shared" si="20"/>
        <v>5.3349886317411832E-2</v>
      </c>
      <c r="AW55" s="15">
        <f t="shared" si="21"/>
        <v>2.846210370080766E-3</v>
      </c>
      <c r="AX55" s="8"/>
      <c r="AY55" s="8">
        <v>103.441338</v>
      </c>
      <c r="AZ55" s="8">
        <v>94.317535000000007</v>
      </c>
      <c r="BA55" s="15">
        <f t="shared" si="22"/>
        <v>-8.8202677734118204E-2</v>
      </c>
      <c r="BB55" s="15">
        <f t="shared" si="23"/>
        <v>0.91179732226588184</v>
      </c>
      <c r="BC55" s="8"/>
      <c r="BD55" s="14">
        <f t="shared" si="24"/>
        <v>-0.10045161810531909</v>
      </c>
      <c r="BE55" s="15">
        <f t="shared" si="25"/>
        <v>1.0090527579976871E-2</v>
      </c>
      <c r="BF55" s="8"/>
      <c r="BG55" s="8">
        <v>70.047545999999997</v>
      </c>
      <c r="BH55" s="8">
        <v>68.643508999999995</v>
      </c>
      <c r="BI55" s="15">
        <f t="shared" si="26"/>
        <v>-2.0044056932415625E-2</v>
      </c>
      <c r="BJ55" s="15">
        <f t="shared" si="27"/>
        <v>0.97995594306758438</v>
      </c>
      <c r="BK55" s="8"/>
      <c r="BL55" s="14">
        <f t="shared" si="28"/>
        <v>-3.1642597571694658E-2</v>
      </c>
      <c r="BM55" s="15">
        <f t="shared" si="29"/>
        <v>1.0012539810842166E-3</v>
      </c>
      <c r="BN55" s="8"/>
      <c r="BO55" s="8">
        <v>146.319717</v>
      </c>
      <c r="BP55" s="8">
        <v>149.99891700000001</v>
      </c>
      <c r="BQ55" s="15">
        <f t="shared" si="30"/>
        <v>2.5144936550143878E-2</v>
      </c>
      <c r="BR55" s="15">
        <f t="shared" si="31"/>
        <v>1.0251449365501439</v>
      </c>
      <c r="BT55" s="14">
        <f t="shared" si="32"/>
        <v>1.1130483574419668E-2</v>
      </c>
      <c r="BU55" s="15">
        <f t="shared" si="33"/>
        <v>1.2388766460042603E-4</v>
      </c>
      <c r="BW55" s="12">
        <f t="shared" si="34"/>
        <v>3.7665096532894126E-4</v>
      </c>
      <c r="BY55" s="12">
        <f t="shared" si="35"/>
        <v>7.7574414644104861E-4</v>
      </c>
      <c r="CA55" s="12">
        <f t="shared" si="36"/>
        <v>-1.4606358162060525E-3</v>
      </c>
      <c r="CC55" s="12">
        <f t="shared" si="37"/>
        <v>-4.6010519494622793E-4</v>
      </c>
      <c r="CE55" s="12">
        <f t="shared" si="38"/>
        <v>1.6184490869470289E-4</v>
      </c>
      <c r="CG55" s="13">
        <f t="shared" si="39"/>
        <v>1.5465923621819198E-4</v>
      </c>
      <c r="CI55" s="13">
        <f t="shared" si="40"/>
        <v>3.1853362458404157E-4</v>
      </c>
      <c r="CK55" s="13">
        <f t="shared" si="41"/>
        <v>-5.9976169058820054E-4</v>
      </c>
      <c r="CM55" s="13">
        <f t="shared" si="42"/>
        <v>-1.8892694983075397E-4</v>
      </c>
      <c r="CO55" s="13">
        <f t="shared" si="43"/>
        <v>6.6456248008459407E-5</v>
      </c>
      <c r="CQ55" s="25">
        <f t="shared" si="44"/>
        <v>-7.8235051493866448E-5</v>
      </c>
      <c r="CS55" s="25">
        <f t="shared" si="45"/>
        <v>-1.6113162803094923E-4</v>
      </c>
      <c r="CU55" s="25">
        <f t="shared" si="46"/>
        <v>3.0339207598968453E-4</v>
      </c>
      <c r="CW55" s="25">
        <f t="shared" si="47"/>
        <v>9.5569524394493045E-5</v>
      </c>
      <c r="CY55" s="25">
        <f t="shared" si="48"/>
        <v>-3.3617183895153744E-5</v>
      </c>
      <c r="DA55" s="13">
        <f t="shared" si="49"/>
        <v>1.3819348664613233E-3</v>
      </c>
      <c r="DC55" s="13">
        <f t="shared" si="50"/>
        <v>-2.6020222915993734E-3</v>
      </c>
      <c r="DE55" s="13">
        <f t="shared" si="51"/>
        <v>-8.1964577374287145E-4</v>
      </c>
      <c r="DG55" s="13">
        <f t="shared" si="52"/>
        <v>2.8831557841662155E-4</v>
      </c>
      <c r="DI55" s="25">
        <f t="shared" si="53"/>
        <v>-5.3590824063188417E-3</v>
      </c>
      <c r="DK55" s="25">
        <f t="shared" si="54"/>
        <v>-1.6881289832375217E-3</v>
      </c>
      <c r="DM55" s="25">
        <f t="shared" si="55"/>
        <v>5.9381003335310897E-4</v>
      </c>
      <c r="DO55" s="13">
        <f t="shared" si="56"/>
        <v>3.178550127132169E-3</v>
      </c>
      <c r="DQ55" s="13">
        <f t="shared" si="57"/>
        <v>-1.1180750853451314E-3</v>
      </c>
      <c r="DS55" s="25">
        <f t="shared" si="58"/>
        <v>-3.5219741252371907E-4</v>
      </c>
    </row>
    <row r="56" spans="3:123" x14ac:dyDescent="0.2">
      <c r="C56" s="7">
        <v>43252</v>
      </c>
      <c r="D56" s="7">
        <v>43280</v>
      </c>
      <c r="E56" s="8">
        <v>260.82247899999999</v>
      </c>
      <c r="F56" s="8">
        <v>259.772064</v>
      </c>
      <c r="G56" s="15">
        <f t="shared" si="0"/>
        <v>-4.0273177527769257E-3</v>
      </c>
      <c r="H56" s="15">
        <f t="shared" si="1"/>
        <v>0.99597268224722313</v>
      </c>
      <c r="I56" s="12"/>
      <c r="J56" s="16">
        <f t="shared" si="2"/>
        <v>-1.1978941086131269E-2</v>
      </c>
      <c r="K56" s="15">
        <f t="shared" si="3"/>
        <v>1.4349502954500378E-4</v>
      </c>
      <c r="L56" s="12"/>
      <c r="M56" s="8">
        <v>23.254007000000001</v>
      </c>
      <c r="N56" s="8">
        <v>23.367851000000002</v>
      </c>
      <c r="O56" s="15">
        <f t="shared" si="4"/>
        <v>4.8956723888489533E-3</v>
      </c>
      <c r="P56" s="15">
        <f t="shared" si="5"/>
        <v>1.0048956723888489</v>
      </c>
      <c r="Q56" s="8"/>
      <c r="R56" s="14">
        <f t="shared" si="6"/>
        <v>1.8463043370411823E-3</v>
      </c>
      <c r="S56" s="15">
        <f t="shared" si="7"/>
        <v>3.4088397049770795E-6</v>
      </c>
      <c r="T56" s="8"/>
      <c r="U56" s="8">
        <v>57.668385000000001</v>
      </c>
      <c r="V56" s="8">
        <v>54.873787</v>
      </c>
      <c r="W56" s="15">
        <f t="shared" si="8"/>
        <v>-4.8459793004433892E-2</v>
      </c>
      <c r="X56" s="15">
        <f t="shared" si="9"/>
        <v>0.95154020699556607</v>
      </c>
      <c r="Y56" s="8"/>
      <c r="Z56" s="14">
        <f t="shared" si="10"/>
        <v>-5.0004219780869573E-2</v>
      </c>
      <c r="AA56" s="15">
        <f t="shared" si="11"/>
        <v>2.5004219958935079E-3</v>
      </c>
      <c r="AB56" s="8"/>
      <c r="AC56" s="12">
        <f t="shared" si="59"/>
        <v>-2.2116770880484971E-5</v>
      </c>
      <c r="AD56" s="12"/>
      <c r="AE56" s="12">
        <f t="shared" si="12"/>
        <v>5.9899760281299644E-4</v>
      </c>
      <c r="AF56" s="8"/>
      <c r="AG56" s="12">
        <f t="shared" si="13"/>
        <v>-9.2323007851779967E-5</v>
      </c>
      <c r="AH56" s="8"/>
      <c r="AI56" s="8">
        <v>157.401489</v>
      </c>
      <c r="AJ56" s="8">
        <v>154.63346899999999</v>
      </c>
      <c r="AK56" s="15">
        <f t="shared" si="14"/>
        <v>-1.7585729446307888E-2</v>
      </c>
      <c r="AL56" s="15">
        <f t="shared" si="15"/>
        <v>0.98241427055369213</v>
      </c>
      <c r="AM56" s="8"/>
      <c r="AN56" s="14">
        <f t="shared" si="16"/>
        <v>-3.2576799915814136E-2</v>
      </c>
      <c r="AO56" s="15">
        <f t="shared" si="17"/>
        <v>1.061247892754988E-3</v>
      </c>
      <c r="AP56" s="8"/>
      <c r="AQ56" s="8">
        <v>111.375778</v>
      </c>
      <c r="AR56" s="8">
        <v>110.59431499999999</v>
      </c>
      <c r="AS56" s="15">
        <f t="shared" si="18"/>
        <v>-7.0164537930321102E-3</v>
      </c>
      <c r="AT56" s="15">
        <f t="shared" si="19"/>
        <v>0.99298354620696794</v>
      </c>
      <c r="AU56" s="8"/>
      <c r="AV56" s="14">
        <f t="shared" si="20"/>
        <v>-2.2549021441527515E-2</v>
      </c>
      <c r="AW56" s="15">
        <f t="shared" si="21"/>
        <v>5.0845836797046762E-4</v>
      </c>
      <c r="AX56" s="8"/>
      <c r="AY56" s="8">
        <v>95.148949000000002</v>
      </c>
      <c r="AZ56" s="8">
        <v>100.611176</v>
      </c>
      <c r="BA56" s="15">
        <f t="shared" si="22"/>
        <v>5.7407118600963196E-2</v>
      </c>
      <c r="BB56" s="15">
        <f t="shared" si="23"/>
        <v>1.0574071186009633</v>
      </c>
      <c r="BC56" s="8"/>
      <c r="BD56" s="14">
        <f t="shared" si="24"/>
        <v>4.51581782297623E-2</v>
      </c>
      <c r="BE56" s="15">
        <f t="shared" si="25"/>
        <v>2.0392610610309777E-3</v>
      </c>
      <c r="BF56" s="8"/>
      <c r="BG56" s="8">
        <v>69.824860000000001</v>
      </c>
      <c r="BH56" s="8">
        <v>71.446510000000004</v>
      </c>
      <c r="BI56" s="15">
        <f t="shared" si="26"/>
        <v>2.3224536361404841E-2</v>
      </c>
      <c r="BJ56" s="15">
        <f t="shared" si="27"/>
        <v>1.0232245363614048</v>
      </c>
      <c r="BK56" s="8"/>
      <c r="BL56" s="14">
        <f t="shared" si="28"/>
        <v>1.1625995722125811E-2</v>
      </c>
      <c r="BM56" s="15">
        <f t="shared" si="29"/>
        <v>1.3516377653088765E-4</v>
      </c>
      <c r="BN56" s="8"/>
      <c r="BO56" s="8">
        <v>153.032791</v>
      </c>
      <c r="BP56" s="8">
        <v>157.55955499999999</v>
      </c>
      <c r="BQ56" s="15">
        <f t="shared" si="30"/>
        <v>2.9580353141438726E-2</v>
      </c>
      <c r="BR56" s="15">
        <f t="shared" si="31"/>
        <v>1.0295803531414387</v>
      </c>
      <c r="BT56" s="14">
        <f t="shared" si="32"/>
        <v>1.5565900165714516E-2</v>
      </c>
      <c r="BU56" s="15">
        <f t="shared" si="33"/>
        <v>2.4229724796899119E-4</v>
      </c>
      <c r="BW56" s="12">
        <f t="shared" si="34"/>
        <v>3.902355669662236E-4</v>
      </c>
      <c r="BY56" s="12">
        <f t="shared" si="35"/>
        <v>2.701133993979689E-4</v>
      </c>
      <c r="CA56" s="12">
        <f t="shared" si="36"/>
        <v>-5.4094715657133821E-4</v>
      </c>
      <c r="CC56" s="12">
        <f t="shared" si="37"/>
        <v>-1.3926711782295925E-4</v>
      </c>
      <c r="CE56" s="12">
        <f t="shared" si="38"/>
        <v>-1.8646300103769512E-4</v>
      </c>
      <c r="CG56" s="13">
        <f t="shared" si="39"/>
        <v>-6.0146686971490459E-5</v>
      </c>
      <c r="CI56" s="13">
        <f t="shared" si="40"/>
        <v>-4.1632356083526865E-5</v>
      </c>
      <c r="CK56" s="13">
        <f t="shared" si="41"/>
        <v>8.3375740318488838E-5</v>
      </c>
      <c r="CM56" s="13">
        <f t="shared" si="42"/>
        <v>2.1465126324183117E-5</v>
      </c>
      <c r="CO56" s="13">
        <f t="shared" si="43"/>
        <v>2.8739388985908768E-5</v>
      </c>
      <c r="CQ56" s="25">
        <f t="shared" si="44"/>
        <v>1.6289774627477834E-3</v>
      </c>
      <c r="CS56" s="25">
        <f t="shared" si="45"/>
        <v>1.1275462240056824E-3</v>
      </c>
      <c r="CU56" s="25">
        <f t="shared" si="46"/>
        <v>-2.2580994691047138E-3</v>
      </c>
      <c r="CW56" s="25">
        <f t="shared" si="47"/>
        <v>-5.813488452606285E-4</v>
      </c>
      <c r="CY56" s="25">
        <f t="shared" si="48"/>
        <v>-7.7836069297346276E-4</v>
      </c>
      <c r="DA56" s="13">
        <f t="shared" si="49"/>
        <v>7.3457495979804474E-4</v>
      </c>
      <c r="DC56" s="13">
        <f t="shared" si="50"/>
        <v>-1.4711089367536402E-3</v>
      </c>
      <c r="DE56" s="13">
        <f t="shared" si="51"/>
        <v>-3.7873773646180363E-4</v>
      </c>
      <c r="DG56" s="13">
        <f t="shared" si="52"/>
        <v>-5.0708721520801984E-4</v>
      </c>
      <c r="DI56" s="25">
        <f t="shared" si="53"/>
        <v>-1.0182727291632311E-3</v>
      </c>
      <c r="DK56" s="25">
        <f t="shared" si="54"/>
        <v>-2.6215482681732208E-4</v>
      </c>
      <c r="DM56" s="25">
        <f t="shared" si="55"/>
        <v>-3.5099581659337332E-4</v>
      </c>
      <c r="DO56" s="13">
        <f t="shared" si="56"/>
        <v>5.2500878691821146E-4</v>
      </c>
      <c r="DQ56" s="13">
        <f t="shared" si="57"/>
        <v>7.0292769399002257E-4</v>
      </c>
      <c r="DS56" s="25">
        <f t="shared" si="58"/>
        <v>1.8096908873763441E-4</v>
      </c>
    </row>
    <row r="57" spans="3:123" x14ac:dyDescent="0.2">
      <c r="C57" s="7">
        <v>43283</v>
      </c>
      <c r="D57" s="7">
        <v>43312</v>
      </c>
      <c r="E57" s="8">
        <v>260.32745399999999</v>
      </c>
      <c r="F57" s="8">
        <v>269.395691</v>
      </c>
      <c r="G57" s="15">
        <f t="shared" si="0"/>
        <v>3.4833963382133376E-2</v>
      </c>
      <c r="H57" s="15">
        <f t="shared" si="1"/>
        <v>1.0348339633821333</v>
      </c>
      <c r="I57" s="12"/>
      <c r="J57" s="16">
        <f t="shared" si="2"/>
        <v>2.6882340048779034E-2</v>
      </c>
      <c r="K57" s="15">
        <f t="shared" si="3"/>
        <v>7.2266020649818918E-4</v>
      </c>
      <c r="L57" s="12"/>
      <c r="M57" s="8">
        <v>23.328892</v>
      </c>
      <c r="N57" s="8">
        <v>23.252873999999998</v>
      </c>
      <c r="O57" s="15">
        <f t="shared" si="4"/>
        <v>-3.2585345244858285E-3</v>
      </c>
      <c r="P57" s="15">
        <f t="shared" si="5"/>
        <v>0.99674146547551412</v>
      </c>
      <c r="Q57" s="8"/>
      <c r="R57" s="14">
        <f t="shared" si="6"/>
        <v>-6.3079025762935994E-3</v>
      </c>
      <c r="S57" s="15">
        <f t="shared" si="7"/>
        <v>3.9789634912011429E-5</v>
      </c>
      <c r="T57" s="8"/>
      <c r="U57" s="8">
        <v>54.437381999999999</v>
      </c>
      <c r="V57" s="8">
        <v>56.809170000000002</v>
      </c>
      <c r="W57" s="15">
        <f t="shared" si="8"/>
        <v>4.3569104774362627E-2</v>
      </c>
      <c r="X57" s="15">
        <f t="shared" si="9"/>
        <v>1.0435691047743627</v>
      </c>
      <c r="Y57" s="8"/>
      <c r="Z57" s="14">
        <f t="shared" si="10"/>
        <v>4.2024677997926946E-2</v>
      </c>
      <c r="AA57" s="15">
        <f t="shared" si="11"/>
        <v>1.7660735608294451E-3</v>
      </c>
      <c r="AB57" s="8"/>
      <c r="AC57" s="12">
        <f t="shared" si="59"/>
        <v>-1.6957118205049388E-4</v>
      </c>
      <c r="AD57" s="12"/>
      <c r="AE57" s="12">
        <f t="shared" si="12"/>
        <v>1.1297216843807146E-3</v>
      </c>
      <c r="AF57" s="8"/>
      <c r="AG57" s="12">
        <f t="shared" si="13"/>
        <v>-2.6508757461103232E-4</v>
      </c>
      <c r="AH57" s="8"/>
      <c r="AI57" s="8">
        <v>154.699478</v>
      </c>
      <c r="AJ57" s="8">
        <v>150.10539199999999</v>
      </c>
      <c r="AK57" s="15">
        <f t="shared" si="14"/>
        <v>-2.9696842286694752E-2</v>
      </c>
      <c r="AL57" s="15">
        <f t="shared" si="15"/>
        <v>0.97030315771330522</v>
      </c>
      <c r="AM57" s="8"/>
      <c r="AN57" s="14">
        <f t="shared" si="16"/>
        <v>-4.4687912756201001E-2</v>
      </c>
      <c r="AO57" s="15">
        <f t="shared" si="17"/>
        <v>1.997009546505832E-3</v>
      </c>
      <c r="AP57" s="8"/>
      <c r="AQ57" s="8">
        <v>111.37262</v>
      </c>
      <c r="AR57" s="8">
        <v>108.55732</v>
      </c>
      <c r="AS57" s="15">
        <f t="shared" si="18"/>
        <v>-2.5278205720580101E-2</v>
      </c>
      <c r="AT57" s="15">
        <f t="shared" si="19"/>
        <v>0.97472179427941985</v>
      </c>
      <c r="AU57" s="8"/>
      <c r="AV57" s="14">
        <f t="shared" si="20"/>
        <v>-4.0810773369075508E-2</v>
      </c>
      <c r="AW57" s="15">
        <f t="shared" si="21"/>
        <v>1.6655192229820426E-3</v>
      </c>
      <c r="AX57" s="8"/>
      <c r="AY57" s="8">
        <v>100.301811</v>
      </c>
      <c r="AZ57" s="8">
        <v>93.901832999999996</v>
      </c>
      <c r="BA57" s="15">
        <f t="shared" si="22"/>
        <v>-6.3807202843027475E-2</v>
      </c>
      <c r="BB57" s="15">
        <f t="shared" si="23"/>
        <v>0.93619279715697257</v>
      </c>
      <c r="BC57" s="8"/>
      <c r="BD57" s="14">
        <f t="shared" si="24"/>
        <v>-7.6056143214228364E-2</v>
      </c>
      <c r="BE57" s="15">
        <f t="shared" si="25"/>
        <v>5.7845369206232155E-3</v>
      </c>
      <c r="BF57" s="8"/>
      <c r="BG57" s="8">
        <v>71.621368000000004</v>
      </c>
      <c r="BH57" s="8">
        <v>71.796227000000002</v>
      </c>
      <c r="BI57" s="15">
        <f t="shared" si="26"/>
        <v>2.4414361926177936E-3</v>
      </c>
      <c r="BJ57" s="15">
        <f t="shared" si="27"/>
        <v>1.0024414361926177</v>
      </c>
      <c r="BK57" s="8"/>
      <c r="BL57" s="14">
        <f t="shared" si="28"/>
        <v>-9.1571044466612368E-3</v>
      </c>
      <c r="BM57" s="15">
        <f t="shared" si="29"/>
        <v>8.3852561847062997E-5</v>
      </c>
      <c r="BN57" s="8"/>
      <c r="BO57" s="8">
        <v>157.21279899999999</v>
      </c>
      <c r="BP57" s="8">
        <v>153.45657299999999</v>
      </c>
      <c r="BQ57" s="15">
        <f t="shared" si="30"/>
        <v>-2.3892622126777337E-2</v>
      </c>
      <c r="BR57" s="15">
        <f t="shared" si="31"/>
        <v>0.97610737787322266</v>
      </c>
      <c r="BT57" s="14">
        <f t="shared" si="32"/>
        <v>-3.7907075102501547E-2</v>
      </c>
      <c r="BU57" s="15">
        <f t="shared" si="33"/>
        <v>1.4369463428266927E-3</v>
      </c>
      <c r="BW57" s="12">
        <f t="shared" si="34"/>
        <v>-1.2013156667823655E-3</v>
      </c>
      <c r="BY57" s="12">
        <f t="shared" si="35"/>
        <v>-1.0970890873611434E-3</v>
      </c>
      <c r="CA57" s="12">
        <f t="shared" si="36"/>
        <v>-2.044567104683525E-3</v>
      </c>
      <c r="CC57" s="12">
        <f t="shared" si="37"/>
        <v>-2.4616439559733397E-4</v>
      </c>
      <c r="CE57" s="12">
        <f t="shared" si="38"/>
        <v>-1.019030883160052E-3</v>
      </c>
      <c r="CG57" s="13">
        <f t="shared" si="39"/>
        <v>2.8188700000402389E-4</v>
      </c>
      <c r="CI57" s="13">
        <f t="shared" si="40"/>
        <v>2.5743038247532561E-4</v>
      </c>
      <c r="CK57" s="13">
        <f t="shared" si="41"/>
        <v>4.7975474172398604E-4</v>
      </c>
      <c r="CM57" s="13">
        <f t="shared" si="42"/>
        <v>5.7762122730483993E-5</v>
      </c>
      <c r="CO57" s="13">
        <f t="shared" si="43"/>
        <v>2.3911413669882448E-4</v>
      </c>
      <c r="CQ57" s="25">
        <f t="shared" si="44"/>
        <v>-1.8779951439787991E-3</v>
      </c>
      <c r="CS57" s="25">
        <f t="shared" si="45"/>
        <v>-1.7150596096817705E-3</v>
      </c>
      <c r="CU57" s="25">
        <f t="shared" si="46"/>
        <v>-3.1962349283421636E-3</v>
      </c>
      <c r="CW57" s="25">
        <f t="shared" si="47"/>
        <v>-3.8482436576432348E-4</v>
      </c>
      <c r="CY57" s="25">
        <f t="shared" si="48"/>
        <v>-1.593032625025861E-3</v>
      </c>
      <c r="DA57" s="13">
        <f t="shared" si="49"/>
        <v>1.8237482798303375E-3</v>
      </c>
      <c r="DC57" s="13">
        <f t="shared" si="50"/>
        <v>3.3987902925305658E-3</v>
      </c>
      <c r="DE57" s="13">
        <f t="shared" si="51"/>
        <v>4.0921188461181759E-4</v>
      </c>
      <c r="DG57" s="13">
        <f t="shared" si="52"/>
        <v>1.6939880650233483E-3</v>
      </c>
      <c r="DI57" s="25">
        <f t="shared" si="53"/>
        <v>3.1039100240418237E-3</v>
      </c>
      <c r="DK57" s="25">
        <f t="shared" si="54"/>
        <v>3.7370851428964532E-4</v>
      </c>
      <c r="DM57" s="25">
        <f t="shared" si="55"/>
        <v>1.5470170510927153E-3</v>
      </c>
      <c r="DO57" s="13">
        <f t="shared" si="56"/>
        <v>6.9645404722291438E-4</v>
      </c>
      <c r="DQ57" s="13">
        <f t="shared" si="57"/>
        <v>2.8830659328283681E-3</v>
      </c>
      <c r="DS57" s="25">
        <f t="shared" si="58"/>
        <v>3.4711904598103838E-4</v>
      </c>
    </row>
    <row r="58" spans="3:123" x14ac:dyDescent="0.2">
      <c r="C58" s="7">
        <v>43313</v>
      </c>
      <c r="D58" s="7">
        <v>43343</v>
      </c>
      <c r="E58" s="8">
        <v>268.94567899999998</v>
      </c>
      <c r="F58" s="8">
        <v>277.99478099999999</v>
      </c>
      <c r="G58" s="15">
        <f t="shared" si="0"/>
        <v>3.3646578869184977E-2</v>
      </c>
      <c r="H58" s="15">
        <f t="shared" si="1"/>
        <v>1.0336465788691849</v>
      </c>
      <c r="I58" s="12"/>
      <c r="J58" s="16">
        <f t="shared" si="2"/>
        <v>2.5694955535830635E-2</v>
      </c>
      <c r="K58" s="15">
        <f t="shared" si="3"/>
        <v>6.602307399883134E-4</v>
      </c>
      <c r="L58" s="12"/>
      <c r="M58" s="8">
        <v>23.208134000000001</v>
      </c>
      <c r="N58" s="8">
        <v>23.427074000000001</v>
      </c>
      <c r="O58" s="15">
        <f t="shared" si="4"/>
        <v>9.4337614562204752E-3</v>
      </c>
      <c r="P58" s="15">
        <f t="shared" si="5"/>
        <v>1.0094337614562205</v>
      </c>
      <c r="Q58" s="8"/>
      <c r="R58" s="14">
        <f t="shared" si="6"/>
        <v>6.3843934044127042E-3</v>
      </c>
      <c r="S58" s="15">
        <f t="shared" si="7"/>
        <v>4.076047914230844E-5</v>
      </c>
      <c r="T58" s="8"/>
      <c r="U58" s="8">
        <v>56.467632000000002</v>
      </c>
      <c r="V58" s="8">
        <v>56.135578000000002</v>
      </c>
      <c r="W58" s="15">
        <f t="shared" si="8"/>
        <v>-5.8804307572167961E-3</v>
      </c>
      <c r="X58" s="15">
        <f t="shared" si="9"/>
        <v>0.99411956924278322</v>
      </c>
      <c r="Y58" s="8"/>
      <c r="Z58" s="14">
        <f t="shared" si="10"/>
        <v>-7.4248575336524781E-3</v>
      </c>
      <c r="AA58" s="15">
        <f t="shared" si="11"/>
        <v>5.5128509395035957E-5</v>
      </c>
      <c r="AB58" s="8"/>
      <c r="AC58" s="12">
        <f t="shared" si="59"/>
        <v>1.6404670464963481E-4</v>
      </c>
      <c r="AD58" s="12"/>
      <c r="AE58" s="12">
        <f t="shared" si="12"/>
        <v>-1.9078138418707755E-4</v>
      </c>
      <c r="AF58" s="8"/>
      <c r="AG58" s="12">
        <f t="shared" si="13"/>
        <v>-4.7403211466554859E-5</v>
      </c>
      <c r="AH58" s="8"/>
      <c r="AI58" s="8">
        <v>152.284515</v>
      </c>
      <c r="AJ58" s="8">
        <v>164.831039</v>
      </c>
      <c r="AK58" s="15">
        <f t="shared" si="14"/>
        <v>8.238870511555299E-2</v>
      </c>
      <c r="AL58" s="15">
        <f t="shared" si="15"/>
        <v>1.082388705115553</v>
      </c>
      <c r="AM58" s="8"/>
      <c r="AN58" s="14">
        <f t="shared" si="16"/>
        <v>6.7397634646046742E-2</v>
      </c>
      <c r="AO58" s="15">
        <f t="shared" si="17"/>
        <v>4.5424411558820004E-3</v>
      </c>
      <c r="AP58" s="8"/>
      <c r="AQ58" s="8">
        <v>108.15374799999999</v>
      </c>
      <c r="AR58" s="8">
        <v>129.84982299999999</v>
      </c>
      <c r="AS58" s="15">
        <f t="shared" si="18"/>
        <v>0.2006040049578309</v>
      </c>
      <c r="AT58" s="15">
        <f t="shared" si="19"/>
        <v>1.2006040049578308</v>
      </c>
      <c r="AU58" s="8"/>
      <c r="AV58" s="14">
        <f t="shared" si="20"/>
        <v>0.18507143730933551</v>
      </c>
      <c r="AW58" s="15">
        <f t="shared" si="21"/>
        <v>3.42514369077433E-2</v>
      </c>
      <c r="AX58" s="8"/>
      <c r="AY58" s="8">
        <v>93.157425000000003</v>
      </c>
      <c r="AZ58" s="8">
        <v>97.750572000000005</v>
      </c>
      <c r="BA58" s="15">
        <f t="shared" si="22"/>
        <v>4.9305216411896335E-2</v>
      </c>
      <c r="BB58" s="15">
        <f t="shared" si="23"/>
        <v>1.0493052164118963</v>
      </c>
      <c r="BC58" s="8"/>
      <c r="BD58" s="14">
        <f t="shared" si="24"/>
        <v>3.7056276040695439E-2</v>
      </c>
      <c r="BE58" s="15">
        <f t="shared" si="25"/>
        <v>1.3731675940042189E-3</v>
      </c>
      <c r="BF58" s="8"/>
      <c r="BG58" s="8">
        <v>71.563079999999999</v>
      </c>
      <c r="BH58" s="8">
        <v>74.049873000000005</v>
      </c>
      <c r="BI58" s="15">
        <f t="shared" si="26"/>
        <v>3.4749664212328564E-2</v>
      </c>
      <c r="BJ58" s="15">
        <f t="shared" si="27"/>
        <v>1.0347496642123286</v>
      </c>
      <c r="BK58" s="8"/>
      <c r="BL58" s="14">
        <f t="shared" si="28"/>
        <v>2.3151123573049534E-2</v>
      </c>
      <c r="BM58" s="15">
        <f t="shared" si="29"/>
        <v>5.3597452269460986E-4</v>
      </c>
      <c r="BN58" s="8"/>
      <c r="BO58" s="8">
        <v>153.82255599999999</v>
      </c>
      <c r="BP58" s="8">
        <v>162.837524</v>
      </c>
      <c r="BQ58" s="15">
        <f t="shared" si="30"/>
        <v>5.8606281383076296E-2</v>
      </c>
      <c r="BR58" s="15">
        <f t="shared" si="31"/>
        <v>1.0586062813830763</v>
      </c>
      <c r="BT58" s="14">
        <f t="shared" si="32"/>
        <v>4.4591828407352083E-2</v>
      </c>
      <c r="BU58" s="15">
        <f t="shared" si="33"/>
        <v>1.9884311607107322E-3</v>
      </c>
      <c r="BW58" s="12">
        <f t="shared" si="34"/>
        <v>1.7317792254503293E-3</v>
      </c>
      <c r="BY58" s="12">
        <f t="shared" si="35"/>
        <v>4.755402352615643E-3</v>
      </c>
      <c r="CA58" s="12">
        <f t="shared" si="36"/>
        <v>9.5215936518913539E-4</v>
      </c>
      <c r="CC58" s="12">
        <f t="shared" si="37"/>
        <v>5.9486709081402829E-4</v>
      </c>
      <c r="CE58" s="12">
        <f t="shared" si="38"/>
        <v>1.1457850481883011E-3</v>
      </c>
      <c r="CG58" s="13">
        <f t="shared" si="39"/>
        <v>4.30293014107238E-4</v>
      </c>
      <c r="CI58" s="13">
        <f t="shared" si="40"/>
        <v>1.1815688637029009E-3</v>
      </c>
      <c r="CK58" s="13">
        <f t="shared" si="41"/>
        <v>2.3658184434631249E-4</v>
      </c>
      <c r="CM58" s="13">
        <f t="shared" si="42"/>
        <v>1.4780588064452091E-4</v>
      </c>
      <c r="CO58" s="13">
        <f t="shared" si="43"/>
        <v>2.846917751746017E-4</v>
      </c>
      <c r="CQ58" s="25">
        <f t="shared" si="44"/>
        <v>-5.0041783535205745E-4</v>
      </c>
      <c r="CS58" s="25">
        <f t="shared" si="45"/>
        <v>-1.3741290555701121E-3</v>
      </c>
      <c r="CU58" s="25">
        <f t="shared" si="46"/>
        <v>-2.7513757032986337E-4</v>
      </c>
      <c r="CW58" s="25">
        <f t="shared" si="47"/>
        <v>-1.718937942738763E-4</v>
      </c>
      <c r="CY58" s="25">
        <f t="shared" si="48"/>
        <v>-3.3108797308966672E-4</v>
      </c>
      <c r="DA58" s="13">
        <f t="shared" si="49"/>
        <v>1.2473377115193338E-2</v>
      </c>
      <c r="DC58" s="13">
        <f t="shared" si="50"/>
        <v>2.4975053539338468E-3</v>
      </c>
      <c r="DE58" s="13">
        <f t="shared" si="51"/>
        <v>1.5603309682218726E-3</v>
      </c>
      <c r="DG58" s="13">
        <f t="shared" si="52"/>
        <v>3.0053837591979241E-3</v>
      </c>
      <c r="DI58" s="25">
        <f t="shared" si="53"/>
        <v>6.8580582681829977E-3</v>
      </c>
      <c r="DK58" s="25">
        <f t="shared" si="54"/>
        <v>4.2846117149903159E-3</v>
      </c>
      <c r="DM58" s="25">
        <f t="shared" si="55"/>
        <v>8.2526737755999075E-3</v>
      </c>
      <c r="DO58" s="13">
        <f t="shared" si="56"/>
        <v>8.5789442577517488E-4</v>
      </c>
      <c r="DQ58" s="13">
        <f t="shared" si="57"/>
        <v>1.6524071026221632E-3</v>
      </c>
      <c r="DS58" s="25">
        <f t="shared" si="58"/>
        <v>1.0323509298068286E-3</v>
      </c>
    </row>
    <row r="59" spans="3:123" x14ac:dyDescent="0.2">
      <c r="C59" s="7">
        <v>43347</v>
      </c>
      <c r="D59" s="7">
        <v>43371</v>
      </c>
      <c r="E59" s="8">
        <v>277.51599099999999</v>
      </c>
      <c r="F59" s="8">
        <v>279.647583</v>
      </c>
      <c r="G59" s="15">
        <f t="shared" si="0"/>
        <v>7.6809699949867468E-3</v>
      </c>
      <c r="H59" s="15">
        <f t="shared" si="1"/>
        <v>1.0076809699949867</v>
      </c>
      <c r="I59" s="12"/>
      <c r="J59" s="16">
        <f t="shared" si="2"/>
        <v>-2.70653338367597E-4</v>
      </c>
      <c r="K59" s="15">
        <f t="shared" si="3"/>
        <v>7.3253229569524954E-8</v>
      </c>
      <c r="L59" s="12"/>
      <c r="M59" s="8">
        <v>23.391798000000001</v>
      </c>
      <c r="N59" s="8">
        <v>23.210609000000002</v>
      </c>
      <c r="O59" s="15">
        <f t="shared" si="4"/>
        <v>-7.7458346724779267E-3</v>
      </c>
      <c r="P59" s="15">
        <f t="shared" si="5"/>
        <v>0.99225416532752209</v>
      </c>
      <c r="Q59" s="8"/>
      <c r="R59" s="14">
        <f t="shared" si="6"/>
        <v>-1.0795202724285698E-2</v>
      </c>
      <c r="S59" s="15">
        <f t="shared" si="7"/>
        <v>1.1653640185842534E-4</v>
      </c>
      <c r="T59" s="8"/>
      <c r="U59" s="8">
        <v>55.46199</v>
      </c>
      <c r="V59" s="8">
        <v>56.258915000000002</v>
      </c>
      <c r="W59" s="15">
        <f t="shared" si="8"/>
        <v>1.4368849729337186E-2</v>
      </c>
      <c r="X59" s="15">
        <f t="shared" si="9"/>
        <v>1.0143688497293373</v>
      </c>
      <c r="Y59" s="8"/>
      <c r="Z59" s="14">
        <f t="shared" si="10"/>
        <v>1.2824422952901503E-2</v>
      </c>
      <c r="AA59" s="15">
        <f t="shared" si="11"/>
        <v>1.644658240749069E-4</v>
      </c>
      <c r="AB59" s="8"/>
      <c r="AC59" s="12">
        <f t="shared" si="59"/>
        <v>2.921757655682902E-6</v>
      </c>
      <c r="AD59" s="12"/>
      <c r="AE59" s="12">
        <f t="shared" si="12"/>
        <v>-3.4709728848408278E-6</v>
      </c>
      <c r="AF59" s="8"/>
      <c r="AG59" s="12">
        <f t="shared" si="13"/>
        <v>-1.3844224559855434E-4</v>
      </c>
      <c r="AH59" s="8"/>
      <c r="AI59" s="8">
        <v>167.01960800000001</v>
      </c>
      <c r="AJ59" s="8">
        <v>161.21757500000001</v>
      </c>
      <c r="AK59" s="15">
        <f t="shared" si="14"/>
        <v>-3.4738633801607258E-2</v>
      </c>
      <c r="AL59" s="15">
        <f t="shared" si="15"/>
        <v>0.96526136619839276</v>
      </c>
      <c r="AM59" s="8"/>
      <c r="AN59" s="14">
        <f t="shared" si="16"/>
        <v>-4.9729704271113506E-2</v>
      </c>
      <c r="AO59" s="15">
        <f t="shared" si="17"/>
        <v>2.4730434868924047E-3</v>
      </c>
      <c r="AP59" s="8"/>
      <c r="AQ59" s="8">
        <v>131.27191199999999</v>
      </c>
      <c r="AR59" s="8">
        <v>127.232765</v>
      </c>
      <c r="AS59" s="15">
        <f t="shared" si="18"/>
        <v>-3.0769316439909749E-2</v>
      </c>
      <c r="AT59" s="15">
        <f t="shared" si="19"/>
        <v>0.96923068356009023</v>
      </c>
      <c r="AU59" s="8"/>
      <c r="AV59" s="14">
        <f t="shared" si="20"/>
        <v>-4.6301884088405153E-2</v>
      </c>
      <c r="AW59" s="15">
        <f t="shared" si="21"/>
        <v>2.1438644701361064E-3</v>
      </c>
      <c r="AX59" s="8"/>
      <c r="AY59" s="8">
        <v>100.86346399999999</v>
      </c>
      <c r="AZ59" s="8">
        <v>93.056984</v>
      </c>
      <c r="BA59" s="15">
        <f t="shared" si="22"/>
        <v>-7.7396509007463726E-2</v>
      </c>
      <c r="BB59" s="15">
        <f t="shared" si="23"/>
        <v>0.92260349099253625</v>
      </c>
      <c r="BC59" s="8"/>
      <c r="BD59" s="14">
        <f t="shared" si="24"/>
        <v>-8.9645449378664616E-2</v>
      </c>
      <c r="BE59" s="15">
        <f t="shared" si="25"/>
        <v>8.0363065943027199E-3</v>
      </c>
      <c r="BF59" s="8"/>
      <c r="BG59" s="8">
        <v>75.128119999999996</v>
      </c>
      <c r="BH59" s="8">
        <v>72.972403999999997</v>
      </c>
      <c r="BI59" s="15">
        <f t="shared" si="26"/>
        <v>-2.8693863229906438E-2</v>
      </c>
      <c r="BJ59" s="15">
        <f t="shared" si="27"/>
        <v>0.97130613677009359</v>
      </c>
      <c r="BK59" s="8"/>
      <c r="BL59" s="14">
        <f t="shared" si="28"/>
        <v>-4.0292403869185464E-2</v>
      </c>
      <c r="BM59" s="15">
        <f t="shared" si="29"/>
        <v>1.6234778095575518E-3</v>
      </c>
      <c r="BN59" s="8"/>
      <c r="BO59" s="8">
        <v>163.251678</v>
      </c>
      <c r="BP59" s="8">
        <v>163.92585800000001</v>
      </c>
      <c r="BQ59" s="15">
        <f t="shared" si="30"/>
        <v>4.1296972151184065E-3</v>
      </c>
      <c r="BR59" s="15">
        <f t="shared" si="31"/>
        <v>1.0041296972151184</v>
      </c>
      <c r="BT59" s="14">
        <f t="shared" si="32"/>
        <v>-9.8847557606058026E-3</v>
      </c>
      <c r="BU59" s="15">
        <f t="shared" si="33"/>
        <v>9.7708396446829595E-5</v>
      </c>
      <c r="BW59" s="12">
        <f t="shared" si="34"/>
        <v>1.3459510477010217E-5</v>
      </c>
      <c r="BY59" s="12">
        <f t="shared" si="35"/>
        <v>1.2531759501236375E-5</v>
      </c>
      <c r="CA59" s="12">
        <f t="shared" si="36"/>
        <v>2.4262840143799002E-5</v>
      </c>
      <c r="CC59" s="12">
        <f t="shared" si="37"/>
        <v>1.0905273618050527E-5</v>
      </c>
      <c r="CE59" s="12">
        <f t="shared" si="38"/>
        <v>2.675342145556296E-6</v>
      </c>
      <c r="CG59" s="13">
        <f t="shared" si="39"/>
        <v>5.3684223902544662E-4</v>
      </c>
      <c r="CI59" s="13">
        <f t="shared" si="40"/>
        <v>4.9983822525071192E-4</v>
      </c>
      <c r="CK59" s="13">
        <f t="shared" si="41"/>
        <v>9.6774079935237588E-4</v>
      </c>
      <c r="CM59" s="13">
        <f t="shared" si="42"/>
        <v>4.3496466801665049E-4</v>
      </c>
      <c r="CO59" s="13">
        <f t="shared" si="43"/>
        <v>1.0670794231579051E-4</v>
      </c>
      <c r="CQ59" s="25">
        <f t="shared" si="44"/>
        <v>-6.3775476089547199E-4</v>
      </c>
      <c r="CS59" s="25">
        <f t="shared" si="45"/>
        <v>-5.9379494506592789E-4</v>
      </c>
      <c r="CU59" s="25">
        <f t="shared" si="46"/>
        <v>-1.1496511586349162E-3</v>
      </c>
      <c r="CW59" s="25">
        <f t="shared" si="47"/>
        <v>-5.1672682900755934E-4</v>
      </c>
      <c r="CY59" s="25">
        <f t="shared" si="48"/>
        <v>-1.2676628866013841E-4</v>
      </c>
      <c r="DA59" s="13">
        <f t="shared" si="49"/>
        <v>2.3025790029117641E-3</v>
      </c>
      <c r="DC59" s="13">
        <f t="shared" si="50"/>
        <v>4.4580416868520677E-3</v>
      </c>
      <c r="DE59" s="13">
        <f t="shared" si="51"/>
        <v>2.0037293287868629E-3</v>
      </c>
      <c r="DG59" s="13">
        <f t="shared" si="52"/>
        <v>4.9156598076711218E-4</v>
      </c>
      <c r="DI59" s="25">
        <f t="shared" si="53"/>
        <v>4.1507532061839207E-3</v>
      </c>
      <c r="DK59" s="25">
        <f t="shared" si="54"/>
        <v>1.8656142135942326E-3</v>
      </c>
      <c r="DM59" s="25">
        <f t="shared" si="55"/>
        <v>4.5768281546976501E-4</v>
      </c>
      <c r="DO59" s="13">
        <f t="shared" si="56"/>
        <v>3.6120306513997757E-3</v>
      </c>
      <c r="DQ59" s="13">
        <f t="shared" si="57"/>
        <v>8.8612337215785092E-4</v>
      </c>
      <c r="DS59" s="25">
        <f t="shared" si="58"/>
        <v>3.9828057125458654E-4</v>
      </c>
    </row>
    <row r="60" spans="3:123" x14ac:dyDescent="0.2">
      <c r="C60" s="7">
        <v>43374</v>
      </c>
      <c r="D60" s="7">
        <v>43404</v>
      </c>
      <c r="E60" s="8">
        <v>280.61917099999999</v>
      </c>
      <c r="F60" s="8">
        <v>260.32275399999997</v>
      </c>
      <c r="G60" s="15">
        <f t="shared" si="0"/>
        <v>-7.2327264483295114E-2</v>
      </c>
      <c r="H60" s="15">
        <f t="shared" si="1"/>
        <v>0.92767273551670493</v>
      </c>
      <c r="I60" s="12"/>
      <c r="J60" s="16">
        <f t="shared" si="2"/>
        <v>-8.0278887816649463E-2</v>
      </c>
      <c r="K60" s="15">
        <f t="shared" si="3"/>
        <v>6.4446998290781897E-3</v>
      </c>
      <c r="L60" s="12"/>
      <c r="M60" s="8">
        <v>23.163809000000001</v>
      </c>
      <c r="N60" s="8">
        <v>23.116045</v>
      </c>
      <c r="O60" s="15">
        <f t="shared" si="4"/>
        <v>-2.0620097497782339E-3</v>
      </c>
      <c r="P60" s="15">
        <f t="shared" si="5"/>
        <v>0.99793799025022178</v>
      </c>
      <c r="Q60" s="8"/>
      <c r="R60" s="14">
        <f t="shared" si="6"/>
        <v>-5.1113778015860045E-3</v>
      </c>
      <c r="S60" s="15">
        <f t="shared" si="7"/>
        <v>2.6126183030546177E-5</v>
      </c>
      <c r="T60" s="8"/>
      <c r="U60" s="8">
        <v>56.268402000000002</v>
      </c>
      <c r="V60" s="8">
        <v>52.160454000000001</v>
      </c>
      <c r="W60" s="15">
        <f t="shared" si="8"/>
        <v>-7.3006302898027925E-2</v>
      </c>
      <c r="X60" s="15">
        <f t="shared" si="9"/>
        <v>0.9269936971019721</v>
      </c>
      <c r="Y60" s="8"/>
      <c r="Z60" s="14">
        <f t="shared" si="10"/>
        <v>-7.4550729674463606E-2</v>
      </c>
      <c r="AA60" s="15">
        <f t="shared" si="11"/>
        <v>5.5578112949949488E-3</v>
      </c>
      <c r="AB60" s="8"/>
      <c r="AC60" s="12">
        <f t="shared" si="59"/>
        <v>4.1033572512203523E-4</v>
      </c>
      <c r="AD60" s="12"/>
      <c r="AE60" s="12">
        <f t="shared" si="12"/>
        <v>5.9848496641856236E-3</v>
      </c>
      <c r="AF60" s="8"/>
      <c r="AG60" s="12">
        <f t="shared" si="13"/>
        <v>3.8105694475009229E-4</v>
      </c>
      <c r="AH60" s="8"/>
      <c r="AI60" s="8">
        <v>165.044128</v>
      </c>
      <c r="AJ60" s="8">
        <v>173.559158</v>
      </c>
      <c r="AK60" s="15">
        <f t="shared" si="14"/>
        <v>5.1592444415835235E-2</v>
      </c>
      <c r="AL60" s="15">
        <f t="shared" si="15"/>
        <v>1.0515924444158353</v>
      </c>
      <c r="AM60" s="8"/>
      <c r="AN60" s="14">
        <f t="shared" si="16"/>
        <v>3.6601373946328994E-2</v>
      </c>
      <c r="AO60" s="15">
        <f t="shared" si="17"/>
        <v>1.3396605747590109E-3</v>
      </c>
      <c r="AP60" s="8"/>
      <c r="AQ60" s="8">
        <v>125.419983</v>
      </c>
      <c r="AR60" s="8">
        <v>112.759384</v>
      </c>
      <c r="AS60" s="15">
        <f t="shared" si="18"/>
        <v>-0.10094562841712397</v>
      </c>
      <c r="AT60" s="15">
        <f t="shared" si="19"/>
        <v>0.89905437158287604</v>
      </c>
      <c r="AU60" s="8"/>
      <c r="AV60" s="14">
        <f t="shared" si="20"/>
        <v>-0.11647819606561938</v>
      </c>
      <c r="AW60" s="15">
        <f t="shared" si="21"/>
        <v>1.356717015870087E-2</v>
      </c>
      <c r="AX60" s="8"/>
      <c r="AY60" s="8">
        <v>94.094620000000006</v>
      </c>
      <c r="AZ60" s="8">
        <v>109.43602799999999</v>
      </c>
      <c r="BA60" s="15">
        <f t="shared" si="22"/>
        <v>0.16304235034904213</v>
      </c>
      <c r="BB60" s="15">
        <f t="shared" si="23"/>
        <v>1.1630423503490421</v>
      </c>
      <c r="BC60" s="8"/>
      <c r="BD60" s="14">
        <f t="shared" si="24"/>
        <v>0.15079340997784124</v>
      </c>
      <c r="BE60" s="15">
        <f t="shared" si="25"/>
        <v>2.2738652492745311E-2</v>
      </c>
      <c r="BF60" s="8"/>
      <c r="BG60" s="8">
        <v>73.323188999999999</v>
      </c>
      <c r="BH60" s="8">
        <v>75.067345000000003</v>
      </c>
      <c r="BI60" s="15">
        <f t="shared" si="26"/>
        <v>2.3787235986148989E-2</v>
      </c>
      <c r="BJ60" s="15">
        <f t="shared" si="27"/>
        <v>1.0237872359861491</v>
      </c>
      <c r="BK60" s="8"/>
      <c r="BL60" s="14">
        <f t="shared" si="28"/>
        <v>1.2188695346869959E-2</v>
      </c>
      <c r="BM60" s="15">
        <f t="shared" si="29"/>
        <v>1.4856429425880939E-4</v>
      </c>
      <c r="BN60" s="8"/>
      <c r="BO60" s="8">
        <v>167.113846</v>
      </c>
      <c r="BP60" s="8">
        <v>153.197113</v>
      </c>
      <c r="BQ60" s="15">
        <f t="shared" si="30"/>
        <v>-8.3276959588375429E-2</v>
      </c>
      <c r="BR60" s="15">
        <f t="shared" si="31"/>
        <v>0.91672304041162456</v>
      </c>
      <c r="BT60" s="14">
        <f t="shared" si="32"/>
        <v>-9.7291412564099636E-2</v>
      </c>
      <c r="BU60" s="15">
        <f t="shared" si="33"/>
        <v>9.465618958717845E-3</v>
      </c>
      <c r="BW60" s="12">
        <f t="shared" si="34"/>
        <v>-2.9383175929725818E-3</v>
      </c>
      <c r="BY60" s="12">
        <f t="shared" si="35"/>
        <v>9.3507400350375594E-3</v>
      </c>
      <c r="CA60" s="12">
        <f t="shared" si="36"/>
        <v>-1.2105527243101146E-2</v>
      </c>
      <c r="CC60" s="12">
        <f t="shared" si="37"/>
        <v>-9.784949063826908E-4</v>
      </c>
      <c r="CE60" s="12">
        <f t="shared" si="38"/>
        <v>7.8104463947567147E-3</v>
      </c>
      <c r="CG60" s="13">
        <f t="shared" si="39"/>
        <v>-1.8708345029681435E-4</v>
      </c>
      <c r="CI60" s="13">
        <f t="shared" si="40"/>
        <v>5.9536406573858919E-4</v>
      </c>
      <c r="CK60" s="13">
        <f t="shared" si="41"/>
        <v>-7.707620883861952E-4</v>
      </c>
      <c r="CM60" s="13">
        <f t="shared" si="42"/>
        <v>-6.2301026826285739E-5</v>
      </c>
      <c r="CO60" s="13">
        <f t="shared" si="43"/>
        <v>4.9729316646508455E-4</v>
      </c>
      <c r="CQ60" s="25">
        <f t="shared" si="44"/>
        <v>-2.7286591347867278E-3</v>
      </c>
      <c r="CS60" s="25">
        <f t="shared" si="45"/>
        <v>8.6835345078571605E-3</v>
      </c>
      <c r="CU60" s="25">
        <f t="shared" si="46"/>
        <v>-1.1241758743948605E-2</v>
      </c>
      <c r="CW60" s="25">
        <f t="shared" si="47"/>
        <v>-9.0867613188889474E-4</v>
      </c>
      <c r="CY60" s="25">
        <f t="shared" si="48"/>
        <v>7.2531457977129043E-3</v>
      </c>
      <c r="DA60" s="13">
        <f t="shared" si="49"/>
        <v>-4.2632620107915615E-3</v>
      </c>
      <c r="DC60" s="13">
        <f t="shared" si="50"/>
        <v>5.5192459872410648E-3</v>
      </c>
      <c r="DE60" s="13">
        <f t="shared" si="51"/>
        <v>4.4612299630866759E-4</v>
      </c>
      <c r="DG60" s="13">
        <f t="shared" si="52"/>
        <v>-3.5609993730251819E-3</v>
      </c>
      <c r="DI60" s="25">
        <f t="shared" si="53"/>
        <v>-1.7564144372802317E-2</v>
      </c>
      <c r="DK60" s="25">
        <f t="shared" si="54"/>
        <v>-1.4197172463968216E-3</v>
      </c>
      <c r="DM60" s="25">
        <f t="shared" si="55"/>
        <v>1.1332328228142261E-2</v>
      </c>
      <c r="DO60" s="13">
        <f t="shared" si="56"/>
        <v>1.8379749345355677E-3</v>
      </c>
      <c r="DQ60" s="13">
        <f t="shared" si="57"/>
        <v>-1.4670903862101571E-2</v>
      </c>
      <c r="DS60" s="25">
        <f t="shared" si="58"/>
        <v>-1.1858553876104468E-3</v>
      </c>
    </row>
    <row r="61" spans="3:123" x14ac:dyDescent="0.2">
      <c r="C61" s="7">
        <v>43405</v>
      </c>
      <c r="D61" s="7">
        <v>43434</v>
      </c>
      <c r="E61" s="8">
        <v>263.09307899999999</v>
      </c>
      <c r="F61" s="8">
        <v>265.15154999999999</v>
      </c>
      <c r="G61" s="15">
        <f t="shared" si="0"/>
        <v>7.8241168784223217E-3</v>
      </c>
      <c r="H61" s="15">
        <f t="shared" si="1"/>
        <v>1.0078241168784223</v>
      </c>
      <c r="I61" s="12"/>
      <c r="J61" s="16">
        <f t="shared" si="2"/>
        <v>-1.2750645493202206E-4</v>
      </c>
      <c r="K61" s="15">
        <f t="shared" si="3"/>
        <v>1.6257896049331774E-8</v>
      </c>
      <c r="L61" s="12"/>
      <c r="M61" s="8">
        <v>23.139015000000001</v>
      </c>
      <c r="N61" s="8">
        <v>23.320830999999998</v>
      </c>
      <c r="O61" s="15">
        <f t="shared" si="4"/>
        <v>7.857551412624857E-3</v>
      </c>
      <c r="P61" s="15">
        <f t="shared" si="5"/>
        <v>1.0078575514126249</v>
      </c>
      <c r="Q61" s="8"/>
      <c r="R61" s="14">
        <f t="shared" si="6"/>
        <v>4.808183360817086E-3</v>
      </c>
      <c r="S61" s="15">
        <f t="shared" si="7"/>
        <v>2.3118627231238287E-5</v>
      </c>
      <c r="T61" s="8"/>
      <c r="U61" s="8">
        <v>53.175583000000003</v>
      </c>
      <c r="V61" s="8">
        <v>54.418404000000002</v>
      </c>
      <c r="W61" s="15">
        <f t="shared" si="8"/>
        <v>2.3372023960696382E-2</v>
      </c>
      <c r="X61" s="15">
        <f t="shared" si="9"/>
        <v>1.0233720239606965</v>
      </c>
      <c r="Y61" s="8"/>
      <c r="Z61" s="14">
        <f t="shared" si="10"/>
        <v>2.1827597184260701E-2</v>
      </c>
      <c r="AA61" s="15">
        <f t="shared" si="11"/>
        <v>4.764439988383457E-4</v>
      </c>
      <c r="AB61" s="8"/>
      <c r="AC61" s="12">
        <f t="shared" si="59"/>
        <v>-6.1307441500092215E-7</v>
      </c>
      <c r="AD61" s="12"/>
      <c r="AE61" s="12">
        <f t="shared" si="12"/>
        <v>-2.7831595366492686E-6</v>
      </c>
      <c r="AF61" s="8"/>
      <c r="AG61" s="12">
        <f t="shared" si="13"/>
        <v>1.0495108958798019E-4</v>
      </c>
      <c r="AH61" s="8"/>
      <c r="AI61" s="8">
        <v>174.04222100000001</v>
      </c>
      <c r="AJ61" s="8">
        <v>180.037811</v>
      </c>
      <c r="AK61" s="15">
        <f t="shared" si="14"/>
        <v>3.4449054749766679E-2</v>
      </c>
      <c r="AL61" s="15">
        <f t="shared" si="15"/>
        <v>1.0344490547497667</v>
      </c>
      <c r="AM61" s="8"/>
      <c r="AN61" s="14">
        <f t="shared" si="16"/>
        <v>1.9457984280260434E-2</v>
      </c>
      <c r="AO61" s="15">
        <f t="shared" si="17"/>
        <v>3.7861315225086217E-4</v>
      </c>
      <c r="AP61" s="8"/>
      <c r="AQ61" s="8">
        <v>112.53761299999999</v>
      </c>
      <c r="AR61" s="8">
        <v>102.08513600000001</v>
      </c>
      <c r="AS61" s="15">
        <f t="shared" si="18"/>
        <v>-9.2879853422872832E-2</v>
      </c>
      <c r="AT61" s="15">
        <f t="shared" si="19"/>
        <v>0.90712014657712714</v>
      </c>
      <c r="AU61" s="8"/>
      <c r="AV61" s="14">
        <f t="shared" si="20"/>
        <v>-0.10841242107136824</v>
      </c>
      <c r="AW61" s="15">
        <f t="shared" si="21"/>
        <v>1.1753253042555648E-2</v>
      </c>
      <c r="AX61" s="8"/>
      <c r="AY61" s="8">
        <v>107.157112</v>
      </c>
      <c r="AZ61" s="8">
        <v>104.669662</v>
      </c>
      <c r="BA61" s="15">
        <f t="shared" si="22"/>
        <v>-2.3213111603828922E-2</v>
      </c>
      <c r="BB61" s="15">
        <f t="shared" si="23"/>
        <v>0.97678688839617112</v>
      </c>
      <c r="BC61" s="8"/>
      <c r="BD61" s="14">
        <f t="shared" si="24"/>
        <v>-3.5462051975029815E-2</v>
      </c>
      <c r="BE61" s="15">
        <f t="shared" si="25"/>
        <v>1.2575571302797159E-3</v>
      </c>
      <c r="BF61" s="8"/>
      <c r="BG61" s="8">
        <v>73.917572000000007</v>
      </c>
      <c r="BH61" s="8">
        <v>79.627525000000006</v>
      </c>
      <c r="BI61" s="15">
        <f t="shared" si="26"/>
        <v>7.7247572471671536E-2</v>
      </c>
      <c r="BJ61" s="15">
        <f t="shared" si="27"/>
        <v>1.0772475724716715</v>
      </c>
      <c r="BK61" s="8"/>
      <c r="BL61" s="14">
        <f t="shared" si="28"/>
        <v>6.5649031832392513E-2</v>
      </c>
      <c r="BM61" s="15">
        <f t="shared" si="29"/>
        <v>4.3097953805304855E-3</v>
      </c>
      <c r="BN61" s="8"/>
      <c r="BO61" s="8">
        <v>154.130188</v>
      </c>
      <c r="BP61" s="8">
        <v>159.903503</v>
      </c>
      <c r="BQ61" s="15">
        <f t="shared" si="30"/>
        <v>3.7457392837281146E-2</v>
      </c>
      <c r="BR61" s="15">
        <f t="shared" si="31"/>
        <v>1.0374573928372812</v>
      </c>
      <c r="BT61" s="14">
        <f t="shared" si="32"/>
        <v>2.3442939861556936E-2</v>
      </c>
      <c r="BU61" s="15">
        <f t="shared" si="33"/>
        <v>5.4957142935257519E-4</v>
      </c>
      <c r="BW61" s="12">
        <f t="shared" si="34"/>
        <v>-2.4810185956990206E-6</v>
      </c>
      <c r="BY61" s="12">
        <f t="shared" si="35"/>
        <v>1.3823283481407813E-5</v>
      </c>
      <c r="CA61" s="12">
        <f t="shared" si="36"/>
        <v>4.5216405319511627E-6</v>
      </c>
      <c r="CC61" s="12">
        <f t="shared" si="37"/>
        <v>-8.3706753186678378E-6</v>
      </c>
      <c r="CE61" s="12">
        <f t="shared" si="38"/>
        <v>-2.9891261549317131E-6</v>
      </c>
      <c r="CG61" s="13">
        <f t="shared" si="39"/>
        <v>9.3557556251388645E-5</v>
      </c>
      <c r="CI61" s="13">
        <f t="shared" si="40"/>
        <v>-5.2126679910124844E-4</v>
      </c>
      <c r="CK61" s="13">
        <f t="shared" si="41"/>
        <v>-1.7050804824676904E-4</v>
      </c>
      <c r="CM61" s="13">
        <f t="shared" si="42"/>
        <v>3.1565258251026087E-4</v>
      </c>
      <c r="CO61" s="13">
        <f t="shared" si="43"/>
        <v>1.1271795337097366E-4</v>
      </c>
      <c r="CQ61" s="25">
        <f t="shared" si="44"/>
        <v>4.2472104288720163E-4</v>
      </c>
      <c r="CS61" s="25">
        <f t="shared" si="45"/>
        <v>-2.3663826569162829E-3</v>
      </c>
      <c r="CU61" s="25">
        <f t="shared" si="46"/>
        <v>-7.7405138583826747E-4</v>
      </c>
      <c r="CW61" s="25">
        <f t="shared" si="47"/>
        <v>1.432960622374172E-3</v>
      </c>
      <c r="CY61" s="25">
        <f t="shared" si="48"/>
        <v>5.1170304811291314E-4</v>
      </c>
      <c r="DA61" s="13">
        <f t="shared" si="49"/>
        <v>-2.1094871849916584E-3</v>
      </c>
      <c r="DC61" s="13">
        <f t="shared" si="50"/>
        <v>-6.9002004987590859E-4</v>
      </c>
      <c r="DE61" s="13">
        <f t="shared" si="51"/>
        <v>1.2773978294090104E-3</v>
      </c>
      <c r="DG61" s="13">
        <f t="shared" si="52"/>
        <v>4.561523553092656E-4</v>
      </c>
      <c r="DI61" s="25">
        <f t="shared" si="53"/>
        <v>3.8445269107716781E-3</v>
      </c>
      <c r="DK61" s="25">
        <f t="shared" si="54"/>
        <v>-7.117170481940994E-3</v>
      </c>
      <c r="DM61" s="25">
        <f t="shared" si="55"/>
        <v>-2.5415058674218738E-3</v>
      </c>
      <c r="DO61" s="13">
        <f t="shared" si="56"/>
        <v>-2.3280493789506903E-3</v>
      </c>
      <c r="DQ61" s="13">
        <f t="shared" si="57"/>
        <v>-8.3133475181803034E-4</v>
      </c>
      <c r="DS61" s="25">
        <f t="shared" si="58"/>
        <v>1.5390063052162146E-3</v>
      </c>
    </row>
    <row r="62" spans="3:123" x14ac:dyDescent="0.2">
      <c r="C62" s="7">
        <v>43437</v>
      </c>
      <c r="D62" s="7">
        <v>43465</v>
      </c>
      <c r="E62" s="8">
        <v>268.66247600000003</v>
      </c>
      <c r="F62" s="8">
        <v>241.805374</v>
      </c>
      <c r="G62" s="15">
        <f t="shared" si="0"/>
        <v>-9.9965958774235461E-2</v>
      </c>
      <c r="H62" s="15">
        <f t="shared" si="1"/>
        <v>0.90003404122576458</v>
      </c>
      <c r="I62" s="12"/>
      <c r="J62" s="16">
        <f t="shared" si="2"/>
        <v>-0.10791758210758981</v>
      </c>
      <c r="K62" s="15">
        <f t="shared" si="3"/>
        <v>1.1646204527948388E-2</v>
      </c>
      <c r="L62" s="12"/>
      <c r="M62" s="8">
        <v>23.343843</v>
      </c>
      <c r="N62" s="8">
        <v>23.669948999999999</v>
      </c>
      <c r="O62" s="15">
        <f t="shared" si="4"/>
        <v>1.3969679285454385E-2</v>
      </c>
      <c r="P62" s="15">
        <f t="shared" si="5"/>
        <v>1.0139696792854545</v>
      </c>
      <c r="Q62" s="8"/>
      <c r="R62" s="14">
        <f t="shared" si="6"/>
        <v>1.0920311233646614E-2</v>
      </c>
      <c r="S62" s="15">
        <f t="shared" si="7"/>
        <v>1.1925319743970844E-4</v>
      </c>
      <c r="T62" s="8"/>
      <c r="U62" s="8">
        <v>54.873787</v>
      </c>
      <c r="V62" s="8">
        <v>53.828834999999998</v>
      </c>
      <c r="W62" s="15">
        <f t="shared" si="8"/>
        <v>-1.9042826404527213E-2</v>
      </c>
      <c r="X62" s="15">
        <f t="shared" si="9"/>
        <v>0.98095717359547274</v>
      </c>
      <c r="Y62" s="8"/>
      <c r="Z62" s="14">
        <f t="shared" si="10"/>
        <v>-2.0587253180962894E-2</v>
      </c>
      <c r="AA62" s="15">
        <f t="shared" si="11"/>
        <v>4.2383499353706679E-4</v>
      </c>
      <c r="AB62" s="8"/>
      <c r="AC62" s="12">
        <f t="shared" si="59"/>
        <v>-1.1784935841974938E-3</v>
      </c>
      <c r="AD62" s="12"/>
      <c r="AE62" s="12">
        <f t="shared" si="12"/>
        <v>2.2217265855263026E-3</v>
      </c>
      <c r="AF62" s="8"/>
      <c r="AG62" s="12">
        <f t="shared" si="13"/>
        <v>-2.2481921218199608E-4</v>
      </c>
      <c r="AH62" s="8"/>
      <c r="AI62" s="8">
        <v>178.171875</v>
      </c>
      <c r="AJ62" s="8">
        <v>180.57693499999999</v>
      </c>
      <c r="AK62" s="15">
        <f t="shared" si="14"/>
        <v>1.3498538980969874E-2</v>
      </c>
      <c r="AL62" s="15">
        <f t="shared" si="15"/>
        <v>1.0134985389809699</v>
      </c>
      <c r="AM62" s="8"/>
      <c r="AN62" s="14">
        <f t="shared" si="16"/>
        <v>-1.4925314885363711E-3</v>
      </c>
      <c r="AO62" s="15">
        <f t="shared" si="17"/>
        <v>2.2276502442725957E-6</v>
      </c>
      <c r="AP62" s="8"/>
      <c r="AQ62" s="8">
        <v>100.90875200000001</v>
      </c>
      <c r="AR62" s="8">
        <v>93.261420999999999</v>
      </c>
      <c r="AS62" s="15">
        <f t="shared" si="18"/>
        <v>-7.5784615788331303E-2</v>
      </c>
      <c r="AT62" s="15">
        <f t="shared" si="19"/>
        <v>0.92421538421166871</v>
      </c>
      <c r="AU62" s="8"/>
      <c r="AV62" s="14">
        <f t="shared" si="20"/>
        <v>-9.131718343682671E-2</v>
      </c>
      <c r="AW62" s="15">
        <f t="shared" si="21"/>
        <v>8.3388279908350581E-3</v>
      </c>
      <c r="AX62" s="8"/>
      <c r="AY62" s="8">
        <v>102.247917</v>
      </c>
      <c r="AZ62" s="8">
        <v>95.148055999999997</v>
      </c>
      <c r="BA62" s="15">
        <f t="shared" si="22"/>
        <v>-6.9437707958392977E-2</v>
      </c>
      <c r="BB62" s="15">
        <f t="shared" si="23"/>
        <v>0.93056229204160701</v>
      </c>
      <c r="BC62" s="8"/>
      <c r="BD62" s="14">
        <f t="shared" si="24"/>
        <v>-8.1686648329593867E-2</v>
      </c>
      <c r="BE62" s="15">
        <f t="shared" si="25"/>
        <v>6.6727085153227405E-3</v>
      </c>
      <c r="BF62" s="8"/>
      <c r="BG62" s="8">
        <v>79.052634999999995</v>
      </c>
      <c r="BH62" s="8">
        <v>73.627692999999994</v>
      </c>
      <c r="BI62" s="15">
        <f t="shared" si="26"/>
        <v>-6.8624429786559318E-2</v>
      </c>
      <c r="BJ62" s="15">
        <f t="shared" si="27"/>
        <v>0.93137557021344064</v>
      </c>
      <c r="BK62" s="8"/>
      <c r="BL62" s="14">
        <f t="shared" si="28"/>
        <v>-8.0222970425838341E-2</v>
      </c>
      <c r="BM62" s="15">
        <f t="shared" si="29"/>
        <v>6.4357249839449328E-3</v>
      </c>
      <c r="BN62" s="8"/>
      <c r="BO62" s="8">
        <v>162.13897700000001</v>
      </c>
      <c r="BP62" s="8">
        <v>137.05320699999999</v>
      </c>
      <c r="BQ62" s="15">
        <f t="shared" si="30"/>
        <v>-0.15471770245596173</v>
      </c>
      <c r="BR62" s="15">
        <f t="shared" si="31"/>
        <v>0.84528229754403827</v>
      </c>
      <c r="BT62" s="14">
        <f t="shared" si="32"/>
        <v>-0.16873215543168593</v>
      </c>
      <c r="BU62" s="15">
        <f t="shared" si="33"/>
        <v>2.847054027662262E-2</v>
      </c>
      <c r="BW62" s="12">
        <f t="shared" si="34"/>
        <v>1.6107038946228707E-4</v>
      </c>
      <c r="BY62" s="12">
        <f t="shared" si="35"/>
        <v>9.854729641377586E-3</v>
      </c>
      <c r="CA62" s="12">
        <f t="shared" si="36"/>
        <v>8.81542557820276E-3</v>
      </c>
      <c r="CC62" s="12">
        <f t="shared" si="37"/>
        <v>8.6574689978451587E-3</v>
      </c>
      <c r="CE62" s="12">
        <f t="shared" si="38"/>
        <v>1.8209166237989571E-2</v>
      </c>
      <c r="CG62" s="13">
        <f t="shared" si="39"/>
        <v>-1.6298908380835038E-5</v>
      </c>
      <c r="CI62" s="13">
        <f t="shared" si="40"/>
        <v>-9.9721206411014724E-4</v>
      </c>
      <c r="CK62" s="13">
        <f t="shared" si="41"/>
        <v>-8.9204362339260438E-4</v>
      </c>
      <c r="CM62" s="13">
        <f t="shared" si="42"/>
        <v>-8.7605980513778261E-4</v>
      </c>
      <c r="CO62" s="13">
        <f t="shared" si="43"/>
        <v>-1.8426076524380465E-3</v>
      </c>
      <c r="CQ62" s="25">
        <f t="shared" si="44"/>
        <v>3.0727123635057689E-5</v>
      </c>
      <c r="CS62" s="25">
        <f t="shared" si="45"/>
        <v>1.8799699751863828E-3</v>
      </c>
      <c r="CU62" s="25">
        <f t="shared" si="46"/>
        <v>1.6817037106656287E-3</v>
      </c>
      <c r="CW62" s="25">
        <f t="shared" si="47"/>
        <v>1.6515706030856326E-3</v>
      </c>
      <c r="CY62" s="25">
        <f t="shared" si="48"/>
        <v>3.4737316036417016E-3</v>
      </c>
      <c r="DA62" s="13">
        <f t="shared" si="49"/>
        <v>1.3629377172391581E-4</v>
      </c>
      <c r="DC62" s="13">
        <f t="shared" si="50"/>
        <v>1.2191989482491581E-4</v>
      </c>
      <c r="DE62" s="13">
        <f t="shared" si="51"/>
        <v>1.1973530946448578E-4</v>
      </c>
      <c r="DG62" s="13">
        <f t="shared" si="52"/>
        <v>2.5183805511040457E-4</v>
      </c>
      <c r="DI62" s="25">
        <f t="shared" si="53"/>
        <v>7.459394649853077E-3</v>
      </c>
      <c r="DK62" s="25">
        <f t="shared" si="54"/>
        <v>7.3257357062234043E-3</v>
      </c>
      <c r="DM62" s="25">
        <f t="shared" si="55"/>
        <v>1.540814518924642E-2</v>
      </c>
      <c r="DO62" s="13">
        <f t="shared" si="56"/>
        <v>6.5531455731308655E-3</v>
      </c>
      <c r="DQ62" s="13">
        <f t="shared" si="57"/>
        <v>1.37831642426425E-2</v>
      </c>
      <c r="DS62" s="25">
        <f t="shared" si="58"/>
        <v>1.3536194715084099E-2</v>
      </c>
    </row>
    <row r="63" spans="3:123" x14ac:dyDescent="0.2">
      <c r="C63" s="7">
        <v>43467</v>
      </c>
      <c r="D63" s="7">
        <v>43496</v>
      </c>
      <c r="E63" s="8">
        <v>242.056915</v>
      </c>
      <c r="F63" s="8">
        <v>261.16568000000001</v>
      </c>
      <c r="G63" s="15">
        <f t="shared" si="0"/>
        <v>7.8943272494404901E-2</v>
      </c>
      <c r="H63" s="15">
        <f t="shared" si="1"/>
        <v>1.0789432724944048</v>
      </c>
      <c r="I63" s="12"/>
      <c r="J63" s="16">
        <f t="shared" si="2"/>
        <v>7.0991649161050552E-2</v>
      </c>
      <c r="K63" s="15">
        <f t="shared" si="3"/>
        <v>5.0398142506056899E-3</v>
      </c>
      <c r="L63" s="12"/>
      <c r="M63" s="8">
        <v>23.861998</v>
      </c>
      <c r="N63" s="8">
        <v>23.910007</v>
      </c>
      <c r="O63" s="15">
        <f t="shared" si="4"/>
        <v>2.0119438447694284E-3</v>
      </c>
      <c r="P63" s="15">
        <f t="shared" si="5"/>
        <v>1.0020119438447694</v>
      </c>
      <c r="Q63" s="8"/>
      <c r="R63" s="14">
        <f t="shared" si="6"/>
        <v>-1.0374242070383425E-3</v>
      </c>
      <c r="S63" s="15">
        <f t="shared" si="7"/>
        <v>1.0762489853491337E-6</v>
      </c>
      <c r="T63" s="8"/>
      <c r="U63" s="8">
        <v>53.713219000000002</v>
      </c>
      <c r="V63" s="8">
        <v>57.210597999999997</v>
      </c>
      <c r="W63" s="15">
        <f t="shared" si="8"/>
        <v>6.5112072318733963E-2</v>
      </c>
      <c r="X63" s="15">
        <f t="shared" si="9"/>
        <v>1.0651120723187339</v>
      </c>
      <c r="Y63" s="8"/>
      <c r="Z63" s="14">
        <f t="shared" si="10"/>
        <v>6.3567645542298282E-2</v>
      </c>
      <c r="AA63" s="15">
        <f t="shared" si="11"/>
        <v>4.0408455597912745E-3</v>
      </c>
      <c r="AB63" s="8"/>
      <c r="AC63" s="12">
        <f t="shared" si="59"/>
        <v>-7.3648455337247084E-5</v>
      </c>
      <c r="AD63" s="12"/>
      <c r="AE63" s="12">
        <f t="shared" si="12"/>
        <v>4.5127719903328587E-3</v>
      </c>
      <c r="AF63" s="8"/>
      <c r="AG63" s="12">
        <f t="shared" si="13"/>
        <v>-6.5946614270013227E-5</v>
      </c>
      <c r="AH63" s="8"/>
      <c r="AI63" s="8">
        <v>178.13879399999999</v>
      </c>
      <c r="AJ63" s="8">
        <v>174.97108499999999</v>
      </c>
      <c r="AK63" s="15">
        <f t="shared" si="14"/>
        <v>-1.7782252416057125E-2</v>
      </c>
      <c r="AL63" s="15">
        <f t="shared" si="15"/>
        <v>0.98221774758394287</v>
      </c>
      <c r="AM63" s="8"/>
      <c r="AN63" s="14">
        <f t="shared" si="16"/>
        <v>-3.2773322885563366E-2</v>
      </c>
      <c r="AO63" s="15">
        <f t="shared" si="17"/>
        <v>1.0740906929613916E-3</v>
      </c>
      <c r="AP63" s="8"/>
      <c r="AQ63" s="8">
        <v>92.127753999999996</v>
      </c>
      <c r="AR63" s="8">
        <v>97.699211000000005</v>
      </c>
      <c r="AS63" s="15">
        <f t="shared" si="18"/>
        <v>6.0475337323430349E-2</v>
      </c>
      <c r="AT63" s="15">
        <f t="shared" si="19"/>
        <v>1.0604753373234304</v>
      </c>
      <c r="AU63" s="8"/>
      <c r="AV63" s="14">
        <f t="shared" si="20"/>
        <v>4.4942769674934942E-2</v>
      </c>
      <c r="AW63" s="15">
        <f t="shared" si="21"/>
        <v>2.0198525460542517E-3</v>
      </c>
      <c r="AX63" s="8"/>
      <c r="AY63" s="8">
        <v>93.261229999999998</v>
      </c>
      <c r="AZ63" s="8">
        <v>90.713050999999993</v>
      </c>
      <c r="BA63" s="15">
        <f t="shared" si="22"/>
        <v>-2.7323025870450181E-2</v>
      </c>
      <c r="BB63" s="15">
        <f t="shared" si="23"/>
        <v>0.97267697412954979</v>
      </c>
      <c r="BC63" s="8"/>
      <c r="BD63" s="14">
        <f t="shared" si="24"/>
        <v>-3.9571966241651074E-2</v>
      </c>
      <c r="BE63" s="15">
        <f t="shared" si="25"/>
        <v>1.5659405122303723E-3</v>
      </c>
      <c r="BF63" s="8"/>
      <c r="BG63" s="8">
        <v>73.627692999999994</v>
      </c>
      <c r="BH63" s="8">
        <v>75.025374999999997</v>
      </c>
      <c r="BI63" s="15">
        <f t="shared" si="26"/>
        <v>1.8983101915199262E-2</v>
      </c>
      <c r="BJ63" s="15">
        <f t="shared" si="27"/>
        <v>1.0189831019151994</v>
      </c>
      <c r="BK63" s="8"/>
      <c r="BL63" s="14">
        <f t="shared" si="28"/>
        <v>7.3845612759202324E-3</v>
      </c>
      <c r="BM63" s="15">
        <f t="shared" si="29"/>
        <v>5.4531745237820649E-5</v>
      </c>
      <c r="BN63" s="8"/>
      <c r="BO63" s="8">
        <v>136.64497399999999</v>
      </c>
      <c r="BP63" s="8">
        <v>149.24131800000001</v>
      </c>
      <c r="BQ63" s="15">
        <f t="shared" si="30"/>
        <v>9.2183002647430096E-2</v>
      </c>
      <c r="BR63" s="15">
        <f t="shared" si="31"/>
        <v>1.0921830026474302</v>
      </c>
      <c r="BT63" s="14">
        <f t="shared" si="32"/>
        <v>7.8168549671705889E-2</v>
      </c>
      <c r="BU63" s="15">
        <f t="shared" si="33"/>
        <v>6.1103221577779509E-3</v>
      </c>
      <c r="BW63" s="12">
        <f t="shared" si="34"/>
        <v>-2.3266322401337435E-3</v>
      </c>
      <c r="BY63" s="12">
        <f t="shared" si="35"/>
        <v>3.1905613370888835E-3</v>
      </c>
      <c r="CA63" s="12">
        <f t="shared" si="36"/>
        <v>-2.8092791440402294E-3</v>
      </c>
      <c r="CC63" s="12">
        <f t="shared" si="37"/>
        <v>5.2424218330840899E-4</v>
      </c>
      <c r="CE63" s="12">
        <f t="shared" si="38"/>
        <v>5.5493142537218982E-3</v>
      </c>
      <c r="CG63" s="13">
        <f t="shared" si="39"/>
        <v>3.3999838506567136E-5</v>
      </c>
      <c r="CI63" s="13">
        <f t="shared" si="40"/>
        <v>-4.662471719212625E-5</v>
      </c>
      <c r="CK63" s="13">
        <f t="shared" si="41"/>
        <v>4.1052915699192923E-5</v>
      </c>
      <c r="CM63" s="13">
        <f t="shared" si="42"/>
        <v>-7.6609226259975973E-6</v>
      </c>
      <c r="CO63" s="13">
        <f t="shared" si="43"/>
        <v>-8.1093945658506774E-5</v>
      </c>
      <c r="CQ63" s="25">
        <f t="shared" si="44"/>
        <v>-2.0833229724327843E-3</v>
      </c>
      <c r="CS63" s="25">
        <f t="shared" si="45"/>
        <v>2.8569060523854165E-3</v>
      </c>
      <c r="CU63" s="25">
        <f t="shared" si="46"/>
        <v>-2.5154967234610691E-3</v>
      </c>
      <c r="CW63" s="25">
        <f t="shared" si="47"/>
        <v>4.6941917367307928E-4</v>
      </c>
      <c r="CY63" s="25">
        <f t="shared" si="48"/>
        <v>4.968990658086537E-3</v>
      </c>
      <c r="DA63" s="13">
        <f t="shared" si="49"/>
        <v>-1.4729239019281486E-3</v>
      </c>
      <c r="DC63" s="13">
        <f t="shared" si="50"/>
        <v>1.2969048268542441E-3</v>
      </c>
      <c r="DE63" s="13">
        <f t="shared" si="51"/>
        <v>-2.4201661106396156E-4</v>
      </c>
      <c r="DG63" s="13">
        <f t="shared" si="52"/>
        <v>-2.5618431178870155E-3</v>
      </c>
      <c r="DI63" s="25">
        <f t="shared" si="53"/>
        <v>-1.7784737643828251E-3</v>
      </c>
      <c r="DK63" s="25">
        <f t="shared" si="54"/>
        <v>3.3188263657412672E-4</v>
      </c>
      <c r="DM63" s="25">
        <f t="shared" si="55"/>
        <v>3.5131111237191892E-3</v>
      </c>
      <c r="DO63" s="13">
        <f t="shared" si="56"/>
        <v>-2.9222160952011922E-4</v>
      </c>
      <c r="DQ63" s="13">
        <f t="shared" si="57"/>
        <v>-3.0932832087675706E-3</v>
      </c>
      <c r="DS63" s="25">
        <f t="shared" si="58"/>
        <v>5.7724044490052649E-4</v>
      </c>
    </row>
    <row r="64" spans="3:123" x14ac:dyDescent="0.2">
      <c r="C64" s="7">
        <v>43497</v>
      </c>
      <c r="D64" s="7">
        <v>43524</v>
      </c>
      <c r="E64" s="8">
        <v>261.29144300000002</v>
      </c>
      <c r="F64" s="8">
        <v>269.63150000000002</v>
      </c>
      <c r="G64" s="15">
        <f t="shared" si="0"/>
        <v>3.1918599798922621E-2</v>
      </c>
      <c r="H64" s="15">
        <f t="shared" si="1"/>
        <v>1.0319185997989226</v>
      </c>
      <c r="I64" s="12"/>
      <c r="J64" s="16">
        <f t="shared" si="2"/>
        <v>2.3966976465568279E-2</v>
      </c>
      <c r="K64" s="15">
        <f t="shared" si="3"/>
        <v>5.744159609011038E-4</v>
      </c>
      <c r="L64" s="12"/>
      <c r="M64" s="8">
        <v>23.848441999999999</v>
      </c>
      <c r="N64" s="8">
        <v>23.848441999999999</v>
      </c>
      <c r="O64" s="15">
        <f t="shared" si="4"/>
        <v>0</v>
      </c>
      <c r="P64" s="15">
        <f t="shared" si="5"/>
        <v>1</v>
      </c>
      <c r="Q64" s="8"/>
      <c r="R64" s="14">
        <f t="shared" si="6"/>
        <v>-3.049368051807771E-3</v>
      </c>
      <c r="S64" s="15">
        <f t="shared" si="7"/>
        <v>9.2986455153859203E-6</v>
      </c>
      <c r="T64" s="8"/>
      <c r="U64" s="8">
        <v>56.979365999999999</v>
      </c>
      <c r="V64" s="8">
        <v>56.603614999999998</v>
      </c>
      <c r="W64" s="15">
        <f t="shared" si="8"/>
        <v>-6.5945100196446735E-3</v>
      </c>
      <c r="X64" s="15">
        <f t="shared" si="9"/>
        <v>0.99340548998035527</v>
      </c>
      <c r="Y64" s="8"/>
      <c r="Z64" s="14">
        <f t="shared" si="10"/>
        <v>-8.1389367960803555E-3</v>
      </c>
      <c r="AA64" s="15">
        <f t="shared" si="11"/>
        <v>6.6242292170590761E-5</v>
      </c>
      <c r="AB64" s="8"/>
      <c r="AC64" s="12">
        <f t="shared" si="59"/>
        <v>-7.3084132332532634E-5</v>
      </c>
      <c r="AD64" s="12"/>
      <c r="AE64" s="12">
        <f t="shared" si="12"/>
        <v>-1.9506570664640558E-4</v>
      </c>
      <c r="AF64" s="8"/>
      <c r="AG64" s="12">
        <f t="shared" si="13"/>
        <v>2.4818613841650136E-5</v>
      </c>
      <c r="AH64" s="8"/>
      <c r="AI64" s="8">
        <v>176.08457899999999</v>
      </c>
      <c r="AJ64" s="8">
        <v>174.61595199999999</v>
      </c>
      <c r="AK64" s="15">
        <f t="shared" si="14"/>
        <v>-8.3404634769294467E-3</v>
      </c>
      <c r="AL64" s="15">
        <f t="shared" si="15"/>
        <v>0.99165953652307059</v>
      </c>
      <c r="AM64" s="8"/>
      <c r="AN64" s="14">
        <f t="shared" si="16"/>
        <v>-2.3331533946435692E-2</v>
      </c>
      <c r="AO64" s="15">
        <f t="shared" si="17"/>
        <v>5.4436047629368106E-4</v>
      </c>
      <c r="AP64" s="8"/>
      <c r="AQ64" s="8">
        <v>99.782454999999999</v>
      </c>
      <c r="AR64" s="8">
        <v>98.106162999999995</v>
      </c>
      <c r="AS64" s="15">
        <f t="shared" si="18"/>
        <v>-1.6799466399178131E-2</v>
      </c>
      <c r="AT64" s="15">
        <f t="shared" si="19"/>
        <v>0.98320053360082182</v>
      </c>
      <c r="AU64" s="8"/>
      <c r="AV64" s="14">
        <f t="shared" si="20"/>
        <v>-3.2332034047673534E-2</v>
      </c>
      <c r="AW64" s="15">
        <f t="shared" si="21"/>
        <v>1.0453604256599207E-3</v>
      </c>
      <c r="AX64" s="8"/>
      <c r="AY64" s="8">
        <v>91.471680000000006</v>
      </c>
      <c r="AZ64" s="8">
        <v>93.588843999999995</v>
      </c>
      <c r="BA64" s="15">
        <f t="shared" si="22"/>
        <v>2.3145568114633822E-2</v>
      </c>
      <c r="BB64" s="15">
        <f t="shared" si="23"/>
        <v>1.0231455681146338</v>
      </c>
      <c r="BC64" s="8"/>
      <c r="BD64" s="14">
        <f t="shared" si="24"/>
        <v>1.0896627743432927E-2</v>
      </c>
      <c r="BE64" s="15">
        <f t="shared" si="25"/>
        <v>1.1873649617895217E-4</v>
      </c>
      <c r="BF64" s="8"/>
      <c r="BG64" s="8">
        <v>75.768203999999997</v>
      </c>
      <c r="BH64" s="8">
        <v>75.406554999999997</v>
      </c>
      <c r="BI64" s="15">
        <f t="shared" si="26"/>
        <v>-4.773097168833511E-3</v>
      </c>
      <c r="BJ64" s="15">
        <f t="shared" si="27"/>
        <v>0.99522690283116644</v>
      </c>
      <c r="BK64" s="8"/>
      <c r="BL64" s="14">
        <f t="shared" si="28"/>
        <v>-1.637163780811254E-2</v>
      </c>
      <c r="BM64" s="15">
        <f t="shared" si="29"/>
        <v>2.6803052452001997E-4</v>
      </c>
      <c r="BN64" s="8"/>
      <c r="BO64" s="8">
        <v>150.39794900000001</v>
      </c>
      <c r="BP64" s="8">
        <v>156.85159300000001</v>
      </c>
      <c r="BQ64" s="15">
        <f t="shared" si="30"/>
        <v>4.2910452189743604E-2</v>
      </c>
      <c r="BR64" s="15">
        <f t="shared" si="31"/>
        <v>1.0429104521897437</v>
      </c>
      <c r="BT64" s="14">
        <f t="shared" si="32"/>
        <v>2.8895999214019395E-2</v>
      </c>
      <c r="BU64" s="15">
        <f t="shared" si="33"/>
        <v>8.3497877057660947E-4</v>
      </c>
      <c r="BW64" s="12">
        <f t="shared" si="34"/>
        <v>-5.5918632499983166E-4</v>
      </c>
      <c r="BY64" s="12">
        <f t="shared" si="35"/>
        <v>-7.7490109910454395E-4</v>
      </c>
      <c r="CA64" s="12">
        <f t="shared" si="36"/>
        <v>2.6115922068091534E-4</v>
      </c>
      <c r="CC64" s="12">
        <f t="shared" si="37"/>
        <v>-3.923786580498411E-4</v>
      </c>
      <c r="CE64" s="12">
        <f t="shared" si="38"/>
        <v>6.9254973311148231E-4</v>
      </c>
      <c r="CG64" s="13">
        <f t="shared" si="39"/>
        <v>7.1146434215929474E-5</v>
      </c>
      <c r="CI64" s="13">
        <f t="shared" si="40"/>
        <v>9.8592271674936759E-5</v>
      </c>
      <c r="CK64" s="13">
        <f t="shared" si="41"/>
        <v>-3.3227828513266571E-5</v>
      </c>
      <c r="CM64" s="13">
        <f t="shared" si="42"/>
        <v>4.9923149287826583E-5</v>
      </c>
      <c r="CO64" s="13">
        <f t="shared" si="43"/>
        <v>-8.8114536828293207E-5</v>
      </c>
      <c r="CQ64" s="25">
        <f t="shared" si="44"/>
        <v>1.8989388014564336E-4</v>
      </c>
      <c r="CS64" s="25">
        <f t="shared" si="45"/>
        <v>2.6314838160273302E-4</v>
      </c>
      <c r="CU64" s="25">
        <f t="shared" si="46"/>
        <v>-8.8686964494216303E-5</v>
      </c>
      <c r="CW64" s="25">
        <f t="shared" si="47"/>
        <v>1.332477253685475E-4</v>
      </c>
      <c r="CY64" s="25">
        <f t="shared" si="48"/>
        <v>-2.3518271126249149E-4</v>
      </c>
      <c r="DA64" s="13">
        <f t="shared" si="49"/>
        <v>7.5435594994060964E-4</v>
      </c>
      <c r="DC64" s="13">
        <f t="shared" si="50"/>
        <v>-2.5423504009757826E-4</v>
      </c>
      <c r="DE64" s="13">
        <f t="shared" si="51"/>
        <v>3.8197542327872777E-4</v>
      </c>
      <c r="DG64" s="13">
        <f t="shared" si="52"/>
        <v>-6.7418798657807252E-4</v>
      </c>
      <c r="DI64" s="25">
        <f t="shared" si="53"/>
        <v>-3.5231013920549744E-4</v>
      </c>
      <c r="DK64" s="25">
        <f t="shared" si="54"/>
        <v>5.2932835102807393E-4</v>
      </c>
      <c r="DM64" s="25">
        <f t="shared" si="55"/>
        <v>-9.3426643042922276E-4</v>
      </c>
      <c r="DO64" s="13">
        <f t="shared" si="56"/>
        <v>-1.7839564274531455E-4</v>
      </c>
      <c r="DQ64" s="13">
        <f t="shared" si="57"/>
        <v>3.1486894670969978E-4</v>
      </c>
      <c r="DS64" s="25">
        <f t="shared" si="58"/>
        <v>-4.7307483323543017E-4</v>
      </c>
    </row>
    <row r="65" spans="3:123" x14ac:dyDescent="0.2">
      <c r="C65" s="7">
        <v>43525</v>
      </c>
      <c r="D65" s="7">
        <v>43553</v>
      </c>
      <c r="E65" s="8">
        <v>271.31506300000001</v>
      </c>
      <c r="F65" s="8">
        <v>274.512024</v>
      </c>
      <c r="G65" s="15">
        <f t="shared" si="0"/>
        <v>1.1783204974505921E-2</v>
      </c>
      <c r="H65" s="15">
        <f t="shared" si="1"/>
        <v>1.0117832049745059</v>
      </c>
      <c r="I65" s="12"/>
      <c r="J65" s="16">
        <f t="shared" si="2"/>
        <v>3.8315816411515768E-3</v>
      </c>
      <c r="K65" s="15">
        <f t="shared" si="3"/>
        <v>1.468101787280981E-5</v>
      </c>
      <c r="L65" s="12"/>
      <c r="M65" s="8">
        <v>23.782907000000002</v>
      </c>
      <c r="N65" s="8">
        <v>24.322552000000002</v>
      </c>
      <c r="O65" s="15">
        <f t="shared" si="4"/>
        <v>2.2690455796677847E-2</v>
      </c>
      <c r="P65" s="15">
        <f t="shared" si="5"/>
        <v>1.0226904557966778</v>
      </c>
      <c r="Q65" s="8"/>
      <c r="R65" s="14">
        <f t="shared" si="6"/>
        <v>1.9641087744870077E-2</v>
      </c>
      <c r="S65" s="15">
        <f t="shared" si="7"/>
        <v>3.8577232780168553E-4</v>
      </c>
      <c r="T65" s="8"/>
      <c r="U65" s="8">
        <v>56.699959</v>
      </c>
      <c r="V65" s="8">
        <v>57.104618000000002</v>
      </c>
      <c r="W65" s="15">
        <f t="shared" si="8"/>
        <v>7.1368481941936207E-3</v>
      </c>
      <c r="X65" s="15">
        <f t="shared" si="9"/>
        <v>1.0071368481941936</v>
      </c>
      <c r="Y65" s="8"/>
      <c r="Z65" s="14">
        <f t="shared" si="10"/>
        <v>5.5924214177579378E-3</v>
      </c>
      <c r="AA65" s="15">
        <f t="shared" si="11"/>
        <v>3.1275177313797706E-5</v>
      </c>
      <c r="AB65" s="8"/>
      <c r="AC65" s="12">
        <f t="shared" si="59"/>
        <v>7.5256431215491414E-5</v>
      </c>
      <c r="AD65" s="12"/>
      <c r="AE65" s="12">
        <f t="shared" si="12"/>
        <v>2.1427819233864188E-5</v>
      </c>
      <c r="AF65" s="8"/>
      <c r="AG65" s="12">
        <f t="shared" si="13"/>
        <v>1.0984123977247437E-4</v>
      </c>
      <c r="AH65" s="8"/>
      <c r="AI65" s="8">
        <v>175.268677</v>
      </c>
      <c r="AJ65" s="8">
        <v>158.66374200000001</v>
      </c>
      <c r="AK65" s="15">
        <f t="shared" si="14"/>
        <v>-9.4739888976282868E-2</v>
      </c>
      <c r="AL65" s="15">
        <f t="shared" si="15"/>
        <v>0.90526011102371717</v>
      </c>
      <c r="AM65" s="8"/>
      <c r="AN65" s="14">
        <f t="shared" si="16"/>
        <v>-0.10973095944578912</v>
      </c>
      <c r="AO65" s="15">
        <f t="shared" si="17"/>
        <v>1.2040883460893416E-2</v>
      </c>
      <c r="AP65" s="8"/>
      <c r="AQ65" s="8">
        <v>98.338714999999993</v>
      </c>
      <c r="AR65" s="8">
        <v>100.94352000000001</v>
      </c>
      <c r="AS65" s="15">
        <f t="shared" si="18"/>
        <v>2.648809271099397E-2</v>
      </c>
      <c r="AT65" s="15">
        <f t="shared" si="19"/>
        <v>1.0264880927109941</v>
      </c>
      <c r="AU65" s="8"/>
      <c r="AV65" s="14">
        <f t="shared" si="20"/>
        <v>1.0955525062498564E-2</v>
      </c>
      <c r="AW65" s="15">
        <f t="shared" si="21"/>
        <v>1.2002352939503417E-4</v>
      </c>
      <c r="AX65" s="8"/>
      <c r="AY65" s="8">
        <v>93.871825999999999</v>
      </c>
      <c r="AZ65" s="8">
        <v>93.130211000000003</v>
      </c>
      <c r="BA65" s="15">
        <f t="shared" si="22"/>
        <v>-7.9002937473486023E-3</v>
      </c>
      <c r="BB65" s="15">
        <f t="shared" si="23"/>
        <v>0.99209970625265143</v>
      </c>
      <c r="BC65" s="8"/>
      <c r="BD65" s="14">
        <f t="shared" si="24"/>
        <v>-2.0149234118549499E-2</v>
      </c>
      <c r="BE65" s="15">
        <f t="shared" si="25"/>
        <v>4.0599163556411921E-4</v>
      </c>
      <c r="BF65" s="8"/>
      <c r="BG65" s="8">
        <v>75.445656</v>
      </c>
      <c r="BH65" s="8">
        <v>74.696785000000006</v>
      </c>
      <c r="BI65" s="15">
        <f t="shared" si="26"/>
        <v>-9.9259657839013832E-3</v>
      </c>
      <c r="BJ65" s="15">
        <f t="shared" si="27"/>
        <v>0.99007403421609863</v>
      </c>
      <c r="BK65" s="8"/>
      <c r="BL65" s="14">
        <f t="shared" si="28"/>
        <v>-2.1524506423180413E-2</v>
      </c>
      <c r="BM65" s="15">
        <f t="shared" si="29"/>
        <v>4.6330437676153489E-4</v>
      </c>
      <c r="BN65" s="8"/>
      <c r="BO65" s="8">
        <v>159.592468</v>
      </c>
      <c r="BP65" s="8">
        <v>171.08081100000001</v>
      </c>
      <c r="BQ65" s="15">
        <f t="shared" si="30"/>
        <v>7.1985496207753463E-2</v>
      </c>
      <c r="BR65" s="15">
        <f t="shared" si="31"/>
        <v>1.0719854962077535</v>
      </c>
      <c r="BT65" s="14">
        <f t="shared" si="32"/>
        <v>5.7971043232029257E-2</v>
      </c>
      <c r="BU65" s="15">
        <f t="shared" si="33"/>
        <v>3.3606418534098052E-3</v>
      </c>
      <c r="BW65" s="12">
        <f t="shared" si="34"/>
        <v>-4.2044312967843379E-4</v>
      </c>
      <c r="BY65" s="12">
        <f t="shared" si="35"/>
        <v>4.1976988698645482E-5</v>
      </c>
      <c r="CA65" s="12">
        <f t="shared" si="36"/>
        <v>-7.7203435531899228E-5</v>
      </c>
      <c r="CC65" s="12">
        <f t="shared" si="37"/>
        <v>-8.2472903645907267E-5</v>
      </c>
      <c r="CE65" s="12">
        <f t="shared" si="38"/>
        <v>2.2212078496624768E-4</v>
      </c>
      <c r="CG65" s="13">
        <f t="shared" si="39"/>
        <v>-2.1552354028035242E-3</v>
      </c>
      <c r="CI65" s="13">
        <f t="shared" si="40"/>
        <v>2.1517842904365754E-4</v>
      </c>
      <c r="CK65" s="13">
        <f t="shared" si="41"/>
        <v>-3.9575287531436057E-4</v>
      </c>
      <c r="CM65" s="13">
        <f t="shared" si="42"/>
        <v>-4.2276471932270606E-4</v>
      </c>
      <c r="CO65" s="13">
        <f t="shared" si="43"/>
        <v>1.1386143467819433E-3</v>
      </c>
      <c r="CQ65" s="25">
        <f t="shared" si="44"/>
        <v>-6.1366176779575877E-4</v>
      </c>
      <c r="CS65" s="25">
        <f t="shared" si="45"/>
        <v>6.1267913002300845E-5</v>
      </c>
      <c r="CU65" s="25">
        <f t="shared" si="46"/>
        <v>-1.1268300843599519E-4</v>
      </c>
      <c r="CW65" s="25">
        <f t="shared" si="47"/>
        <v>-1.2037411072766244E-4</v>
      </c>
      <c r="CY65" s="25">
        <f t="shared" si="48"/>
        <v>3.2419850378057177E-4</v>
      </c>
      <c r="DA65" s="13">
        <f t="shared" si="49"/>
        <v>-1.2021602763403563E-3</v>
      </c>
      <c r="DC65" s="13">
        <f t="shared" si="50"/>
        <v>2.2109947919262654E-3</v>
      </c>
      <c r="DE65" s="13">
        <f t="shared" si="51"/>
        <v>2.3619047414126372E-3</v>
      </c>
      <c r="DG65" s="13">
        <f t="shared" si="52"/>
        <v>-6.36121819392389E-3</v>
      </c>
      <c r="DI65" s="25">
        <f t="shared" si="53"/>
        <v>-2.207454393759202E-4</v>
      </c>
      <c r="DK65" s="25">
        <f t="shared" si="54"/>
        <v>-2.3581226957706435E-4</v>
      </c>
      <c r="DM65" s="25">
        <f t="shared" si="55"/>
        <v>6.3510321702768427E-4</v>
      </c>
      <c r="DO65" s="13">
        <f t="shared" si="56"/>
        <v>4.3370231920688461E-4</v>
      </c>
      <c r="DQ65" s="13">
        <f t="shared" si="57"/>
        <v>-1.1680721221787118E-3</v>
      </c>
      <c r="DS65" s="25">
        <f t="shared" si="58"/>
        <v>-1.2477980924062832E-3</v>
      </c>
    </row>
    <row r="66" spans="3:123" x14ac:dyDescent="0.2">
      <c r="C66" s="7">
        <v>43556</v>
      </c>
      <c r="D66" s="7">
        <v>43585</v>
      </c>
      <c r="E66" s="8">
        <v>277.767517</v>
      </c>
      <c r="F66" s="8">
        <v>285.72650099999998</v>
      </c>
      <c r="G66" s="15">
        <f t="shared" si="0"/>
        <v>2.8653400822242246E-2</v>
      </c>
      <c r="H66" s="15">
        <f t="shared" si="1"/>
        <v>1.0286534008222423</v>
      </c>
      <c r="I66" s="12"/>
      <c r="J66" s="16">
        <f t="shared" si="2"/>
        <v>2.07017774888879E-2</v>
      </c>
      <c r="K66" s="15">
        <f t="shared" si="3"/>
        <v>4.2856359119942581E-4</v>
      </c>
      <c r="L66" s="12"/>
      <c r="M66" s="8">
        <v>24.183534999999999</v>
      </c>
      <c r="N66" s="8">
        <v>24.222152999999999</v>
      </c>
      <c r="O66" s="15">
        <f t="shared" si="4"/>
        <v>1.5968715905263478E-3</v>
      </c>
      <c r="P66" s="15">
        <f t="shared" si="5"/>
        <v>1.0015968715905263</v>
      </c>
      <c r="Q66" s="8"/>
      <c r="R66" s="14">
        <f t="shared" si="6"/>
        <v>-1.4524964612814232E-3</v>
      </c>
      <c r="S66" s="15">
        <f t="shared" si="7"/>
        <v>2.109745970035057E-6</v>
      </c>
      <c r="T66" s="8"/>
      <c r="U66" s="8">
        <v>57.422561999999999</v>
      </c>
      <c r="V66" s="8">
        <v>57.730865000000001</v>
      </c>
      <c r="W66" s="15">
        <f t="shared" si="8"/>
        <v>5.3690220230856681E-3</v>
      </c>
      <c r="X66" s="15">
        <f t="shared" si="9"/>
        <v>1.0053690220230858</v>
      </c>
      <c r="Y66" s="8"/>
      <c r="Z66" s="14">
        <f t="shared" si="10"/>
        <v>3.8245952466499857E-3</v>
      </c>
      <c r="AA66" s="15">
        <f t="shared" si="11"/>
        <v>1.4627528800697665E-5</v>
      </c>
      <c r="AB66" s="8"/>
      <c r="AC66" s="12">
        <f t="shared" si="59"/>
        <v>-3.0069258544845102E-5</v>
      </c>
      <c r="AD66" s="12"/>
      <c r="AE66" s="12">
        <f t="shared" si="12"/>
        <v>7.9175919781206345E-5</v>
      </c>
      <c r="AF66" s="8"/>
      <c r="AG66" s="12">
        <f t="shared" si="13"/>
        <v>-5.5552110615928561E-6</v>
      </c>
      <c r="AH66" s="8"/>
      <c r="AI66" s="8">
        <v>160.562927</v>
      </c>
      <c r="AJ66" s="8">
        <v>172.46893299999999</v>
      </c>
      <c r="AK66" s="15">
        <f t="shared" si="14"/>
        <v>7.4151650212505096E-2</v>
      </c>
      <c r="AL66" s="15">
        <f t="shared" si="15"/>
        <v>1.074151650212505</v>
      </c>
      <c r="AM66" s="8"/>
      <c r="AN66" s="14">
        <f t="shared" si="16"/>
        <v>5.9160579742998848E-2</v>
      </c>
      <c r="AO66" s="15">
        <f t="shared" si="17"/>
        <v>3.4999741955277254E-3</v>
      </c>
      <c r="AP66" s="8"/>
      <c r="AQ66" s="8">
        <v>102.209076</v>
      </c>
      <c r="AR66" s="8">
        <v>115.00103</v>
      </c>
      <c r="AS66" s="15">
        <f t="shared" si="18"/>
        <v>0.12515477588311241</v>
      </c>
      <c r="AT66" s="15">
        <f t="shared" si="19"/>
        <v>1.1251547758831124</v>
      </c>
      <c r="AU66" s="8"/>
      <c r="AV66" s="14">
        <f t="shared" si="20"/>
        <v>0.10962220823461701</v>
      </c>
      <c r="AW66" s="15">
        <f t="shared" si="21"/>
        <v>1.2017028538233733E-2</v>
      </c>
      <c r="AX66" s="8"/>
      <c r="AY66" s="8">
        <v>94.486580000000004</v>
      </c>
      <c r="AZ66" s="8">
        <v>99.150886999999997</v>
      </c>
      <c r="BA66" s="15">
        <f t="shared" si="22"/>
        <v>4.9364756349525973E-2</v>
      </c>
      <c r="BB66" s="15">
        <f t="shared" si="23"/>
        <v>1.0493647563495259</v>
      </c>
      <c r="BC66" s="8"/>
      <c r="BD66" s="14">
        <f t="shared" si="24"/>
        <v>3.7115815978325077E-2</v>
      </c>
      <c r="BE66" s="15">
        <f t="shared" si="25"/>
        <v>1.377583795736891E-3</v>
      </c>
      <c r="BF66" s="8"/>
      <c r="BG66" s="8">
        <v>75.540481999999997</v>
      </c>
      <c r="BH66" s="8">
        <v>79.808036999999999</v>
      </c>
      <c r="BI66" s="15">
        <f t="shared" si="26"/>
        <v>5.6493616230831059E-2</v>
      </c>
      <c r="BJ66" s="15">
        <f t="shared" si="27"/>
        <v>1.0564936162308312</v>
      </c>
      <c r="BK66" s="8"/>
      <c r="BL66" s="14">
        <f t="shared" si="28"/>
        <v>4.4895075591552029E-2</v>
      </c>
      <c r="BM66" s="15">
        <f t="shared" si="29"/>
        <v>2.015567812371171E-3</v>
      </c>
      <c r="BN66" s="8"/>
      <c r="BO66" s="8">
        <v>171.37237500000001</v>
      </c>
      <c r="BP66" s="8">
        <v>179.014771</v>
      </c>
      <c r="BQ66" s="15">
        <f t="shared" si="30"/>
        <v>4.4595262217729026E-2</v>
      </c>
      <c r="BR66" s="15">
        <f t="shared" si="31"/>
        <v>1.044595262217729</v>
      </c>
      <c r="BT66" s="14">
        <f t="shared" si="32"/>
        <v>3.0580809242004816E-2</v>
      </c>
      <c r="BU66" s="15">
        <f t="shared" si="33"/>
        <v>9.3518589389588716E-4</v>
      </c>
      <c r="BW66" s="12">
        <f t="shared" si="34"/>
        <v>1.2247291579531711E-3</v>
      </c>
      <c r="BY66" s="12">
        <f t="shared" si="35"/>
        <v>2.269374562713576E-3</v>
      </c>
      <c r="CA66" s="12">
        <f t="shared" si="36"/>
        <v>7.6836336370179588E-4</v>
      </c>
      <c r="CC66" s="12">
        <f t="shared" si="37"/>
        <v>9.2940786524311244E-4</v>
      </c>
      <c r="CE66" s="12">
        <f t="shared" si="38"/>
        <v>6.3307710835811036E-4</v>
      </c>
      <c r="CG66" s="13">
        <f t="shared" si="39"/>
        <v>-8.593053272406328E-5</v>
      </c>
      <c r="CI66" s="13">
        <f t="shared" si="40"/>
        <v>-1.592258695386365E-4</v>
      </c>
      <c r="CK66" s="13">
        <f t="shared" si="41"/>
        <v>-5.391059136608968E-5</v>
      </c>
      <c r="CM66" s="13">
        <f t="shared" si="42"/>
        <v>-6.5209938425691313E-5</v>
      </c>
      <c r="CO66" s="13">
        <f t="shared" si="43"/>
        <v>-4.4418517207134238E-5</v>
      </c>
      <c r="CQ66" s="25">
        <f t="shared" si="44"/>
        <v>2.2626527207413082E-4</v>
      </c>
      <c r="CS66" s="25">
        <f t="shared" si="45"/>
        <v>4.1926057654139109E-4</v>
      </c>
      <c r="CU66" s="25">
        <f t="shared" si="46"/>
        <v>1.4195297336623767E-4</v>
      </c>
      <c r="CW66" s="25">
        <f t="shared" si="47"/>
        <v>1.7170549270544168E-4</v>
      </c>
      <c r="CY66" s="25">
        <f t="shared" si="48"/>
        <v>1.1695921766568157E-4</v>
      </c>
      <c r="DA66" s="13">
        <f t="shared" si="49"/>
        <v>6.4853133918676845E-3</v>
      </c>
      <c r="DC66" s="13">
        <f t="shared" si="50"/>
        <v>2.1957931909121716E-3</v>
      </c>
      <c r="DE66" s="13">
        <f t="shared" si="51"/>
        <v>2.6560186996019749E-3</v>
      </c>
      <c r="DG66" s="13">
        <f t="shared" si="52"/>
        <v>1.8091784037670621E-3</v>
      </c>
      <c r="DI66" s="25">
        <f t="shared" si="53"/>
        <v>4.0687177079736766E-3</v>
      </c>
      <c r="DK66" s="25">
        <f t="shared" si="54"/>
        <v>4.9214973252059875E-3</v>
      </c>
      <c r="DM66" s="25">
        <f t="shared" si="55"/>
        <v>3.3523358387101522E-3</v>
      </c>
      <c r="DO66" s="13">
        <f t="shared" si="56"/>
        <v>1.6663173639890391E-3</v>
      </c>
      <c r="DQ66" s="13">
        <f t="shared" si="57"/>
        <v>1.1350316882945135E-3</v>
      </c>
      <c r="DS66" s="25">
        <f t="shared" si="58"/>
        <v>1.3729277425706392E-3</v>
      </c>
    </row>
    <row r="67" spans="3:123" x14ac:dyDescent="0.2">
      <c r="C67" s="7">
        <v>43586</v>
      </c>
      <c r="D67" s="7">
        <v>43616</v>
      </c>
      <c r="E67" s="8">
        <v>283.57885700000003</v>
      </c>
      <c r="F67" s="8">
        <v>267.505402</v>
      </c>
      <c r="G67" s="15">
        <f t="shared" si="0"/>
        <v>-5.6680724261470673E-2</v>
      </c>
      <c r="H67" s="15">
        <f t="shared" si="1"/>
        <v>0.94331927573852936</v>
      </c>
      <c r="I67" s="12"/>
      <c r="J67" s="16">
        <f t="shared" si="2"/>
        <v>-6.4632347594825015E-2</v>
      </c>
      <c r="K67" s="15">
        <f t="shared" si="3"/>
        <v>4.177340355618283E-3</v>
      </c>
      <c r="L67" s="12"/>
      <c r="M67" s="8">
        <v>24.236661999999999</v>
      </c>
      <c r="N67" s="8">
        <v>24.807272000000001</v>
      </c>
      <c r="O67" s="15">
        <f t="shared" si="4"/>
        <v>2.3543258555984405E-2</v>
      </c>
      <c r="P67" s="15">
        <f t="shared" si="5"/>
        <v>1.0235432585559845</v>
      </c>
      <c r="Q67" s="8"/>
      <c r="R67" s="14">
        <f t="shared" si="6"/>
        <v>2.0493890504176635E-2</v>
      </c>
      <c r="S67" s="15">
        <f t="shared" si="7"/>
        <v>4.1999954799718127E-4</v>
      </c>
      <c r="T67" s="8"/>
      <c r="U67" s="8">
        <v>57.345486000000001</v>
      </c>
      <c r="V67" s="8">
        <v>55.013897</v>
      </c>
      <c r="W67" s="15">
        <f t="shared" si="8"/>
        <v>-4.0658631788385247E-2</v>
      </c>
      <c r="X67" s="15">
        <f t="shared" si="9"/>
        <v>0.95934136821161475</v>
      </c>
      <c r="Y67" s="8"/>
      <c r="Z67" s="14">
        <f t="shared" si="10"/>
        <v>-4.2203058564820928E-2</v>
      </c>
      <c r="AA67" s="15">
        <f t="shared" si="11"/>
        <v>1.781098152225705E-3</v>
      </c>
      <c r="AB67" s="8"/>
      <c r="AC67" s="12">
        <f t="shared" si="59"/>
        <v>-1.324568254636228E-3</v>
      </c>
      <c r="AD67" s="12"/>
      <c r="AE67" s="12">
        <f t="shared" si="12"/>
        <v>2.7276827507262632E-3</v>
      </c>
      <c r="AF67" s="8"/>
      <c r="AG67" s="12">
        <f t="shared" si="13"/>
        <v>-8.6490486116879404E-4</v>
      </c>
      <c r="AH67" s="8"/>
      <c r="AI67" s="8">
        <v>168.99838299999999</v>
      </c>
      <c r="AJ67" s="8">
        <v>185.21373</v>
      </c>
      <c r="AK67" s="15">
        <f t="shared" si="14"/>
        <v>9.5949716868001092E-2</v>
      </c>
      <c r="AL67" s="15">
        <f t="shared" si="15"/>
        <v>1.095949716868001</v>
      </c>
      <c r="AM67" s="8"/>
      <c r="AN67" s="14">
        <f t="shared" si="16"/>
        <v>8.0958646398494843E-2</v>
      </c>
      <c r="AO67" s="15">
        <f t="shared" si="17"/>
        <v>6.5543024266765219E-3</v>
      </c>
      <c r="AP67" s="8"/>
      <c r="AQ67" s="8">
        <v>113.95938099999999</v>
      </c>
      <c r="AR67" s="8">
        <v>121.56250799999999</v>
      </c>
      <c r="AS67" s="15">
        <f t="shared" si="18"/>
        <v>6.6717868535983021E-2</v>
      </c>
      <c r="AT67" s="15">
        <f t="shared" si="19"/>
        <v>1.066717868535983</v>
      </c>
      <c r="AU67" s="8"/>
      <c r="AV67" s="14">
        <f t="shared" si="20"/>
        <v>5.1185300887487614E-2</v>
      </c>
      <c r="AW67" s="15">
        <f t="shared" si="21"/>
        <v>2.6199350269426403E-3</v>
      </c>
      <c r="AX67" s="8"/>
      <c r="AY67" s="8">
        <v>98.594680999999994</v>
      </c>
      <c r="AZ67" s="8">
        <v>106.220139</v>
      </c>
      <c r="BA67" s="15">
        <f t="shared" si="22"/>
        <v>7.7341474435116936E-2</v>
      </c>
      <c r="BB67" s="15">
        <f t="shared" si="23"/>
        <v>1.0773414744351169</v>
      </c>
      <c r="BC67" s="8"/>
      <c r="BD67" s="14">
        <f t="shared" si="24"/>
        <v>6.5092534063916047E-2</v>
      </c>
      <c r="BE67" s="15">
        <f t="shared" si="25"/>
        <v>4.2370379908620711E-3</v>
      </c>
      <c r="BF67" s="8"/>
      <c r="BG67" s="8">
        <v>79.140923000000001</v>
      </c>
      <c r="BH67" s="8">
        <v>80.651725999999996</v>
      </c>
      <c r="BI67" s="15">
        <f t="shared" si="26"/>
        <v>1.90900351263277E-2</v>
      </c>
      <c r="BJ67" s="15">
        <f t="shared" si="27"/>
        <v>1.0190900351263277</v>
      </c>
      <c r="BK67" s="8"/>
      <c r="BL67" s="14">
        <f t="shared" si="28"/>
        <v>7.4914944870486701E-3</v>
      </c>
      <c r="BM67" s="15">
        <f t="shared" si="29"/>
        <v>5.6122489649480618E-5</v>
      </c>
      <c r="BN67" s="8"/>
      <c r="BO67" s="8">
        <v>177.68197599999999</v>
      </c>
      <c r="BP67" s="8">
        <v>174.506821</v>
      </c>
      <c r="BQ67" s="15">
        <f t="shared" si="30"/>
        <v>-1.7869876683496527E-2</v>
      </c>
      <c r="BR67" s="15">
        <f t="shared" si="31"/>
        <v>0.98213012331650351</v>
      </c>
      <c r="BT67" s="14">
        <f t="shared" si="32"/>
        <v>-3.1884329659220736E-2</v>
      </c>
      <c r="BU67" s="15">
        <f t="shared" si="33"/>
        <v>1.0166104778178632E-3</v>
      </c>
      <c r="BW67" s="12">
        <f t="shared" si="34"/>
        <v>-5.2325473748340472E-3</v>
      </c>
      <c r="BY67" s="12">
        <f t="shared" si="35"/>
        <v>-3.3082261587058046E-3</v>
      </c>
      <c r="CA67" s="12">
        <f t="shared" si="36"/>
        <v>-4.2070832874470093E-3</v>
      </c>
      <c r="CC67" s="12">
        <f t="shared" si="37"/>
        <v>-4.84192875691645E-4</v>
      </c>
      <c r="CE67" s="12">
        <f t="shared" si="38"/>
        <v>2.0607590773627431E-3</v>
      </c>
      <c r="CG67" s="13">
        <f t="shared" si="39"/>
        <v>1.6591576346571073E-3</v>
      </c>
      <c r="CI67" s="13">
        <f t="shared" si="40"/>
        <v>1.0489859518115062E-3</v>
      </c>
      <c r="CK67" s="13">
        <f t="shared" si="41"/>
        <v>1.3339992657452832E-3</v>
      </c>
      <c r="CM67" s="13">
        <f t="shared" si="42"/>
        <v>1.5352986773021834E-4</v>
      </c>
      <c r="CO67" s="13">
        <f t="shared" si="43"/>
        <v>-6.534339608351413E-4</v>
      </c>
      <c r="CQ67" s="25">
        <f t="shared" si="44"/>
        <v>-3.4167024952843068E-3</v>
      </c>
      <c r="CS67" s="25">
        <f t="shared" si="45"/>
        <v>-2.1601762510126206E-3</v>
      </c>
      <c r="CU67" s="25">
        <f t="shared" si="46"/>
        <v>-2.7471040272320502E-3</v>
      </c>
      <c r="CW67" s="25">
        <f t="shared" si="47"/>
        <v>-3.1616398057494812E-4</v>
      </c>
      <c r="CY67" s="25">
        <f t="shared" si="48"/>
        <v>1.3456162319081496E-3</v>
      </c>
      <c r="DA67" s="13">
        <f t="shared" si="49"/>
        <v>4.1438926753506744E-3</v>
      </c>
      <c r="DC67" s="13">
        <f t="shared" si="50"/>
        <v>5.2698034484625596E-3</v>
      </c>
      <c r="DE67" s="13">
        <f t="shared" si="51"/>
        <v>6.0650125317324676E-4</v>
      </c>
      <c r="DG67" s="13">
        <f t="shared" si="52"/>
        <v>-2.5813121705338931E-3</v>
      </c>
      <c r="DI67" s="25">
        <f t="shared" si="53"/>
        <v>3.3317809415905797E-3</v>
      </c>
      <c r="DK67" s="25">
        <f t="shared" si="54"/>
        <v>3.8345439941654084E-4</v>
      </c>
      <c r="DM67" s="25">
        <f t="shared" si="55"/>
        <v>-1.6320090072030589E-3</v>
      </c>
      <c r="DO67" s="13">
        <f t="shared" si="56"/>
        <v>4.8764036008785484E-4</v>
      </c>
      <c r="DQ67" s="13">
        <f t="shared" si="57"/>
        <v>-2.0754318144479544E-3</v>
      </c>
      <c r="DS67" s="25">
        <f t="shared" si="58"/>
        <v>-2.3886127986529456E-4</v>
      </c>
    </row>
    <row r="68" spans="3:123" x14ac:dyDescent="0.2">
      <c r="C68" s="7">
        <v>43619</v>
      </c>
      <c r="D68" s="7">
        <v>43644</v>
      </c>
      <c r="E68" s="8">
        <v>266.82510400000001</v>
      </c>
      <c r="F68" s="8">
        <v>286.12014799999997</v>
      </c>
      <c r="G68" s="15">
        <f t="shared" ref="G68:G76" si="60">(F68-E68)/E68</f>
        <v>7.2313450686409028E-2</v>
      </c>
      <c r="H68" s="15">
        <f t="shared" ref="H68:H76" si="61">1+G68</f>
        <v>1.0723134506864089</v>
      </c>
      <c r="I68" s="12"/>
      <c r="J68" s="16">
        <f t="shared" ref="J68:J76" si="62">G68-$I$3</f>
        <v>6.4361827353054679E-2</v>
      </c>
      <c r="K68" s="15">
        <f t="shared" ref="K68:K76" si="63">J68^2</f>
        <v>4.1424448202244174E-3</v>
      </c>
      <c r="L68" s="12"/>
      <c r="M68" s="8">
        <v>24.909977000000001</v>
      </c>
      <c r="N68" s="8">
        <v>25.016556000000001</v>
      </c>
      <c r="O68" s="15">
        <f t="shared" ref="O68:O76" si="64">(N68-M68)/M68</f>
        <v>4.2785667766774725E-3</v>
      </c>
      <c r="P68" s="15">
        <f t="shared" ref="P68:P76" si="65">1+O68</f>
        <v>1.0042785667766774</v>
      </c>
      <c r="Q68" s="8"/>
      <c r="R68" s="14">
        <f t="shared" ref="R68:R76" si="66">O68-$Q$3</f>
        <v>1.2291987248697015E-3</v>
      </c>
      <c r="S68" s="15">
        <f t="shared" ref="S68:S76" si="67">R68^2</f>
        <v>1.5109295052213001E-6</v>
      </c>
      <c r="T68" s="8"/>
      <c r="U68" s="8">
        <v>55.524532000000001</v>
      </c>
      <c r="V68" s="8">
        <v>57.330024999999999</v>
      </c>
      <c r="W68" s="15">
        <f t="shared" ref="W68:W76" si="68">(V68-U68)/U68</f>
        <v>3.2517032291240172E-2</v>
      </c>
      <c r="X68" s="15">
        <f t="shared" ref="X68:X76" si="69">1+W68</f>
        <v>1.0325170322912403</v>
      </c>
      <c r="Y68" s="8"/>
      <c r="Z68" s="14">
        <f t="shared" ref="Z68:Z76" si="70">W68-$Y$3</f>
        <v>3.0972605514804491E-2</v>
      </c>
      <c r="AA68" s="15">
        <f t="shared" ref="AA68:AA76" si="71">Z68^2</f>
        <v>9.5930229237569753E-4</v>
      </c>
      <c r="AB68" s="8"/>
      <c r="AC68" s="12">
        <f t="shared" si="59"/>
        <v>7.9113476112658684E-5</v>
      </c>
      <c r="AD68" s="12"/>
      <c r="AE68" s="12">
        <f t="shared" ref="AE68:AE76" si="72">J68*Z68</f>
        <v>1.9934534888181158E-3</v>
      </c>
      <c r="AF68" s="8"/>
      <c r="AG68" s="12">
        <f t="shared" ref="AG68:AG76" si="73">R68*Z68</f>
        <v>3.8071487204689964E-5</v>
      </c>
      <c r="AH68" s="8"/>
      <c r="AI68" s="8">
        <v>186.06208799999999</v>
      </c>
      <c r="AJ68" s="8">
        <v>187.83345</v>
      </c>
      <c r="AK68" s="15">
        <f t="shared" ref="AK68:AK76" si="74">(AJ68-AI68)/AI68</f>
        <v>9.5202736841264006E-3</v>
      </c>
      <c r="AL68" s="15">
        <f t="shared" ref="AL68:AL76" si="75">1+AK68</f>
        <v>1.0095202736841264</v>
      </c>
      <c r="AM68" s="8"/>
      <c r="AN68" s="14">
        <f t="shared" ref="AN68:AN76" si="76">AK68-$AM$3</f>
        <v>-5.4707967853798445E-3</v>
      </c>
      <c r="AO68" s="15">
        <f t="shared" ref="AO68:AO76" si="77">AN68^2</f>
        <v>2.9929617466922439E-5</v>
      </c>
      <c r="AP68" s="8"/>
      <c r="AQ68" s="8">
        <v>119.858864</v>
      </c>
      <c r="AR68" s="8">
        <v>124.758354</v>
      </c>
      <c r="AS68" s="15">
        <f t="shared" ref="AS68:AS76" si="78">(AR68-AQ68)/AQ68</f>
        <v>4.0877160324162595E-2</v>
      </c>
      <c r="AT68" s="15">
        <f t="shared" ref="AT68:AT76" si="79">1+AS68</f>
        <v>1.0408771603241627</v>
      </c>
      <c r="AU68" s="8"/>
      <c r="AV68" s="14">
        <f t="shared" ref="AV68:AV76" si="80">AS68-$AU$3</f>
        <v>2.5344592675667188E-2</v>
      </c>
      <c r="AW68" s="15">
        <f t="shared" ref="AW68:AW76" si="81">AV68^2</f>
        <v>6.4234837789548286E-4</v>
      </c>
      <c r="AX68" s="8"/>
      <c r="AY68" s="8">
        <v>106.80732</v>
      </c>
      <c r="AZ68" s="8">
        <v>101.415077</v>
      </c>
      <c r="BA68" s="15">
        <f t="shared" ref="BA68:BA76" si="82">(AZ68-AY68)/AY68</f>
        <v>-5.0485706410384676E-2</v>
      </c>
      <c r="BB68" s="15">
        <f t="shared" ref="BB68:BB76" si="83">1+BA68</f>
        <v>0.94951429358961537</v>
      </c>
      <c r="BC68" s="8"/>
      <c r="BD68" s="14">
        <f t="shared" ref="BD68:BD76" si="84">BA68-$BC$3</f>
        <v>-6.2734646781585565E-2</v>
      </c>
      <c r="BE68" s="15">
        <f t="shared" ref="BE68:BE76" si="85">BD68^2</f>
        <v>3.9356359068103038E-3</v>
      </c>
      <c r="BF68" s="8"/>
      <c r="BG68" s="8">
        <v>80.955849000000001</v>
      </c>
      <c r="BH68" s="8">
        <v>84.583138000000005</v>
      </c>
      <c r="BI68" s="15">
        <f t="shared" ref="BI68:BI76" si="86">(BH68-BG68)/BG68</f>
        <v>4.4805768141595363E-2</v>
      </c>
      <c r="BJ68" s="15">
        <f t="shared" ref="BJ68:BJ76" si="87">1+BI68</f>
        <v>1.0448057681415954</v>
      </c>
      <c r="BK68" s="8"/>
      <c r="BL68" s="14">
        <f t="shared" ref="BL68:BL76" si="88">BI68-$BK$3</f>
        <v>3.3207227502316333E-2</v>
      </c>
      <c r="BM68" s="15">
        <f t="shared" ref="BM68:BM76" si="89">BL68^2</f>
        <v>1.1027199583905944E-3</v>
      </c>
      <c r="BN68" s="8"/>
      <c r="BO68" s="8">
        <v>171.655045</v>
      </c>
      <c r="BP68" s="8">
        <v>181.072754</v>
      </c>
      <c r="BQ68" s="15">
        <f t="shared" ref="BQ68:BQ76" si="90">(BP68-BO68)/BO68</f>
        <v>5.486415502672818E-2</v>
      </c>
      <c r="BR68" s="15">
        <f t="shared" ref="BR68:BR76" si="91">1+BQ68</f>
        <v>1.0548641550267281</v>
      </c>
      <c r="BT68" s="14">
        <f t="shared" ref="BT68:BT76" si="92">BQ68-$BS$3</f>
        <v>4.0849702051003967E-2</v>
      </c>
      <c r="BU68" s="15">
        <f t="shared" ref="BU68:BU76" si="93">BT68^2</f>
        <v>1.6686981576557976E-3</v>
      </c>
      <c r="BW68" s="12">
        <f t="shared" ref="BW68:BW76" si="94">J68*AN68</f>
        <v>-3.5211047818426409E-4</v>
      </c>
      <c r="BY68" s="12">
        <f t="shared" ref="BY68:BY76" si="95">J68*AV68</f>
        <v>1.6312242981247856E-3</v>
      </c>
      <c r="CA68" s="12">
        <f t="shared" ref="CA68:CA76" si="96">J68*BD68</f>
        <v>-4.0377165052112775E-3</v>
      </c>
      <c r="CC68" s="12">
        <f t="shared" ref="CC68:CC76" si="97">J68*BL68</f>
        <v>2.1372778433776931E-3</v>
      </c>
      <c r="CE68" s="12">
        <f t="shared" ref="CE68:CE76" si="98">J68*BT68</f>
        <v>2.6291614708304411E-3</v>
      </c>
      <c r="CG68" s="13">
        <f t="shared" ref="CG68:CG76" si="99">R68*AN68</f>
        <v>-6.7246964326101669E-6</v>
      </c>
      <c r="CI68" s="13">
        <f t="shared" ref="CI68:CI76" si="100">R68*AV68</f>
        <v>3.1153540999272085E-5</v>
      </c>
      <c r="CK68" s="13">
        <f t="shared" ref="CK68:CK76" si="101">R68*BD68</f>
        <v>-7.7113347829076107E-5</v>
      </c>
      <c r="CM68" s="13">
        <f t="shared" ref="CM68:CM76" si="102">R68*BL68</f>
        <v>4.0818281702305316E-5</v>
      </c>
      <c r="CO68" s="13">
        <f t="shared" ref="CO68:CO76" si="103">R68*BT68</f>
        <v>5.0212401672401306E-5</v>
      </c>
      <c r="CQ68" s="25">
        <f t="shared" ref="CQ68:CQ76" si="104">Z68*AN68</f>
        <v>-1.6944483068523044E-4</v>
      </c>
      <c r="CS68" s="25">
        <f t="shared" ref="CS68:CS76" si="105">Z68*AV68</f>
        <v>7.8498807087684305E-4</v>
      </c>
      <c r="CU68" s="25">
        <f t="shared" ref="CU68:CU76" si="106">Z68*BD68</f>
        <v>-1.9430554668766488E-3</v>
      </c>
      <c r="CW68" s="25">
        <f t="shared" ref="CW68:CW76" si="107">Z68*BL68</f>
        <v>1.0285143576696102E-3</v>
      </c>
      <c r="CY68" s="25">
        <f t="shared" ref="CY68:CY76" si="108">Z68*BT68</f>
        <v>1.2652217070230458E-3</v>
      </c>
      <c r="DA68" s="13">
        <f t="shared" ref="DA68:DA76" si="109">AN68*AV68</f>
        <v>-1.386551161368016E-4</v>
      </c>
      <c r="DC68" s="13">
        <f t="shared" ref="DC68:DC76" si="110">AN68*BD68</f>
        <v>3.4320850394463831E-4</v>
      </c>
      <c r="DE68" s="13">
        <f t="shared" ref="DE68:DE76" si="111">AN68*BL68</f>
        <v>-1.8166999347104935E-4</v>
      </c>
      <c r="DG68" s="13">
        <f t="shared" ref="DG68:DG76" si="112">AN68*BT68</f>
        <v>-2.2348041866435695E-4</v>
      </c>
      <c r="DI68" s="25">
        <f t="shared" ref="DI68:DI76" si="113">AV68*BD68</f>
        <v>-1.5899840693311415E-3</v>
      </c>
      <c r="DK68" s="25">
        <f t="shared" ref="DK68:DK76" si="114">AV68*BL68</f>
        <v>8.416236549344205E-4</v>
      </c>
      <c r="DM68" s="25">
        <f t="shared" ref="DM68:DM76" si="115">AV68*BT68</f>
        <v>1.0353190594050621E-3</v>
      </c>
      <c r="DO68" s="13">
        <f t="shared" ref="DO68:DO76" si="116">BD68*BL68</f>
        <v>-2.0832436879535689E-3</v>
      </c>
      <c r="DQ68" s="13">
        <f t="shared" ref="DQ68:DQ76" si="117">BD68*BT68</f>
        <v>-2.5626916293027451E-3</v>
      </c>
      <c r="DS68" s="25">
        <f t="shared" ref="DS68:DS76" si="118">BL68*BT68</f>
        <v>1.3565053494095267E-3</v>
      </c>
    </row>
    <row r="69" spans="3:123" x14ac:dyDescent="0.2">
      <c r="C69" s="7">
        <v>43647</v>
      </c>
      <c r="D69" s="7">
        <v>43677</v>
      </c>
      <c r="E69" s="8">
        <v>288.71768200000002</v>
      </c>
      <c r="F69" s="8">
        <v>290.44613600000002</v>
      </c>
      <c r="G69" s="15">
        <f t="shared" si="60"/>
        <v>5.9866579283495329E-3</v>
      </c>
      <c r="H69" s="15">
        <f t="shared" si="61"/>
        <v>1.0059866579283496</v>
      </c>
      <c r="I69" s="12"/>
      <c r="J69" s="16">
        <f t="shared" si="62"/>
        <v>-1.9649654050048109E-3</v>
      </c>
      <c r="K69" s="15">
        <f t="shared" si="63"/>
        <v>3.8610890428657202E-6</v>
      </c>
      <c r="L69" s="12"/>
      <c r="M69" s="8">
        <v>24.978712000000002</v>
      </c>
      <c r="N69" s="8">
        <v>25.007823999999999</v>
      </c>
      <c r="O69" s="15">
        <f t="shared" si="64"/>
        <v>1.1654724230776112E-3</v>
      </c>
      <c r="P69" s="15">
        <f t="shared" si="65"/>
        <v>1.0011654724230776</v>
      </c>
      <c r="Q69" s="8"/>
      <c r="R69" s="14">
        <f t="shared" si="66"/>
        <v>-1.8838956287301597E-3</v>
      </c>
      <c r="S69" s="15">
        <f t="shared" si="67"/>
        <v>3.5490627399486037E-6</v>
      </c>
      <c r="T69" s="8"/>
      <c r="U69" s="8">
        <v>57.544308000000001</v>
      </c>
      <c r="V69" s="8">
        <v>56.307319999999997</v>
      </c>
      <c r="W69" s="15">
        <f t="shared" si="68"/>
        <v>-2.1496270317474385E-2</v>
      </c>
      <c r="X69" s="15">
        <f t="shared" si="69"/>
        <v>0.97850372968252564</v>
      </c>
      <c r="Y69" s="8"/>
      <c r="Z69" s="14">
        <f t="shared" si="70"/>
        <v>-2.3040697093910066E-2</v>
      </c>
      <c r="AA69" s="15">
        <f t="shared" si="71"/>
        <v>5.3087372257331581E-4</v>
      </c>
      <c r="AB69" s="8"/>
      <c r="AC69" s="12">
        <f t="shared" ref="AC69:AC76" si="119">J69*R69</f>
        <v>3.7017897370945511E-6</v>
      </c>
      <c r="AD69" s="12"/>
      <c r="AE69" s="12">
        <f t="shared" si="72"/>
        <v>4.5274172696728161E-5</v>
      </c>
      <c r="AF69" s="8"/>
      <c r="AG69" s="12">
        <f t="shared" si="73"/>
        <v>4.3406268538112866E-5</v>
      </c>
      <c r="AH69" s="8"/>
      <c r="AI69" s="8">
        <v>190.23327599999999</v>
      </c>
      <c r="AJ69" s="8">
        <v>188.13342299999999</v>
      </c>
      <c r="AK69" s="15">
        <f t="shared" si="74"/>
        <v>-1.103830541193012E-2</v>
      </c>
      <c r="AL69" s="15">
        <f t="shared" si="75"/>
        <v>0.98896169458806993</v>
      </c>
      <c r="AM69" s="8"/>
      <c r="AN69" s="14">
        <f t="shared" si="76"/>
        <v>-2.6029375881436365E-2</v>
      </c>
      <c r="AO69" s="15">
        <f t="shared" si="77"/>
        <v>6.7752840877710119E-4</v>
      </c>
      <c r="AP69" s="8"/>
      <c r="AQ69" s="8">
        <v>126.409676</v>
      </c>
      <c r="AR69" s="8">
        <v>124.21116600000001</v>
      </c>
      <c r="AS69" s="15">
        <f t="shared" si="78"/>
        <v>-1.739194395213859E-2</v>
      </c>
      <c r="AT69" s="15">
        <f t="shared" si="79"/>
        <v>0.98260805604786139</v>
      </c>
      <c r="AU69" s="8"/>
      <c r="AV69" s="14">
        <f t="shared" si="80"/>
        <v>-3.2924511600633997E-2</v>
      </c>
      <c r="AW69" s="15">
        <f t="shared" si="81"/>
        <v>1.0840234641402828E-3</v>
      </c>
      <c r="AX69" s="8"/>
      <c r="AY69" s="8">
        <v>104.419479</v>
      </c>
      <c r="AZ69" s="8">
        <v>106.973679</v>
      </c>
      <c r="BA69" s="15">
        <f t="shared" si="82"/>
        <v>2.4460953305465244E-2</v>
      </c>
      <c r="BB69" s="15">
        <f t="shared" si="83"/>
        <v>1.0244609533054652</v>
      </c>
      <c r="BC69" s="8"/>
      <c r="BD69" s="14">
        <f t="shared" si="84"/>
        <v>1.2212012934264349E-2</v>
      </c>
      <c r="BE69" s="15">
        <f t="shared" si="85"/>
        <v>1.4913325990663977E-4</v>
      </c>
      <c r="BF69" s="8"/>
      <c r="BG69" s="8">
        <v>84.799674999999993</v>
      </c>
      <c r="BH69" s="8">
        <v>86.472824000000003</v>
      </c>
      <c r="BI69" s="15">
        <f t="shared" si="86"/>
        <v>1.9730606278856724E-2</v>
      </c>
      <c r="BJ69" s="15">
        <f t="shared" si="87"/>
        <v>1.0197306062788567</v>
      </c>
      <c r="BK69" s="8"/>
      <c r="BL69" s="14">
        <f t="shared" si="88"/>
        <v>8.1320656395776937E-3</v>
      </c>
      <c r="BM69" s="15">
        <f t="shared" si="89"/>
        <v>6.6130491566400166E-5</v>
      </c>
      <c r="BN69" s="8"/>
      <c r="BO69" s="8">
        <v>183.13072199999999</v>
      </c>
      <c r="BP69" s="8">
        <v>188.72645600000001</v>
      </c>
      <c r="BQ69" s="15">
        <f t="shared" si="90"/>
        <v>3.0555954450941454E-2</v>
      </c>
      <c r="BR69" s="15">
        <f t="shared" si="91"/>
        <v>1.0305559544509415</v>
      </c>
      <c r="BT69" s="14">
        <f t="shared" si="92"/>
        <v>1.6541501475217244E-2</v>
      </c>
      <c r="BU69" s="15">
        <f t="shared" si="93"/>
        <v>2.7362127105461429E-4</v>
      </c>
      <c r="BW69" s="12">
        <f t="shared" si="94"/>
        <v>5.1146823120889063E-5</v>
      </c>
      <c r="BY69" s="12">
        <f t="shared" si="95"/>
        <v>6.4695526271925374E-5</v>
      </c>
      <c r="CA69" s="12">
        <f t="shared" si="96"/>
        <v>-2.3996182941300738E-5</v>
      </c>
      <c r="CC69" s="12">
        <f t="shared" si="97"/>
        <v>-1.597922765299849E-5</v>
      </c>
      <c r="CE69" s="12">
        <f t="shared" si="98"/>
        <v>-3.2503478145637928E-5</v>
      </c>
      <c r="CG69" s="13">
        <f t="shared" si="99"/>
        <v>4.9036627441612219E-5</v>
      </c>
      <c r="CI69" s="13">
        <f t="shared" si="100"/>
        <v>6.2026343482509828E-5</v>
      </c>
      <c r="CK69" s="13">
        <f t="shared" si="101"/>
        <v>-2.3006157784856781E-5</v>
      </c>
      <c r="CM69" s="13">
        <f t="shared" si="102"/>
        <v>-1.5319962910947148E-5</v>
      </c>
      <c r="CO69" s="13">
        <f t="shared" si="103"/>
        <v>-3.1162462321795258E-5</v>
      </c>
      <c r="CQ69" s="25">
        <f t="shared" si="104"/>
        <v>5.9973496522770363E-4</v>
      </c>
      <c r="CS69" s="25">
        <f t="shared" si="105"/>
        <v>7.5860369875513606E-4</v>
      </c>
      <c r="CU69" s="25">
        <f t="shared" si="106"/>
        <v>-2.8137329092529673E-4</v>
      </c>
      <c r="CW69" s="25">
        <f t="shared" si="107"/>
        <v>-1.8736846114930368E-4</v>
      </c>
      <c r="CY69" s="25">
        <f t="shared" si="108"/>
        <v>-3.81127724968947E-4</v>
      </c>
      <c r="DA69" s="13">
        <f t="shared" si="109"/>
        <v>8.5700448816561435E-4</v>
      </c>
      <c r="DC69" s="13">
        <f t="shared" si="110"/>
        <v>-3.1787107493492942E-4</v>
      </c>
      <c r="DE69" s="13">
        <f t="shared" si="111"/>
        <v>-2.11672593225081E-4</v>
      </c>
      <c r="DG69" s="13">
        <f t="shared" si="112"/>
        <v>-4.3056495954176379E-4</v>
      </c>
      <c r="DI69" s="25">
        <f t="shared" si="113"/>
        <v>-4.02074561521279E-4</v>
      </c>
      <c r="DK69" s="25">
        <f t="shared" si="114"/>
        <v>-2.6774428948739292E-4</v>
      </c>
      <c r="DM69" s="25">
        <f t="shared" si="115"/>
        <v>-5.4462085721269449E-4</v>
      </c>
      <c r="DO69" s="13">
        <f t="shared" si="116"/>
        <v>9.9308890772809483E-5</v>
      </c>
      <c r="DQ69" s="13">
        <f t="shared" si="117"/>
        <v>2.020050299675058E-4</v>
      </c>
      <c r="DS69" s="25">
        <f t="shared" si="118"/>
        <v>1.3451657577363789E-4</v>
      </c>
    </row>
    <row r="70" spans="3:123" x14ac:dyDescent="0.2">
      <c r="C70" s="7">
        <v>43678</v>
      </c>
      <c r="D70" s="7">
        <v>43707</v>
      </c>
      <c r="E70" s="8">
        <v>287.91693099999998</v>
      </c>
      <c r="F70" s="8">
        <v>285.58303799999999</v>
      </c>
      <c r="G70" s="15">
        <f t="shared" si="60"/>
        <v>-8.1061332235442211E-3</v>
      </c>
      <c r="H70" s="15">
        <f t="shared" si="61"/>
        <v>0.99189386677645575</v>
      </c>
      <c r="I70" s="12"/>
      <c r="J70" s="16">
        <f t="shared" si="62"/>
        <v>-1.6057756556898565E-2</v>
      </c>
      <c r="K70" s="15">
        <f t="shared" si="63"/>
        <v>2.5785154564061886E-4</v>
      </c>
      <c r="L70" s="12"/>
      <c r="M70" s="8">
        <v>25.194448000000001</v>
      </c>
      <c r="N70" s="8">
        <v>25.845694999999999</v>
      </c>
      <c r="O70" s="15">
        <f t="shared" si="64"/>
        <v>2.5848829869183795E-2</v>
      </c>
      <c r="P70" s="15">
        <f t="shared" si="65"/>
        <v>1.0258488298691837</v>
      </c>
      <c r="Q70" s="8"/>
      <c r="R70" s="14">
        <f t="shared" si="66"/>
        <v>2.2799461817376025E-2</v>
      </c>
      <c r="S70" s="15">
        <f t="shared" si="67"/>
        <v>5.1981545916198726E-4</v>
      </c>
      <c r="T70" s="8"/>
      <c r="U70" s="8">
        <v>55.518371999999999</v>
      </c>
      <c r="V70" s="8">
        <v>55.313831</v>
      </c>
      <c r="W70" s="15">
        <f t="shared" si="68"/>
        <v>-3.6842038523751917E-3</v>
      </c>
      <c r="X70" s="15">
        <f t="shared" si="69"/>
        <v>0.99631579614762478</v>
      </c>
      <c r="Y70" s="8"/>
      <c r="Z70" s="14">
        <f t="shared" si="70"/>
        <v>-5.2286306288108746E-3</v>
      </c>
      <c r="AA70" s="15">
        <f t="shared" si="71"/>
        <v>2.7338578252539203E-5</v>
      </c>
      <c r="AB70" s="8"/>
      <c r="AC70" s="12">
        <f t="shared" si="119"/>
        <v>-3.6610820749172831E-4</v>
      </c>
      <c r="AD70" s="12"/>
      <c r="AE70" s="12">
        <f t="shared" si="72"/>
        <v>8.3960077763388491E-5</v>
      </c>
      <c r="AF70" s="8"/>
      <c r="AG70" s="12">
        <f t="shared" si="73"/>
        <v>-1.1920996437873634E-4</v>
      </c>
      <c r="AH70" s="8"/>
      <c r="AI70" s="8">
        <v>194.113586</v>
      </c>
      <c r="AJ70" s="8">
        <v>210.263901</v>
      </c>
      <c r="AK70" s="15">
        <f t="shared" si="74"/>
        <v>8.3200333025633802E-2</v>
      </c>
      <c r="AL70" s="15">
        <f t="shared" si="75"/>
        <v>1.0832003330256339</v>
      </c>
      <c r="AM70" s="8"/>
      <c r="AN70" s="14">
        <f t="shared" si="76"/>
        <v>6.8209262556127553E-2</v>
      </c>
      <c r="AO70" s="15">
        <f t="shared" si="77"/>
        <v>4.6525034984507439E-3</v>
      </c>
      <c r="AP70" s="8"/>
      <c r="AQ70" s="8">
        <v>125.530281</v>
      </c>
      <c r="AR70" s="8">
        <v>126.47809599999999</v>
      </c>
      <c r="AS70" s="15">
        <f t="shared" si="78"/>
        <v>7.5504889533386087E-3</v>
      </c>
      <c r="AT70" s="15">
        <f t="shared" si="79"/>
        <v>1.0075504889533387</v>
      </c>
      <c r="AU70" s="8"/>
      <c r="AV70" s="14">
        <f t="shared" si="80"/>
        <v>-7.9820786951567968E-3</v>
      </c>
      <c r="AW70" s="15">
        <f t="shared" si="81"/>
        <v>6.3713580295676032E-5</v>
      </c>
      <c r="AX70" s="8"/>
      <c r="AY70" s="8">
        <v>112.61058</v>
      </c>
      <c r="AZ70" s="8">
        <v>116.96418</v>
      </c>
      <c r="BA70" s="15">
        <f t="shared" si="82"/>
        <v>3.8660665809553595E-2</v>
      </c>
      <c r="BB70" s="15">
        <f t="shared" si="83"/>
        <v>1.0386606658095536</v>
      </c>
      <c r="BC70" s="8"/>
      <c r="BD70" s="14">
        <f t="shared" si="84"/>
        <v>2.6411725438352698E-2</v>
      </c>
      <c r="BE70" s="15">
        <f t="shared" si="85"/>
        <v>6.9757924063092701E-4</v>
      </c>
      <c r="BF70" s="8"/>
      <c r="BG70" s="8">
        <v>87.791672000000005</v>
      </c>
      <c r="BH70" s="8">
        <v>92.004104999999996</v>
      </c>
      <c r="BI70" s="15">
        <f t="shared" si="86"/>
        <v>4.7982148010576563E-2</v>
      </c>
      <c r="BJ70" s="15">
        <f t="shared" si="87"/>
        <v>1.0479821480105767</v>
      </c>
      <c r="BK70" s="8"/>
      <c r="BL70" s="14">
        <f t="shared" si="88"/>
        <v>3.6383607371297533E-2</v>
      </c>
      <c r="BM70" s="15">
        <f t="shared" si="89"/>
        <v>1.3237668853487363E-3</v>
      </c>
      <c r="BN70" s="8"/>
      <c r="BO70" s="8">
        <v>190.27484100000001</v>
      </c>
      <c r="BP70" s="8">
        <v>194.20459</v>
      </c>
      <c r="BQ70" s="15">
        <f t="shared" si="90"/>
        <v>2.0653014236390752E-2</v>
      </c>
      <c r="BR70" s="15">
        <f t="shared" si="91"/>
        <v>1.0206530142363908</v>
      </c>
      <c r="BT70" s="14">
        <f t="shared" si="92"/>
        <v>6.6385612606665416E-3</v>
      </c>
      <c r="BU70" s="15">
        <f t="shared" si="93"/>
        <v>4.4070495611622539E-5</v>
      </c>
      <c r="BW70" s="12">
        <f t="shared" si="94"/>
        <v>-1.095287733051873E-3</v>
      </c>
      <c r="BY70" s="12">
        <f t="shared" si="95"/>
        <v>1.2817427650483441E-4</v>
      </c>
      <c r="CA70" s="12">
        <f t="shared" si="96"/>
        <v>-4.2411305733671269E-4</v>
      </c>
      <c r="CC70" s="12">
        <f t="shared" si="97"/>
        <v>-5.8423910983007588E-4</v>
      </c>
      <c r="CE70" s="12">
        <f t="shared" si="98"/>
        <v>-1.0660040061184096E-4</v>
      </c>
      <c r="CG70" s="13">
        <f t="shared" si="99"/>
        <v>1.5551344772398064E-3</v>
      </c>
      <c r="CI70" s="13">
        <f t="shared" si="100"/>
        <v>-1.8198709843351803E-4</v>
      </c>
      <c r="CK70" s="13">
        <f t="shared" si="101"/>
        <v>6.021731256627414E-4</v>
      </c>
      <c r="CM70" s="13">
        <f t="shared" si="102"/>
        <v>8.29526667040299E-4</v>
      </c>
      <c r="CO70" s="13">
        <f t="shared" si="103"/>
        <v>1.5135562398487846E-4</v>
      </c>
      <c r="CQ70" s="25">
        <f t="shared" si="104"/>
        <v>-3.5664103936957123E-4</v>
      </c>
      <c r="CS70" s="25">
        <f t="shared" si="105"/>
        <v>4.1735341147075568E-5</v>
      </c>
      <c r="CU70" s="25">
        <f t="shared" si="106"/>
        <v>-1.3809715658671425E-4</v>
      </c>
      <c r="CW70" s="25">
        <f t="shared" si="107"/>
        <v>-1.9023644388819539E-4</v>
      </c>
      <c r="CY70" s="25">
        <f t="shared" si="108"/>
        <v>-3.4710584738758415E-5</v>
      </c>
      <c r="DA70" s="13">
        <f t="shared" si="109"/>
        <v>-5.4445170146162202E-4</v>
      </c>
      <c r="DC70" s="13">
        <f t="shared" si="110"/>
        <v>1.8015243149849523E-3</v>
      </c>
      <c r="DE70" s="13">
        <f t="shared" si="111"/>
        <v>2.4816990279278913E-3</v>
      </c>
      <c r="DG70" s="13">
        <f t="shared" si="112"/>
        <v>4.5281136802374127E-4</v>
      </c>
      <c r="DI70" s="25">
        <f t="shared" si="113"/>
        <v>-2.1082047092380588E-4</v>
      </c>
      <c r="DK70" s="25">
        <f t="shared" si="114"/>
        <v>-2.904168172513838E-4</v>
      </c>
      <c r="DM70" s="25">
        <f t="shared" si="115"/>
        <v>-5.2989518405259648E-5</v>
      </c>
      <c r="DO70" s="13">
        <f t="shared" si="116"/>
        <v>9.6095384834753584E-4</v>
      </c>
      <c r="DQ70" s="13">
        <f t="shared" si="117"/>
        <v>1.7533585732240926E-4</v>
      </c>
      <c r="DS70" s="25">
        <f t="shared" si="118"/>
        <v>2.4153480641839743E-4</v>
      </c>
    </row>
    <row r="71" spans="3:123" x14ac:dyDescent="0.2">
      <c r="C71" s="7">
        <v>43711</v>
      </c>
      <c r="D71" s="7">
        <v>43738</v>
      </c>
      <c r="E71" s="8">
        <v>283.91317700000002</v>
      </c>
      <c r="F71" s="8">
        <v>291.13992300000001</v>
      </c>
      <c r="G71" s="15">
        <f t="shared" si="60"/>
        <v>2.54540704181546E-2</v>
      </c>
      <c r="H71" s="15">
        <f t="shared" si="61"/>
        <v>1.0254540704181545</v>
      </c>
      <c r="I71" s="12"/>
      <c r="J71" s="16">
        <f t="shared" si="62"/>
        <v>1.7502447084800254E-2</v>
      </c>
      <c r="K71" s="15">
        <f t="shared" si="63"/>
        <v>3.0633565395623294E-4</v>
      </c>
      <c r="L71" s="12"/>
      <c r="M71" s="8">
        <v>25.887560000000001</v>
      </c>
      <c r="N71" s="8">
        <v>25.634426000000001</v>
      </c>
      <c r="O71" s="15">
        <f t="shared" si="64"/>
        <v>-9.7782100746458649E-3</v>
      </c>
      <c r="P71" s="15">
        <f t="shared" si="65"/>
        <v>0.99022178992535415</v>
      </c>
      <c r="Q71" s="8"/>
      <c r="R71" s="14">
        <f t="shared" si="66"/>
        <v>-1.2827578126453635E-2</v>
      </c>
      <c r="S71" s="15">
        <f t="shared" si="67"/>
        <v>1.6454676059027176E-4</v>
      </c>
      <c r="T71" s="8"/>
      <c r="U71" s="8">
        <v>55.089812999999999</v>
      </c>
      <c r="V71" s="8">
        <v>55.606032999999996</v>
      </c>
      <c r="W71" s="15">
        <f t="shared" si="68"/>
        <v>9.3705164691700264E-3</v>
      </c>
      <c r="X71" s="15">
        <f t="shared" si="69"/>
        <v>1.00937051646917</v>
      </c>
      <c r="Y71" s="8"/>
      <c r="Z71" s="14">
        <f t="shared" si="70"/>
        <v>7.8260896927343435E-3</v>
      </c>
      <c r="AA71" s="15">
        <f t="shared" si="71"/>
        <v>6.1247679878722729E-5</v>
      </c>
      <c r="AB71" s="8"/>
      <c r="AC71" s="12">
        <f t="shared" si="119"/>
        <v>-2.2451400738439592E-4</v>
      </c>
      <c r="AD71" s="12"/>
      <c r="AE71" s="12">
        <f t="shared" si="72"/>
        <v>1.3697572072798354E-4</v>
      </c>
      <c r="AF71" s="8"/>
      <c r="AG71" s="12">
        <f t="shared" si="73"/>
        <v>-1.0038977695818331E-4</v>
      </c>
      <c r="AH71" s="8"/>
      <c r="AI71" s="8">
        <v>210.71873500000001</v>
      </c>
      <c r="AJ71" s="8">
        <v>205.196213</v>
      </c>
      <c r="AK71" s="15">
        <f t="shared" si="74"/>
        <v>-2.6208025593927417E-2</v>
      </c>
      <c r="AL71" s="15">
        <f t="shared" si="75"/>
        <v>0.97379197440607257</v>
      </c>
      <c r="AM71" s="8"/>
      <c r="AN71" s="14">
        <f t="shared" si="76"/>
        <v>-4.1199096063433666E-2</v>
      </c>
      <c r="AO71" s="15">
        <f t="shared" si="77"/>
        <v>1.6973655164440353E-3</v>
      </c>
      <c r="AP71" s="8"/>
      <c r="AQ71" s="8">
        <v>125.413048</v>
      </c>
      <c r="AR71" s="8">
        <v>122.111732</v>
      </c>
      <c r="AS71" s="15">
        <f t="shared" si="78"/>
        <v>-2.6323544899411102E-2</v>
      </c>
      <c r="AT71" s="15">
        <f t="shared" si="79"/>
        <v>0.97367645510058887</v>
      </c>
      <c r="AU71" s="8"/>
      <c r="AV71" s="14">
        <f t="shared" si="80"/>
        <v>-4.1856112547906506E-2</v>
      </c>
      <c r="AW71" s="15">
        <f t="shared" si="81"/>
        <v>1.7519341576230165E-3</v>
      </c>
      <c r="AX71" s="8"/>
      <c r="AY71" s="8">
        <v>116.895454</v>
      </c>
      <c r="AZ71" s="8">
        <v>112.79248800000001</v>
      </c>
      <c r="BA71" s="15">
        <f t="shared" si="82"/>
        <v>-3.5099448777537533E-2</v>
      </c>
      <c r="BB71" s="15">
        <f t="shared" si="83"/>
        <v>0.96490055122246243</v>
      </c>
      <c r="BC71" s="8"/>
      <c r="BD71" s="14">
        <f t="shared" si="84"/>
        <v>-4.7348389148738429E-2</v>
      </c>
      <c r="BE71" s="15">
        <f t="shared" si="85"/>
        <v>2.2418699549803709E-3</v>
      </c>
      <c r="BF71" s="8"/>
      <c r="BG71" s="8">
        <v>92.289505000000005</v>
      </c>
      <c r="BH71" s="8">
        <v>91.090598999999997</v>
      </c>
      <c r="BI71" s="15">
        <f t="shared" si="86"/>
        <v>-1.2990707881681758E-2</v>
      </c>
      <c r="BJ71" s="15">
        <f t="shared" si="87"/>
        <v>0.98700929211831823</v>
      </c>
      <c r="BK71" s="8"/>
      <c r="BL71" s="14">
        <f t="shared" si="88"/>
        <v>-2.4589248520960789E-2</v>
      </c>
      <c r="BM71" s="15">
        <f t="shared" si="89"/>
        <v>6.0463114282557234E-4</v>
      </c>
      <c r="BN71" s="8"/>
      <c r="BO71" s="8">
        <v>191.83300800000001</v>
      </c>
      <c r="BP71" s="8">
        <v>188.501068</v>
      </c>
      <c r="BQ71" s="15">
        <f t="shared" si="90"/>
        <v>-1.7368960820340174E-2</v>
      </c>
      <c r="BR71" s="15">
        <f t="shared" si="91"/>
        <v>0.98263103917965977</v>
      </c>
      <c r="BT71" s="14">
        <f t="shared" si="92"/>
        <v>-3.138341379606438E-2</v>
      </c>
      <c r="BU71" s="15">
        <f t="shared" si="93"/>
        <v>9.8491866149500416E-4</v>
      </c>
      <c r="BW71" s="12">
        <f t="shared" si="94"/>
        <v>-7.2108499879185021E-4</v>
      </c>
      <c r="BY71" s="12">
        <f t="shared" si="95"/>
        <v>-7.3258439504517755E-4</v>
      </c>
      <c r="CA71" s="12">
        <f t="shared" si="96"/>
        <v>-8.2871267562632496E-4</v>
      </c>
      <c r="CC71" s="12">
        <f t="shared" si="97"/>
        <v>-4.3037202109311916E-4</v>
      </c>
      <c r="CE71" s="12">
        <f t="shared" si="98"/>
        <v>-5.4928653930600715E-4</v>
      </c>
      <c r="CG71" s="13">
        <f t="shared" si="99"/>
        <v>5.2848462349296371E-4</v>
      </c>
      <c r="CI71" s="13">
        <f t="shared" si="100"/>
        <v>5.3691255377790706E-4</v>
      </c>
      <c r="CK71" s="13">
        <f t="shared" si="101"/>
        <v>6.0736516096717168E-4</v>
      </c>
      <c r="CM71" s="13">
        <f t="shared" si="102"/>
        <v>3.1542050647340901E-4</v>
      </c>
      <c r="CO71" s="13">
        <f t="shared" si="103"/>
        <v>4.025731923438387E-4</v>
      </c>
      <c r="CQ71" s="25">
        <f t="shared" si="104"/>
        <v>-3.2242782105201026E-4</v>
      </c>
      <c r="CS71" s="25">
        <f t="shared" si="105"/>
        <v>-3.275696909890997E-4</v>
      </c>
      <c r="CU71" s="25">
        <f t="shared" si="106"/>
        <v>-3.7055274028451648E-4</v>
      </c>
      <c r="CW71" s="25">
        <f t="shared" si="107"/>
        <v>-1.9243766440197444E-4</v>
      </c>
      <c r="CY71" s="25">
        <f t="shared" si="108"/>
        <v>-2.4560941123219623E-4</v>
      </c>
      <c r="DA71" s="13">
        <f t="shared" si="109"/>
        <v>1.7244340017030914E-3</v>
      </c>
      <c r="DC71" s="13">
        <f t="shared" si="110"/>
        <v>1.9507108329877146E-3</v>
      </c>
      <c r="DE71" s="13">
        <f t="shared" si="111"/>
        <v>1.0130548119427077E-3</v>
      </c>
      <c r="DG71" s="13">
        <f t="shared" si="112"/>
        <v>1.2929682797825457E-3</v>
      </c>
      <c r="DI71" s="25">
        <f t="shared" si="113"/>
        <v>1.9818195051716707E-3</v>
      </c>
      <c r="DK71" s="25">
        <f t="shared" si="114"/>
        <v>1.0292103535617784E-3</v>
      </c>
      <c r="DM71" s="25">
        <f t="shared" si="115"/>
        <v>1.3135876999855925E-3</v>
      </c>
      <c r="DO71" s="13">
        <f t="shared" si="116"/>
        <v>1.1642613078454924E-3</v>
      </c>
      <c r="DQ71" s="13">
        <f t="shared" si="117"/>
        <v>1.4859540892319426E-3</v>
      </c>
      <c r="DS71" s="25">
        <f t="shared" si="118"/>
        <v>7.7169456126757654E-4</v>
      </c>
    </row>
    <row r="72" spans="3:123" x14ac:dyDescent="0.2">
      <c r="C72" s="7">
        <v>43739</v>
      </c>
      <c r="D72" s="7">
        <v>43769</v>
      </c>
      <c r="E72" s="8">
        <v>287.67687999999998</v>
      </c>
      <c r="F72" s="8">
        <v>297.57543900000002</v>
      </c>
      <c r="G72" s="15">
        <f t="shared" si="60"/>
        <v>3.4408601066585658E-2</v>
      </c>
      <c r="H72" s="15">
        <f t="shared" si="61"/>
        <v>1.0344086010665856</v>
      </c>
      <c r="I72" s="12"/>
      <c r="J72" s="16">
        <f t="shared" si="62"/>
        <v>2.6456977733231316E-2</v>
      </c>
      <c r="K72" s="15">
        <f t="shared" si="63"/>
        <v>6.9997167077669761E-4</v>
      </c>
      <c r="L72" s="12"/>
      <c r="M72" s="8">
        <v>25.693905000000001</v>
      </c>
      <c r="N72" s="8">
        <v>25.635401000000002</v>
      </c>
      <c r="O72" s="15">
        <f t="shared" si="64"/>
        <v>-2.2769602362894712E-3</v>
      </c>
      <c r="P72" s="15">
        <f t="shared" si="65"/>
        <v>0.99772303976371057</v>
      </c>
      <c r="Q72" s="8"/>
      <c r="R72" s="14">
        <f t="shared" si="66"/>
        <v>-5.3263282880972422E-3</v>
      </c>
      <c r="S72" s="15">
        <f t="shared" si="67"/>
        <v>2.83697730325849E-5</v>
      </c>
      <c r="T72" s="8"/>
      <c r="U72" s="8">
        <v>55.216431</v>
      </c>
      <c r="V72" s="8">
        <v>56.843021</v>
      </c>
      <c r="W72" s="15">
        <f t="shared" si="68"/>
        <v>2.9458441455587743E-2</v>
      </c>
      <c r="X72" s="15">
        <f t="shared" si="69"/>
        <v>1.0294584414555878</v>
      </c>
      <c r="Y72" s="8"/>
      <c r="Z72" s="14">
        <f t="shared" si="70"/>
        <v>2.7914014679152062E-2</v>
      </c>
      <c r="AA72" s="15">
        <f t="shared" si="71"/>
        <v>7.791922155079168E-4</v>
      </c>
      <c r="AB72" s="8"/>
      <c r="AC72" s="12">
        <f t="shared" si="119"/>
        <v>-1.4091854891806882E-4</v>
      </c>
      <c r="AD72" s="12"/>
      <c r="AE72" s="12">
        <f t="shared" si="72"/>
        <v>7.3852046481141819E-4</v>
      </c>
      <c r="AF72" s="8"/>
      <c r="AG72" s="12">
        <f t="shared" si="73"/>
        <v>-1.4867920601992928E-4</v>
      </c>
      <c r="AH72" s="8"/>
      <c r="AI72" s="8">
        <v>204.59423799999999</v>
      </c>
      <c r="AJ72" s="8">
        <v>199.76872299999999</v>
      </c>
      <c r="AK72" s="15">
        <f t="shared" si="74"/>
        <v>-2.3585781531149454E-2</v>
      </c>
      <c r="AL72" s="15">
        <f t="shared" si="75"/>
        <v>0.97641421846885057</v>
      </c>
      <c r="AM72" s="8"/>
      <c r="AN72" s="14">
        <f t="shared" si="76"/>
        <v>-3.8576852000655699E-2</v>
      </c>
      <c r="AO72" s="15">
        <f t="shared" si="77"/>
        <v>1.4881735102804936E-3</v>
      </c>
      <c r="AP72" s="8"/>
      <c r="AQ72" s="8">
        <v>122.57298299999999</v>
      </c>
      <c r="AR72" s="8">
        <v>122.887016</v>
      </c>
      <c r="AS72" s="15">
        <f t="shared" si="78"/>
        <v>2.5620083016174057E-3</v>
      </c>
      <c r="AT72" s="15">
        <f t="shared" si="79"/>
        <v>1.0025620083016173</v>
      </c>
      <c r="AU72" s="8"/>
      <c r="AV72" s="14">
        <f t="shared" si="80"/>
        <v>-1.2970559346878E-2</v>
      </c>
      <c r="AW72" s="15">
        <f t="shared" si="81"/>
        <v>1.6823540977088425E-4</v>
      </c>
      <c r="AX72" s="8"/>
      <c r="AY72" s="8">
        <v>113.450142</v>
      </c>
      <c r="AZ72" s="8">
        <v>113.028053</v>
      </c>
      <c r="BA72" s="15">
        <f t="shared" si="82"/>
        <v>-3.720480138314853E-3</v>
      </c>
      <c r="BB72" s="15">
        <f t="shared" si="83"/>
        <v>0.99627951986168517</v>
      </c>
      <c r="BC72" s="8"/>
      <c r="BD72" s="14">
        <f t="shared" si="84"/>
        <v>-1.5969420509515747E-2</v>
      </c>
      <c r="BE72" s="15">
        <f t="shared" si="85"/>
        <v>2.5502239140974217E-4</v>
      </c>
      <c r="BF72" s="8"/>
      <c r="BG72" s="8">
        <v>91.149840999999995</v>
      </c>
      <c r="BH72" s="8">
        <v>93.114402999999996</v>
      </c>
      <c r="BI72" s="15">
        <f t="shared" si="86"/>
        <v>2.1553103970856087E-2</v>
      </c>
      <c r="BJ72" s="15">
        <f t="shared" si="87"/>
        <v>1.0215531039708561</v>
      </c>
      <c r="BK72" s="8"/>
      <c r="BL72" s="14">
        <f t="shared" si="88"/>
        <v>9.9545633315770571E-3</v>
      </c>
      <c r="BM72" s="15">
        <f t="shared" si="89"/>
        <v>9.9093331122378521E-5</v>
      </c>
      <c r="BN72" s="8"/>
      <c r="BO72" s="8">
        <v>185.82569899999999</v>
      </c>
      <c r="BP72" s="8">
        <v>182.490433</v>
      </c>
      <c r="BQ72" s="15">
        <f t="shared" si="90"/>
        <v>-1.7948357078425362E-2</v>
      </c>
      <c r="BR72" s="15">
        <f t="shared" si="91"/>
        <v>0.98205164292157465</v>
      </c>
      <c r="BT72" s="14">
        <f t="shared" si="92"/>
        <v>-3.1962810054149568E-2</v>
      </c>
      <c r="BU72" s="15">
        <f t="shared" si="93"/>
        <v>1.0216212265576447E-3</v>
      </c>
      <c r="BW72" s="12">
        <f t="shared" si="94"/>
        <v>-1.0206269143995077E-3</v>
      </c>
      <c r="BY72" s="12">
        <f t="shared" si="95"/>
        <v>-3.4316179982790657E-4</v>
      </c>
      <c r="CA72" s="12">
        <f t="shared" si="96"/>
        <v>-4.225026028328656E-4</v>
      </c>
      <c r="CC72" s="12">
        <f t="shared" si="97"/>
        <v>2.6336766040757512E-4</v>
      </c>
      <c r="CE72" s="12">
        <f t="shared" si="98"/>
        <v>-8.4563935389413711E-4</v>
      </c>
      <c r="CG72" s="13">
        <f t="shared" si="99"/>
        <v>2.0547297807683315E-4</v>
      </c>
      <c r="CI72" s="13">
        <f t="shared" si="100"/>
        <v>6.9085457161720379E-5</v>
      </c>
      <c r="CK72" s="13">
        <f t="shared" si="101"/>
        <v>8.5058376204354003E-5</v>
      </c>
      <c r="CM72" s="13">
        <f t="shared" si="102"/>
        <v>-5.3021272268634409E-5</v>
      </c>
      <c r="CO72" s="13">
        <f t="shared" si="103"/>
        <v>1.702444193584958E-4</v>
      </c>
      <c r="CQ72" s="25">
        <f t="shared" si="104"/>
        <v>-1.0768348130217797E-3</v>
      </c>
      <c r="CS72" s="25">
        <f t="shared" si="105"/>
        <v>-3.6206038400556545E-4</v>
      </c>
      <c r="CU72" s="25">
        <f t="shared" si="106"/>
        <v>-4.4577063852017457E-4</v>
      </c>
      <c r="CW72" s="25">
        <f t="shared" si="107"/>
        <v>2.7787182696219085E-4</v>
      </c>
      <c r="CY72" s="25">
        <f t="shared" si="108"/>
        <v>-8.9221034903848014E-4</v>
      </c>
      <c r="DA72" s="13">
        <f t="shared" si="109"/>
        <v>5.0036334829023409E-4</v>
      </c>
      <c r="DC72" s="13">
        <f t="shared" si="110"/>
        <v>6.1604997153182474E-4</v>
      </c>
      <c r="DE72" s="13">
        <f t="shared" si="111"/>
        <v>-3.8401571637340225E-4</v>
      </c>
      <c r="DG72" s="13">
        <f t="shared" si="112"/>
        <v>1.2330245929839979E-3</v>
      </c>
      <c r="DI72" s="25">
        <f t="shared" si="113"/>
        <v>2.0713231645392471E-4</v>
      </c>
      <c r="DK72" s="25">
        <f t="shared" si="114"/>
        <v>-1.2911625446447581E-4</v>
      </c>
      <c r="DM72" s="25">
        <f t="shared" si="115"/>
        <v>4.1457552470033579E-4</v>
      </c>
      <c r="DO72" s="13">
        <f t="shared" si="116"/>
        <v>-1.5896860783056005E-4</v>
      </c>
      <c r="DQ72" s="13">
        <f t="shared" si="117"/>
        <v>5.1042755442049219E-4</v>
      </c>
      <c r="DS72" s="25">
        <f t="shared" si="118"/>
        <v>-3.181758169391998E-4</v>
      </c>
    </row>
    <row r="73" spans="3:123" x14ac:dyDescent="0.2">
      <c r="C73" s="7">
        <v>43770</v>
      </c>
      <c r="D73" s="7">
        <v>43798</v>
      </c>
      <c r="E73" s="8">
        <v>300.33218399999998</v>
      </c>
      <c r="F73" s="8">
        <v>308.34716800000001</v>
      </c>
      <c r="G73" s="15">
        <f t="shared" si="60"/>
        <v>2.6687063281902637E-2</v>
      </c>
      <c r="H73" s="15">
        <f t="shared" si="61"/>
        <v>1.0266870632819027</v>
      </c>
      <c r="I73" s="12"/>
      <c r="J73" s="16">
        <f t="shared" si="62"/>
        <v>1.8735439948548295E-2</v>
      </c>
      <c r="K73" s="15">
        <f t="shared" si="63"/>
        <v>3.5101671006565932E-4</v>
      </c>
      <c r="L73" s="12"/>
      <c r="M73" s="8">
        <v>25.597311000000001</v>
      </c>
      <c r="N73" s="8">
        <v>25.558250000000001</v>
      </c>
      <c r="O73" s="15">
        <f t="shared" si="64"/>
        <v>-1.5259806000716338E-3</v>
      </c>
      <c r="P73" s="15">
        <f t="shared" si="65"/>
        <v>0.99847401939992841</v>
      </c>
      <c r="Q73" s="8"/>
      <c r="R73" s="14">
        <f t="shared" si="66"/>
        <v>-4.5753486518794045E-3</v>
      </c>
      <c r="S73" s="15">
        <f t="shared" si="67"/>
        <v>2.0933815286254683E-5</v>
      </c>
      <c r="T73" s="8"/>
      <c r="U73" s="8">
        <v>57.437164000000003</v>
      </c>
      <c r="V73" s="8">
        <v>55.557335000000002</v>
      </c>
      <c r="W73" s="15">
        <f t="shared" si="68"/>
        <v>-3.2728443904368271E-2</v>
      </c>
      <c r="X73" s="15">
        <f t="shared" si="69"/>
        <v>0.96727155609563176</v>
      </c>
      <c r="Y73" s="8"/>
      <c r="Z73" s="14">
        <f t="shared" si="70"/>
        <v>-3.4272870680803952E-2</v>
      </c>
      <c r="AA73" s="15">
        <f t="shared" si="71"/>
        <v>1.1746296647031111E-3</v>
      </c>
      <c r="AB73" s="8"/>
      <c r="AC73" s="12">
        <f t="shared" si="119"/>
        <v>-8.5721169910957985E-5</v>
      </c>
      <c r="AD73" s="12"/>
      <c r="AE73" s="12">
        <f t="shared" si="72"/>
        <v>-6.42117310504564E-4</v>
      </c>
      <c r="AF73" s="8"/>
      <c r="AG73" s="12">
        <f t="shared" si="73"/>
        <v>1.5681033266545352E-4</v>
      </c>
      <c r="AH73" s="8"/>
      <c r="AI73" s="8">
        <v>195.651993</v>
      </c>
      <c r="AJ73" s="8">
        <v>196.83651699999999</v>
      </c>
      <c r="AK73" s="15">
        <f t="shared" si="74"/>
        <v>6.0542393759310279E-3</v>
      </c>
      <c r="AL73" s="15">
        <f t="shared" si="75"/>
        <v>1.0060542393759311</v>
      </c>
      <c r="AM73" s="8"/>
      <c r="AN73" s="14">
        <f t="shared" si="76"/>
        <v>-8.9368310935752163E-3</v>
      </c>
      <c r="AO73" s="15">
        <f t="shared" si="77"/>
        <v>7.9866949995092802E-5</v>
      </c>
      <c r="AP73" s="8"/>
      <c r="AQ73" s="8">
        <v>123.466019</v>
      </c>
      <c r="AR73" s="8">
        <v>121.405136</v>
      </c>
      <c r="AS73" s="15">
        <f t="shared" si="78"/>
        <v>-1.6691904515039106E-2</v>
      </c>
      <c r="AT73" s="15">
        <f t="shared" si="79"/>
        <v>0.9833080954849609</v>
      </c>
      <c r="AU73" s="8"/>
      <c r="AV73" s="14">
        <f t="shared" si="80"/>
        <v>-3.2224472163534509E-2</v>
      </c>
      <c r="AW73" s="15">
        <f t="shared" si="81"/>
        <v>1.0384166062184104E-3</v>
      </c>
      <c r="AX73" s="8"/>
      <c r="AY73" s="8">
        <v>112.73358899999999</v>
      </c>
      <c r="AZ73" s="8">
        <v>117.04943799999999</v>
      </c>
      <c r="BA73" s="15">
        <f t="shared" si="82"/>
        <v>3.828361217170155E-2</v>
      </c>
      <c r="BB73" s="15">
        <f t="shared" si="83"/>
        <v>1.0382836121717016</v>
      </c>
      <c r="BC73" s="8"/>
      <c r="BD73" s="14">
        <f t="shared" si="84"/>
        <v>2.6034671800500654E-2</v>
      </c>
      <c r="BE73" s="15">
        <f t="shared" si="85"/>
        <v>6.7780413575978401E-4</v>
      </c>
      <c r="BF73" s="8"/>
      <c r="BG73" s="8">
        <v>91.742171999999997</v>
      </c>
      <c r="BH73" s="8">
        <v>92.966324</v>
      </c>
      <c r="BI73" s="15">
        <f t="shared" si="86"/>
        <v>1.3343394573217688E-2</v>
      </c>
      <c r="BJ73" s="15">
        <f t="shared" si="87"/>
        <v>1.0133433945732178</v>
      </c>
      <c r="BK73" s="8"/>
      <c r="BL73" s="14">
        <f t="shared" si="88"/>
        <v>1.7448539339386584E-3</v>
      </c>
      <c r="BM73" s="15">
        <f t="shared" si="89"/>
        <v>3.044515250781212E-6</v>
      </c>
      <c r="BN73" s="8"/>
      <c r="BO73" s="8">
        <v>185.24620100000001</v>
      </c>
      <c r="BP73" s="8">
        <v>197.98176599999999</v>
      </c>
      <c r="BQ73" s="15">
        <f t="shared" si="90"/>
        <v>6.8749399076745321E-2</v>
      </c>
      <c r="BR73" s="15">
        <f t="shared" si="91"/>
        <v>1.0687493990767454</v>
      </c>
      <c r="BT73" s="14">
        <f t="shared" si="92"/>
        <v>5.4734946101021115E-2</v>
      </c>
      <c r="BU73" s="15">
        <f t="shared" si="93"/>
        <v>2.9959143246816866E-3</v>
      </c>
      <c r="BW73" s="12">
        <f t="shared" si="94"/>
        <v>-1.6743546228399766E-4</v>
      </c>
      <c r="BY73" s="12">
        <f t="shared" si="95"/>
        <v>-6.0373966309356698E-4</v>
      </c>
      <c r="CA73" s="12">
        <f t="shared" si="96"/>
        <v>4.8777103009844372E-4</v>
      </c>
      <c r="CC73" s="12">
        <f t="shared" si="97"/>
        <v>3.269060609829599E-5</v>
      </c>
      <c r="CE73" s="12">
        <f t="shared" si="98"/>
        <v>1.0254832957627088E-3</v>
      </c>
      <c r="CG73" s="13">
        <f t="shared" si="99"/>
        <v>4.0889118096063311E-5</v>
      </c>
      <c r="CI73" s="13">
        <f t="shared" si="100"/>
        <v>1.4743819527095301E-4</v>
      </c>
      <c r="CK73" s="13">
        <f t="shared" si="101"/>
        <v>-1.1911770052454342E-4</v>
      </c>
      <c r="CM73" s="13">
        <f t="shared" si="102"/>
        <v>-7.9833150943727159E-6</v>
      </c>
      <c r="CO73" s="13">
        <f t="shared" si="103"/>
        <v>-2.504314618539988E-4</v>
      </c>
      <c r="CQ73" s="25">
        <f t="shared" si="104"/>
        <v>3.0629085636629116E-4</v>
      </c>
      <c r="CS73" s="25">
        <f t="shared" si="105"/>
        <v>1.1044251672179849E-3</v>
      </c>
      <c r="CU73" s="25">
        <f t="shared" si="106"/>
        <v>-8.9228293983573234E-4</v>
      </c>
      <c r="CW73" s="25">
        <f t="shared" si="107"/>
        <v>-5.9801153234771679E-5</v>
      </c>
      <c r="CY73" s="25">
        <f t="shared" si="108"/>
        <v>-1.8759237294410712E-3</v>
      </c>
      <c r="DA73" s="13">
        <f t="shared" si="109"/>
        <v>2.8798466480512423E-4</v>
      </c>
      <c r="DC73" s="13">
        <f t="shared" si="110"/>
        <v>-2.326674644577401E-4</v>
      </c>
      <c r="DE73" s="13">
        <f t="shared" si="111"/>
        <v>-1.5593464890570038E-5</v>
      </c>
      <c r="DG73" s="13">
        <f t="shared" si="112"/>
        <v>-4.89156968220769E-4</v>
      </c>
      <c r="DI73" s="25">
        <f t="shared" si="113"/>
        <v>-8.3895355672199015E-4</v>
      </c>
      <c r="DK73" s="25">
        <f t="shared" si="114"/>
        <v>-5.6226997023639979E-5</v>
      </c>
      <c r="DM73" s="25">
        <f t="shared" si="115"/>
        <v>-1.7638047470049166E-3</v>
      </c>
      <c r="DO73" s="13">
        <f t="shared" si="116"/>
        <v>4.5426699509905419E-5</v>
      </c>
      <c r="DQ73" s="13">
        <f t="shared" si="117"/>
        <v>1.4250063577581776E-3</v>
      </c>
      <c r="DS73" s="25">
        <f t="shared" si="118"/>
        <v>9.5504486028287128E-5</v>
      </c>
    </row>
    <row r="74" spans="3:123" x14ac:dyDescent="0.2">
      <c r="C74" s="7">
        <v>43801</v>
      </c>
      <c r="D74" s="7">
        <v>43830</v>
      </c>
      <c r="E74" s="8">
        <v>305.727844</v>
      </c>
      <c r="F74" s="8">
        <v>317.30633499999999</v>
      </c>
      <c r="G74" s="15">
        <f t="shared" si="60"/>
        <v>3.7871889091004696E-2</v>
      </c>
      <c r="H74" s="15">
        <f t="shared" si="61"/>
        <v>1.0378718890910048</v>
      </c>
      <c r="I74" s="12"/>
      <c r="J74" s="16">
        <f t="shared" si="62"/>
        <v>2.9920265757650354E-2</v>
      </c>
      <c r="K74" s="15">
        <f t="shared" si="63"/>
        <v>8.9522230300842433E-4</v>
      </c>
      <c r="L74" s="12"/>
      <c r="M74" s="8">
        <v>25.470215</v>
      </c>
      <c r="N74" s="8">
        <v>25.411594000000001</v>
      </c>
      <c r="O74" s="15">
        <f t="shared" si="64"/>
        <v>-2.3015510469777622E-3</v>
      </c>
      <c r="P74" s="15">
        <f t="shared" si="65"/>
        <v>0.99769844895302229</v>
      </c>
      <c r="Q74" s="8"/>
      <c r="R74" s="14">
        <f t="shared" si="66"/>
        <v>-5.3509190987855327E-3</v>
      </c>
      <c r="S74" s="15">
        <f t="shared" si="67"/>
        <v>2.8632335201747777E-5</v>
      </c>
      <c r="T74" s="8"/>
      <c r="U74" s="8">
        <v>55.508633000000003</v>
      </c>
      <c r="V74" s="8">
        <v>58.044871999999998</v>
      </c>
      <c r="W74" s="15">
        <f t="shared" si="68"/>
        <v>4.5690892802206007E-2</v>
      </c>
      <c r="X74" s="15">
        <f t="shared" si="69"/>
        <v>1.045690892802206</v>
      </c>
      <c r="Y74" s="8"/>
      <c r="Z74" s="14">
        <f t="shared" si="70"/>
        <v>4.4146466025770326E-2</v>
      </c>
      <c r="AA74" s="15">
        <f t="shared" si="71"/>
        <v>1.9489104625644935E-3</v>
      </c>
      <c r="AB74" s="8"/>
      <c r="AC74" s="12">
        <f t="shared" si="119"/>
        <v>-1.6010092148335006E-4</v>
      </c>
      <c r="AD74" s="12"/>
      <c r="AE74" s="12">
        <f t="shared" si="72"/>
        <v>1.3208739957521307E-3</v>
      </c>
      <c r="AF74" s="8"/>
      <c r="AG74" s="12">
        <f t="shared" si="73"/>
        <v>-2.3622416820118109E-4</v>
      </c>
      <c r="AH74" s="8"/>
      <c r="AI74" s="8">
        <v>197.40936300000001</v>
      </c>
      <c r="AJ74" s="8">
        <v>198.03170800000001</v>
      </c>
      <c r="AK74" s="15">
        <f t="shared" si="74"/>
        <v>3.1525607019966709E-3</v>
      </c>
      <c r="AL74" s="15">
        <f t="shared" si="75"/>
        <v>1.0031525607019967</v>
      </c>
      <c r="AM74" s="8"/>
      <c r="AN74" s="14">
        <f t="shared" si="76"/>
        <v>-1.1838509767509574E-2</v>
      </c>
      <c r="AO74" s="15">
        <f t="shared" si="77"/>
        <v>1.4015031351541959E-4</v>
      </c>
      <c r="AP74" s="8"/>
      <c r="AQ74" s="8">
        <v>119.93309000000001</v>
      </c>
      <c r="AR74" s="8">
        <v>121.789024</v>
      </c>
      <c r="AS74" s="15">
        <f t="shared" si="78"/>
        <v>1.5474745126636782E-2</v>
      </c>
      <c r="AT74" s="15">
        <f t="shared" si="79"/>
        <v>1.0154747451266368</v>
      </c>
      <c r="AU74" s="8"/>
      <c r="AV74" s="14">
        <f t="shared" si="80"/>
        <v>-5.7822521858623063E-5</v>
      </c>
      <c r="AW74" s="15">
        <f t="shared" si="81"/>
        <v>3.3434440340909418E-9</v>
      </c>
      <c r="AX74" s="8"/>
      <c r="AY74" s="8">
        <v>117.423531</v>
      </c>
      <c r="AZ74" s="8">
        <v>118.132324</v>
      </c>
      <c r="BA74" s="15">
        <f t="shared" si="82"/>
        <v>6.0362092160216171E-3</v>
      </c>
      <c r="BB74" s="15">
        <f t="shared" si="83"/>
        <v>1.0060362092160215</v>
      </c>
      <c r="BC74" s="8"/>
      <c r="BD74" s="14">
        <f t="shared" si="84"/>
        <v>-6.2127311551792774E-3</v>
      </c>
      <c r="BE74" s="15">
        <f t="shared" si="85"/>
        <v>3.859802840653524E-5</v>
      </c>
      <c r="BF74" s="8"/>
      <c r="BG74" s="8">
        <v>92.107437000000004</v>
      </c>
      <c r="BH74" s="8">
        <v>91.644835999999998</v>
      </c>
      <c r="BI74" s="15">
        <f t="shared" si="86"/>
        <v>-5.0224066054514842E-3</v>
      </c>
      <c r="BJ74" s="15">
        <f t="shared" si="87"/>
        <v>0.9949775933945485</v>
      </c>
      <c r="BK74" s="8"/>
      <c r="BL74" s="14">
        <f t="shared" si="88"/>
        <v>-1.6620947244730514E-2</v>
      </c>
      <c r="BM74" s="15">
        <f t="shared" si="89"/>
        <v>2.7625588731211489E-4</v>
      </c>
      <c r="BN74" s="8"/>
      <c r="BO74" s="8">
        <v>196.43656899999999</v>
      </c>
      <c r="BP74" s="8">
        <v>207.243088</v>
      </c>
      <c r="BQ74" s="15">
        <f t="shared" si="90"/>
        <v>5.5012765978416214E-2</v>
      </c>
      <c r="BR74" s="15">
        <f t="shared" si="91"/>
        <v>1.0550127659784163</v>
      </c>
      <c r="BT74" s="14">
        <f t="shared" si="92"/>
        <v>4.0998313002692008E-2</v>
      </c>
      <c r="BU74" s="15">
        <f t="shared" si="93"/>
        <v>1.6808616690667045E-3</v>
      </c>
      <c r="BW74" s="12">
        <f t="shared" si="94"/>
        <v>-3.5421135841842596E-4</v>
      </c>
      <c r="BY74" s="12">
        <f t="shared" si="95"/>
        <v>-1.7300652207875488E-6</v>
      </c>
      <c r="CA74" s="12">
        <f t="shared" si="96"/>
        <v>-1.8588656724379806E-4</v>
      </c>
      <c r="CC74" s="12">
        <f t="shared" si="97"/>
        <v>-4.9730315870622334E-4</v>
      </c>
      <c r="CE74" s="12">
        <f t="shared" si="98"/>
        <v>1.2266804206558768E-3</v>
      </c>
      <c r="CG74" s="13">
        <f t="shared" si="99"/>
        <v>6.3346908016126061E-5</v>
      </c>
      <c r="CI74" s="13">
        <f t="shared" si="100"/>
        <v>3.0940363655325006E-7</v>
      </c>
      <c r="CK74" s="13">
        <f t="shared" si="101"/>
        <v>3.32438217938687E-5</v>
      </c>
      <c r="CM74" s="13">
        <f t="shared" si="102"/>
        <v>8.8937344051735282E-5</v>
      </c>
      <c r="CO74" s="13">
        <f t="shared" si="103"/>
        <v>-2.1937865606409191E-4</v>
      </c>
      <c r="CQ74" s="25">
        <f t="shared" si="104"/>
        <v>-5.2262836924711154E-4</v>
      </c>
      <c r="CS74" s="25">
        <f t="shared" si="105"/>
        <v>-2.5526599967560653E-6</v>
      </c>
      <c r="CU74" s="25">
        <f t="shared" si="106"/>
        <v>-2.7427012486936681E-4</v>
      </c>
      <c r="CW74" s="25">
        <f t="shared" si="107"/>
        <v>-7.3375608285561659E-4</v>
      </c>
      <c r="CY74" s="25">
        <f t="shared" si="108"/>
        <v>1.8099306320872406E-3</v>
      </c>
      <c r="DA74" s="13">
        <f t="shared" si="109"/>
        <v>6.8453248980534493E-7</v>
      </c>
      <c r="DC74" s="13">
        <f t="shared" si="110"/>
        <v>7.3549478463500912E-5</v>
      </c>
      <c r="DE74" s="13">
        <f t="shared" si="111"/>
        <v>1.9676724630200354E-4</v>
      </c>
      <c r="DG74" s="13">
        <f t="shared" si="112"/>
        <v>-4.8535892893378409E-4</v>
      </c>
      <c r="DI74" s="25">
        <f t="shared" si="113"/>
        <v>3.592357830221023E-7</v>
      </c>
      <c r="DK74" s="25">
        <f t="shared" si="114"/>
        <v>9.6106508536945086E-7</v>
      </c>
      <c r="DM74" s="25">
        <f t="shared" si="115"/>
        <v>-2.3706258497648287E-6</v>
      </c>
      <c r="DO74" s="13">
        <f t="shared" si="116"/>
        <v>1.0326147677592843E-4</v>
      </c>
      <c r="DQ74" s="13">
        <f t="shared" si="117"/>
        <v>-2.5471149650161632E-4</v>
      </c>
      <c r="DS74" s="25">
        <f t="shared" si="118"/>
        <v>-6.814307975406929E-4</v>
      </c>
    </row>
    <row r="75" spans="3:123" x14ac:dyDescent="0.2">
      <c r="C75" s="7">
        <v>43832</v>
      </c>
      <c r="D75" s="7">
        <v>43861</v>
      </c>
      <c r="E75" s="8">
        <v>320.27374300000002</v>
      </c>
      <c r="F75" s="8">
        <v>317.17819200000002</v>
      </c>
      <c r="G75" s="15">
        <f t="shared" si="60"/>
        <v>-9.6653286997679354E-3</v>
      </c>
      <c r="H75" s="15">
        <f t="shared" si="61"/>
        <v>0.99033467130023212</v>
      </c>
      <c r="I75" s="12"/>
      <c r="J75" s="16">
        <f t="shared" si="62"/>
        <v>-1.7616952033122281E-2</v>
      </c>
      <c r="K75" s="15">
        <f t="shared" si="63"/>
        <v>3.1035699893733126E-4</v>
      </c>
      <c r="L75" s="12"/>
      <c r="M75" s="8">
        <v>25.460571000000002</v>
      </c>
      <c r="N75" s="8">
        <v>26.048349000000002</v>
      </c>
      <c r="O75" s="15">
        <f t="shared" si="64"/>
        <v>2.308581374706797E-2</v>
      </c>
      <c r="P75" s="15">
        <f t="shared" si="65"/>
        <v>1.023085813747068</v>
      </c>
      <c r="Q75" s="8"/>
      <c r="R75" s="14">
        <f t="shared" si="66"/>
        <v>2.00364456952602E-2</v>
      </c>
      <c r="S75" s="15">
        <f t="shared" si="67"/>
        <v>4.0145915609911102E-4</v>
      </c>
      <c r="T75" s="8"/>
      <c r="U75" s="8">
        <v>58.628684999999997</v>
      </c>
      <c r="V75" s="8">
        <v>54.868533999999997</v>
      </c>
      <c r="W75" s="15">
        <f t="shared" si="68"/>
        <v>-6.413500490416936E-2</v>
      </c>
      <c r="X75" s="15">
        <f t="shared" si="69"/>
        <v>0.93586499509583065</v>
      </c>
      <c r="Y75" s="8"/>
      <c r="Z75" s="14">
        <f t="shared" si="70"/>
        <v>-6.5679431680605041E-2</v>
      </c>
      <c r="AA75" s="15">
        <f t="shared" si="71"/>
        <v>4.3137877458872655E-3</v>
      </c>
      <c r="AB75" s="8"/>
      <c r="AC75" s="12">
        <f t="shared" si="119"/>
        <v>-3.5298110272765834E-4</v>
      </c>
      <c r="AD75" s="12"/>
      <c r="AE75" s="12">
        <f t="shared" si="72"/>
        <v>1.1570713974799508E-3</v>
      </c>
      <c r="AF75" s="8"/>
      <c r="AG75" s="12">
        <f t="shared" si="73"/>
        <v>-1.3159823661639952E-3</v>
      </c>
      <c r="AH75" s="8"/>
      <c r="AI75" s="8">
        <v>199.146591</v>
      </c>
      <c r="AJ75" s="8">
        <v>214.20220900000001</v>
      </c>
      <c r="AK75" s="15">
        <f t="shared" si="74"/>
        <v>7.5600681510034032E-2</v>
      </c>
      <c r="AL75" s="15">
        <f t="shared" si="75"/>
        <v>1.0756006815100341</v>
      </c>
      <c r="AM75" s="8"/>
      <c r="AN75" s="14">
        <f t="shared" si="76"/>
        <v>6.0609611040527783E-2</v>
      </c>
      <c r="AO75" s="15">
        <f t="shared" si="77"/>
        <v>3.6735249504840674E-3</v>
      </c>
      <c r="AP75" s="8"/>
      <c r="AQ75" s="8">
        <v>122.025627</v>
      </c>
      <c r="AR75" s="8">
        <v>117.46125000000001</v>
      </c>
      <c r="AS75" s="15">
        <f t="shared" si="78"/>
        <v>-3.7405069018821707E-2</v>
      </c>
      <c r="AT75" s="15">
        <f t="shared" si="79"/>
        <v>0.96259493098117832</v>
      </c>
      <c r="AU75" s="8"/>
      <c r="AV75" s="14">
        <f t="shared" si="80"/>
        <v>-5.2937636667317114E-2</v>
      </c>
      <c r="AW75" s="15">
        <f t="shared" si="81"/>
        <v>2.8023933759208776E-3</v>
      </c>
      <c r="AX75" s="8"/>
      <c r="AY75" s="8">
        <v>117.65979</v>
      </c>
      <c r="AZ75" s="8">
        <v>121.3022</v>
      </c>
      <c r="BA75" s="15">
        <f t="shared" si="82"/>
        <v>3.0957134973638813E-2</v>
      </c>
      <c r="BB75" s="15">
        <f t="shared" si="83"/>
        <v>1.0309571349736388</v>
      </c>
      <c r="BC75" s="8"/>
      <c r="BD75" s="14">
        <f t="shared" si="84"/>
        <v>1.8708194602437916E-2</v>
      </c>
      <c r="BE75" s="15">
        <f t="shared" si="85"/>
        <v>3.4999654528268721E-4</v>
      </c>
      <c r="BF75" s="8"/>
      <c r="BG75" s="8">
        <v>91.763656999999995</v>
      </c>
      <c r="BH75" s="8">
        <v>98.764503000000005</v>
      </c>
      <c r="BI75" s="15">
        <f t="shared" si="86"/>
        <v>7.6292142541790925E-2</v>
      </c>
      <c r="BJ75" s="15">
        <f t="shared" si="87"/>
        <v>1.0762921425417908</v>
      </c>
      <c r="BK75" s="8"/>
      <c r="BL75" s="14">
        <f t="shared" si="88"/>
        <v>6.4693601902511888E-2</v>
      </c>
      <c r="BM75" s="15">
        <f t="shared" si="89"/>
        <v>4.1852621271206902E-3</v>
      </c>
      <c r="BN75" s="8"/>
      <c r="BO75" s="8">
        <v>206.829712</v>
      </c>
      <c r="BP75" s="8">
        <v>202.74859599999999</v>
      </c>
      <c r="BQ75" s="15">
        <f t="shared" si="90"/>
        <v>-1.9731768518828709E-2</v>
      </c>
      <c r="BR75" s="15">
        <f t="shared" si="91"/>
        <v>0.98026823148117126</v>
      </c>
      <c r="BT75" s="14">
        <f t="shared" si="92"/>
        <v>-3.3746221494552919E-2</v>
      </c>
      <c r="BU75" s="15">
        <f t="shared" si="93"/>
        <v>1.1388074651594254E-3</v>
      </c>
      <c r="BW75" s="12">
        <f t="shared" si="94"/>
        <v>-1.0677566104471765E-3</v>
      </c>
      <c r="BY75" s="12">
        <f t="shared" si="95"/>
        <v>9.3259980591498079E-4</v>
      </c>
      <c r="CA75" s="12">
        <f t="shared" si="96"/>
        <v>-3.2958136693746594E-4</v>
      </c>
      <c r="CC75" s="12">
        <f t="shared" si="97"/>
        <v>-1.1397040815664602E-3</v>
      </c>
      <c r="CE75" s="12">
        <f t="shared" si="98"/>
        <v>5.9450556536865885E-4</v>
      </c>
      <c r="CG75" s="13">
        <f t="shared" si="99"/>
        <v>1.2144011802243779E-3</v>
      </c>
      <c r="CI75" s="13">
        <f t="shared" si="100"/>
        <v>-1.0606820823201146E-3</v>
      </c>
      <c r="CK75" s="13">
        <f t="shared" si="101"/>
        <v>3.7484572520810728E-4</v>
      </c>
      <c r="CM75" s="13">
        <f t="shared" si="102"/>
        <v>1.2962298413504614E-3</v>
      </c>
      <c r="CO75" s="13">
        <f t="shared" si="103"/>
        <v>-6.7615433439583209E-4</v>
      </c>
      <c r="CQ75" s="25">
        <f t="shared" si="104"/>
        <v>-3.9808048075243895E-3</v>
      </c>
      <c r="CS75" s="25">
        <f t="shared" si="105"/>
        <v>3.4769138908237467E-3</v>
      </c>
      <c r="CU75" s="25">
        <f t="shared" si="106"/>
        <v>-1.2287435892582852E-3</v>
      </c>
      <c r="CW75" s="25">
        <f t="shared" si="107"/>
        <v>-4.2490390063282899E-3</v>
      </c>
      <c r="CY75" s="25">
        <f t="shared" si="108"/>
        <v>2.2164326491300539E-3</v>
      </c>
      <c r="DA75" s="13">
        <f t="shared" si="109"/>
        <v>-3.208529567810872E-3</v>
      </c>
      <c r="DC75" s="13">
        <f t="shared" si="110"/>
        <v>1.1338963981242635E-3</v>
      </c>
      <c r="DE75" s="13">
        <f t="shared" si="111"/>
        <v>3.9210540481219936E-3</v>
      </c>
      <c r="DG75" s="13">
        <f t="shared" si="112"/>
        <v>-2.0453453588723507E-3</v>
      </c>
      <c r="DI75" s="25">
        <f t="shared" si="113"/>
        <v>-9.9036760856532164E-4</v>
      </c>
      <c r="DK75" s="25">
        <f t="shared" si="114"/>
        <v>-3.4247263922152294E-3</v>
      </c>
      <c r="DM75" s="25">
        <f t="shared" si="115"/>
        <v>1.7864452123734496E-3</v>
      </c>
      <c r="DO75" s="13">
        <f t="shared" si="116"/>
        <v>1.2103004939248401E-3</v>
      </c>
      <c r="DQ75" s="13">
        <f t="shared" si="117"/>
        <v>-6.3133087881706929E-4</v>
      </c>
      <c r="DS75" s="25">
        <f t="shared" si="118"/>
        <v>-2.1831646190825964E-3</v>
      </c>
    </row>
    <row r="76" spans="3:123" x14ac:dyDescent="0.2">
      <c r="C76" s="7">
        <v>43864</v>
      </c>
      <c r="D76" s="7">
        <v>43889</v>
      </c>
      <c r="E76" s="8">
        <v>319.53439300000002</v>
      </c>
      <c r="F76" s="8">
        <v>292.06854199999998</v>
      </c>
      <c r="G76" s="15">
        <f t="shared" si="60"/>
        <v>-8.5955852019973453E-2</v>
      </c>
      <c r="H76" s="15">
        <f t="shared" si="61"/>
        <v>0.91404414798002653</v>
      </c>
      <c r="I76" s="12"/>
      <c r="J76" s="16">
        <f t="shared" si="62"/>
        <v>-9.3907475353327802E-2</v>
      </c>
      <c r="K76" s="15">
        <f t="shared" si="63"/>
        <v>8.8186139272358691E-3</v>
      </c>
      <c r="L76" s="12"/>
      <c r="M76" s="8">
        <v>26.029705</v>
      </c>
      <c r="N76" s="8">
        <v>26.687075</v>
      </c>
      <c r="O76" s="15">
        <f t="shared" si="64"/>
        <v>2.5254608148651714E-2</v>
      </c>
      <c r="P76" s="15">
        <f t="shared" si="65"/>
        <v>1.0252546081486518</v>
      </c>
      <c r="Q76" s="8"/>
      <c r="R76" s="14">
        <f t="shared" si="66"/>
        <v>2.2205240096843944E-2</v>
      </c>
      <c r="S76" s="15">
        <f t="shared" si="67"/>
        <v>4.9307268775848601E-4</v>
      </c>
      <c r="T76" s="8"/>
      <c r="U76" s="8">
        <v>55.056541000000003</v>
      </c>
      <c r="V76" s="8">
        <v>52.800452999999997</v>
      </c>
      <c r="W76" s="15">
        <f t="shared" si="68"/>
        <v>-4.0977656042721702E-2</v>
      </c>
      <c r="X76" s="15">
        <f t="shared" si="69"/>
        <v>0.95902234395727826</v>
      </c>
      <c r="Y76" s="8"/>
      <c r="Z76" s="14">
        <f t="shared" si="70"/>
        <v>-4.2522082819157384E-2</v>
      </c>
      <c r="AA76" s="15">
        <f t="shared" si="71"/>
        <v>1.8081275272792796E-3</v>
      </c>
      <c r="AB76" s="8"/>
      <c r="AC76" s="12">
        <f t="shared" si="119"/>
        <v>-2.0852380371090989E-3</v>
      </c>
      <c r="AD76" s="12"/>
      <c r="AE76" s="12">
        <f t="shared" si="72"/>
        <v>3.9931414443121855E-3</v>
      </c>
      <c r="AF76" s="8"/>
      <c r="AG76" s="12">
        <f t="shared" si="73"/>
        <v>-9.4421305841727249E-4</v>
      </c>
      <c r="AH76" s="8"/>
      <c r="AI76" s="8">
        <v>211.69622799999999</v>
      </c>
      <c r="AJ76" s="8">
        <v>196.15716599999999</v>
      </c>
      <c r="AK76" s="15">
        <f t="shared" si="74"/>
        <v>-7.3402639937448499E-2</v>
      </c>
      <c r="AL76" s="15">
        <f t="shared" si="75"/>
        <v>0.92659736006255145</v>
      </c>
      <c r="AM76" s="8"/>
      <c r="AN76" s="14">
        <f t="shared" si="76"/>
        <v>-8.8393710406954748E-2</v>
      </c>
      <c r="AO76" s="15">
        <f t="shared" si="77"/>
        <v>7.8134480395085793E-3</v>
      </c>
      <c r="AP76" s="8"/>
      <c r="AQ76" s="8">
        <v>114.77979999999999</v>
      </c>
      <c r="AR76" s="8">
        <v>102.880875</v>
      </c>
      <c r="AS76" s="15">
        <f t="shared" si="78"/>
        <v>-0.10366741360413585</v>
      </c>
      <c r="AT76" s="15">
        <f t="shared" si="79"/>
        <v>0.89633258639586411</v>
      </c>
      <c r="AU76" s="8"/>
      <c r="AV76" s="14">
        <f t="shared" si="80"/>
        <v>-0.11919998125263126</v>
      </c>
      <c r="AW76" s="15">
        <f t="shared" si="81"/>
        <v>1.4208635530627643E-2</v>
      </c>
      <c r="AX76" s="8"/>
      <c r="AY76" s="8">
        <v>121.932236</v>
      </c>
      <c r="AZ76" s="8">
        <v>112.559967</v>
      </c>
      <c r="BA76" s="15">
        <f t="shared" si="82"/>
        <v>-7.6864570908057511E-2</v>
      </c>
      <c r="BB76" s="15">
        <f t="shared" si="83"/>
        <v>0.92313542909194246</v>
      </c>
      <c r="BC76" s="8"/>
      <c r="BD76" s="14">
        <f t="shared" si="84"/>
        <v>-8.9113511279258401E-2</v>
      </c>
      <c r="BE76" s="15">
        <f t="shared" si="85"/>
        <v>7.9412178925185144E-3</v>
      </c>
      <c r="BF76" s="8"/>
      <c r="BG76" s="8">
        <v>99.061577</v>
      </c>
      <c r="BH76" s="8">
        <v>88.347403999999997</v>
      </c>
      <c r="BI76" s="15">
        <f t="shared" si="86"/>
        <v>-0.10815669732372625</v>
      </c>
      <c r="BJ76" s="15">
        <f t="shared" si="87"/>
        <v>0.89184330267627376</v>
      </c>
      <c r="BK76" s="8"/>
      <c r="BL76" s="14">
        <f t="shared" si="88"/>
        <v>-0.11975523796300527</v>
      </c>
      <c r="BM76" s="15">
        <f t="shared" si="89"/>
        <v>1.4341317019576019E-2</v>
      </c>
      <c r="BN76" s="8"/>
      <c r="BO76" s="8">
        <v>205.307526</v>
      </c>
      <c r="BP76" s="8">
        <v>178.423889</v>
      </c>
      <c r="BQ76" s="15">
        <f t="shared" si="90"/>
        <v>-0.13094326118371322</v>
      </c>
      <c r="BR76" s="15">
        <f t="shared" si="91"/>
        <v>0.86905673881628676</v>
      </c>
      <c r="BT76" s="14">
        <f t="shared" si="92"/>
        <v>-0.14495771415943742</v>
      </c>
      <c r="BU76" s="15">
        <f t="shared" si="93"/>
        <v>2.1012738894329166E-2</v>
      </c>
      <c r="BW76" s="12">
        <f t="shared" si="94"/>
        <v>8.3008301814302982E-3</v>
      </c>
      <c r="BY76" s="12">
        <f t="shared" si="95"/>
        <v>1.1193769301598606E-2</v>
      </c>
      <c r="CA76" s="12">
        <f t="shared" si="96"/>
        <v>8.3684248641054566E-3</v>
      </c>
      <c r="CC76" s="12">
        <f t="shared" si="97"/>
        <v>1.1245912057442823E-2</v>
      </c>
      <c r="CE76" s="12">
        <f t="shared" si="98"/>
        <v>1.3612612969702106E-2</v>
      </c>
      <c r="CG76" s="13">
        <f t="shared" si="99"/>
        <v>-1.9628035626373234E-3</v>
      </c>
      <c r="CI76" s="13">
        <f t="shared" si="100"/>
        <v>-2.6468642032539741E-3</v>
      </c>
      <c r="CK76" s="13">
        <f t="shared" si="101"/>
        <v>-1.9787869138287438E-3</v>
      </c>
      <c r="CM76" s="13">
        <f t="shared" si="102"/>
        <v>-2.6591938118232126E-3</v>
      </c>
      <c r="CO76" s="13">
        <f t="shared" si="103"/>
        <v>-3.2188208467999828E-3</v>
      </c>
      <c r="CQ76" s="25">
        <f t="shared" si="104"/>
        <v>3.7586846746171438E-3</v>
      </c>
      <c r="CS76" s="25">
        <f t="shared" si="105"/>
        <v>5.0686314748663941E-3</v>
      </c>
      <c r="CU76" s="25">
        <f t="shared" si="106"/>
        <v>3.7892921069225412E-3</v>
      </c>
      <c r="CW76" s="25">
        <f t="shared" si="107"/>
        <v>5.0922421466908108E-3</v>
      </c>
      <c r="CY76" s="25">
        <f t="shared" si="108"/>
        <v>6.1639039267633406E-3</v>
      </c>
      <c r="DA76" s="13">
        <f t="shared" si="109"/>
        <v>1.0536528623359522E-2</v>
      </c>
      <c r="DC76" s="13">
        <f t="shared" si="110"/>
        <v>7.8770739093656627E-3</v>
      </c>
      <c r="DE76" s="13">
        <f t="shared" si="111"/>
        <v>1.0585609824217841E-2</v>
      </c>
      <c r="DG76" s="13">
        <f t="shared" si="112"/>
        <v>1.2813350206663436E-2</v>
      </c>
      <c r="DI76" s="25">
        <f t="shared" si="113"/>
        <v>1.0622328873843746E-2</v>
      </c>
      <c r="DK76" s="25">
        <f t="shared" si="114"/>
        <v>1.4274822120094625E-2</v>
      </c>
      <c r="DM76" s="25">
        <f t="shared" si="115"/>
        <v>1.7278956810229222E-2</v>
      </c>
      <c r="DO76" s="13">
        <f t="shared" si="116"/>
        <v>1.0671809748966544E-2</v>
      </c>
      <c r="DQ76" s="13">
        <f t="shared" si="117"/>
        <v>1.2917690895762541E-2</v>
      </c>
      <c r="DS76" s="25">
        <f t="shared" si="118"/>
        <v>1.7359445553736728E-2</v>
      </c>
    </row>
    <row r="78" spans="3:123" x14ac:dyDescent="0.2">
      <c r="G78" s="1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0741-8D55-6D4C-A6FE-E39CCDD052B4}">
  <dimension ref="C4:M16"/>
  <sheetViews>
    <sheetView topLeftCell="C1" zoomScale="159" zoomScaleNormal="150" workbookViewId="0">
      <selection activeCell="H17" sqref="H17"/>
    </sheetView>
  </sheetViews>
  <sheetFormatPr baseColWidth="10" defaultRowHeight="16" x14ac:dyDescent="0.2"/>
  <cols>
    <col min="3" max="3" width="11" bestFit="1" customWidth="1"/>
    <col min="4" max="4" width="12.33203125" bestFit="1" customWidth="1"/>
    <col min="5" max="5" width="13" bestFit="1" customWidth="1"/>
    <col min="6" max="6" width="12.33203125" bestFit="1" customWidth="1"/>
    <col min="7" max="7" width="13" bestFit="1" customWidth="1"/>
    <col min="8" max="8" width="12.33203125" bestFit="1" customWidth="1"/>
    <col min="9" max="9" width="13" bestFit="1" customWidth="1"/>
    <col min="10" max="10" width="12.33203125" bestFit="1" customWidth="1"/>
    <col min="11" max="11" width="11" bestFit="1" customWidth="1"/>
    <col min="12" max="12" width="12.1640625" bestFit="1" customWidth="1"/>
    <col min="13" max="13" width="12.83203125" bestFit="1" customWidth="1"/>
  </cols>
  <sheetData>
    <row r="4" spans="3:13" x14ac:dyDescent="0.2">
      <c r="C4" s="5" t="s">
        <v>2</v>
      </c>
      <c r="D4" s="2"/>
      <c r="E4" s="5" t="s">
        <v>3</v>
      </c>
      <c r="G4" s="5" t="s">
        <v>4</v>
      </c>
      <c r="K4" s="20">
        <v>1.1332713353768081E-3</v>
      </c>
      <c r="L4" s="21">
        <v>-1.2307091815758764E-4</v>
      </c>
      <c r="M4" s="21">
        <v>6.8210013365419854E-4</v>
      </c>
    </row>
    <row r="5" spans="3:13" x14ac:dyDescent="0.2">
      <c r="C5" s="6" t="s">
        <v>16</v>
      </c>
      <c r="D5" s="16" t="s">
        <v>5</v>
      </c>
      <c r="E5" s="2"/>
      <c r="F5" s="16" t="s">
        <v>5</v>
      </c>
      <c r="G5" s="2"/>
      <c r="H5" s="16" t="s">
        <v>5</v>
      </c>
      <c r="K5" s="21"/>
      <c r="L5" s="22">
        <v>9.8499066754167495E-5</v>
      </c>
      <c r="M5" s="21">
        <v>-2.4836496929031101E-5</v>
      </c>
    </row>
    <row r="6" spans="3:13" x14ac:dyDescent="0.2">
      <c r="C6" s="18">
        <v>304.71697999999998</v>
      </c>
      <c r="D6" s="15">
        <f>(C7-C6)/C6</f>
        <v>-0.16119679316853294</v>
      </c>
      <c r="E6" s="18">
        <v>26.65465</v>
      </c>
      <c r="F6" s="15">
        <f>(E7-E6)/E6</f>
        <v>3.2436516705340368E-2</v>
      </c>
      <c r="G6" s="18">
        <v>53.245735000000003</v>
      </c>
      <c r="H6" s="15">
        <f>(G7-G6)/G6</f>
        <v>-0.12804317566468004</v>
      </c>
      <c r="K6" s="21"/>
      <c r="L6" s="21"/>
      <c r="M6" s="21">
        <v>1.0624603101366439E-3</v>
      </c>
    </row>
    <row r="7" spans="3:13" x14ac:dyDescent="0.2">
      <c r="C7" s="18">
        <v>255.59757999999999</v>
      </c>
      <c r="E7" s="18">
        <v>27.519234000000001</v>
      </c>
      <c r="G7" s="18">
        <v>46.427982</v>
      </c>
      <c r="K7" s="2"/>
    </row>
    <row r="8" spans="3:13" x14ac:dyDescent="0.2">
      <c r="D8">
        <v>0.16619999999999999</v>
      </c>
      <c r="E8" s="19"/>
      <c r="F8">
        <v>0.85950000000000004</v>
      </c>
      <c r="H8" s="19">
        <v>-2.5600000000000001E-2</v>
      </c>
      <c r="K8" s="19"/>
      <c r="L8" s="3"/>
    </row>
    <row r="9" spans="3:13" x14ac:dyDescent="0.2">
      <c r="D9">
        <f>D8^2*$K$4</f>
        <v>3.130371946516575E-5</v>
      </c>
      <c r="E9">
        <f>2*$L$4*D8*F8</f>
        <v>-3.5161090561602838E-5</v>
      </c>
      <c r="F9">
        <f>F8^2*$L$5</f>
        <v>7.2765225198740392E-5</v>
      </c>
      <c r="G9">
        <f>2*$M$4*D8*H8</f>
        <v>-5.8042901613223831E-6</v>
      </c>
      <c r="H9">
        <f>H8^2*$M$6</f>
        <v>6.9629398885115091E-7</v>
      </c>
      <c r="I9">
        <f>2*$M$5*F8*H8</f>
        <v>1.0929648184577144E-6</v>
      </c>
      <c r="J9" s="23">
        <f>SUM(D9:I9)</f>
        <v>6.48928227482898E-5</v>
      </c>
      <c r="K9" s="23">
        <f>SQRT(J9)</f>
        <v>8.0556081550861077E-3</v>
      </c>
    </row>
    <row r="10" spans="3:13" x14ac:dyDescent="0.2">
      <c r="J10" s="23"/>
      <c r="K10" s="23"/>
    </row>
    <row r="11" spans="3:13" x14ac:dyDescent="0.2">
      <c r="J11" s="23"/>
      <c r="K11" s="23"/>
    </row>
    <row r="12" spans="3:13" x14ac:dyDescent="0.2">
      <c r="D12">
        <f>1/3</f>
        <v>0.33333333333333331</v>
      </c>
      <c r="F12">
        <f>1/3</f>
        <v>0.33333333333333331</v>
      </c>
      <c r="H12">
        <f>1/3</f>
        <v>0.33333333333333331</v>
      </c>
      <c r="J12" s="23"/>
      <c r="K12" s="23"/>
    </row>
    <row r="13" spans="3:13" x14ac:dyDescent="0.2">
      <c r="D13">
        <f>D12^2*$K$4</f>
        <v>1.2591903726408979E-4</v>
      </c>
      <c r="E13">
        <f>2*$L$4*D12*F12</f>
        <v>-2.734909292390836E-5</v>
      </c>
      <c r="F13">
        <f>F12^2*$L$5</f>
        <v>1.0944340750463054E-5</v>
      </c>
      <c r="G13">
        <f>2*$M$4*D12*H12</f>
        <v>1.5157780747871076E-4</v>
      </c>
      <c r="H13">
        <f>H12^2*$M$6</f>
        <v>1.180511455707382E-4</v>
      </c>
      <c r="I13">
        <f>2*$M$5*F12*H12</f>
        <v>-5.5192215397846887E-6</v>
      </c>
      <c r="J13" s="23">
        <f>SUM(D13:I13)</f>
        <v>3.7362401660030877E-4</v>
      </c>
      <c r="K13" s="23">
        <f>SQRT(J13)</f>
        <v>1.9329356342111054E-2</v>
      </c>
    </row>
    <row r="14" spans="3:13" x14ac:dyDescent="0.2">
      <c r="J14" s="23"/>
      <c r="K14" s="23"/>
    </row>
    <row r="15" spans="3:13" x14ac:dyDescent="0.2">
      <c r="D15">
        <v>0.6</v>
      </c>
      <c r="F15">
        <v>0.3</v>
      </c>
      <c r="H15">
        <v>0.1</v>
      </c>
      <c r="J15" s="23"/>
      <c r="K15" s="23"/>
    </row>
    <row r="16" spans="3:13" x14ac:dyDescent="0.2">
      <c r="D16">
        <f>D15^2*$K$4</f>
        <v>4.0797768073565091E-4</v>
      </c>
      <c r="E16">
        <f>2*$L$4*D15*F15</f>
        <v>-4.4305530536731548E-5</v>
      </c>
      <c r="F16">
        <f>F15^2*$L$5</f>
        <v>8.8649160078750746E-6</v>
      </c>
      <c r="G16">
        <f>2*$M$4*D15*H15</f>
        <v>8.1852016038503833E-5</v>
      </c>
      <c r="H16">
        <f>H15^2*$M$6</f>
        <v>1.0624603101366442E-5</v>
      </c>
      <c r="I16">
        <f>2*$M$5*F15*H15</f>
        <v>-1.4901898157418659E-6</v>
      </c>
      <c r="J16" s="23">
        <f>SUM(D16:I16)</f>
        <v>4.6352349553092285E-4</v>
      </c>
      <c r="K16" s="23">
        <f>SQRT(J16)</f>
        <v>2.1529595805098684E-2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2020-12-04T21:41:55Z</dcterms:created>
  <dcterms:modified xsi:type="dcterms:W3CDTF">2020-12-08T17:19:15Z</dcterms:modified>
</cp:coreProperties>
</file>