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showInkAnnotation="0"/>
  <mc:AlternateContent xmlns:mc="http://schemas.openxmlformats.org/markup-compatibility/2006">
    <mc:Choice Requires="x15">
      <x15ac:absPath xmlns:x15ac="http://schemas.microsoft.com/office/spreadsheetml/2010/11/ac" url="https://viacesifr.sharepoint.com/sites/Groupe_SystmesAutomatises/Documents partages/PDCA3/"/>
    </mc:Choice>
  </mc:AlternateContent>
  <xr:revisionPtr revIDLastSave="43" documentId="13_ncr:1_{DF0F3ECF-02FB-4D94-B238-2A334516C9C7}" xr6:coauthVersionLast="47" xr6:coauthVersionMax="47" xr10:uidLastSave="{7343A999-318D-4D2D-AA29-300BCA1F2552}"/>
  <bookViews>
    <workbookView xWindow="-120" yWindow="-120" windowWidth="29040" windowHeight="15720" tabRatio="806" xr2:uid="{00000000-000D-0000-FFFF-FFFF00000000}"/>
  </bookViews>
  <sheets>
    <sheet name="3fact 2niv" sheetId="3" r:id="rId1"/>
  </sheets>
  <definedNames>
    <definedName name="_sa1">#REF!</definedName>
    <definedName name="_sa2">#REF!</definedName>
    <definedName name="_sb1">#REF!,#REF!</definedName>
    <definedName name="_sb2">#REF!,#REF!</definedName>
    <definedName name="_sc1">#REF!,#REF!,#REF!,#REF!</definedName>
    <definedName name="_sc2">#REF!,#REF!,#REF!,#REF!</definedName>
    <definedName name="_sd1">#REF!,#REF!,#REF!,#REF!,#REF!,#REF!,#REF!,#REF!</definedName>
    <definedName name="_sd2">#REF!,#REF!,#REF!,#REF!,#REF!,#REF!,#REF!,#REF!</definedName>
    <definedName name="_se1">#REF!,#REF!,#REF!,#REF!,#REF!,#REF!,#REF!,#REF!,#REF!,#REF!,#REF!,#REF!,#REF!,#REF!,#REF!,#REF!</definedName>
    <definedName name="_se2">#REF!,#REF!,#REF!,#REF!,#REF!,#REF!,#REF!,#REF!,#REF!,#REF!,#REF!,#REF!,#REF!,#REF!,#REF!,#REF!</definedName>
    <definedName name="_sf1">#REF!,#REF!,#REF!,#REF!,#REF!,#REF!,#REF!,#REF!,#REF!,#REF!,#REF!,#REF!,#REF!,#REF!,#REF!,#REF!,#REF!,#REF!,#REF!,#REF!,#REF!,#REF!,#REF!,#REF!,#REF!,#REF!,#REF!,#REF!,#REF!,#REF!,#REF!,#REF!</definedName>
    <definedName name="_sf2">#REF!,#REF!,#REF!,#REF!,#REF!,#REF!,#REF!,#REF!,#REF!,#REF!,#REF!,#REF!,#REF!,#REF!,#REF!,#REF!,#REF!,#REF!,#REF!,#REF!,#REF!,#REF!,#REF!,#REF!,#REF!,#REF!,#REF!,#REF!,#REF!,#REF!,#REF!,#REF!</definedName>
    <definedName name="bidon">'3fact 2niv'!#REF!</definedName>
    <definedName name="sa1b1">#REF!</definedName>
    <definedName name="sa1b2">#REF!</definedName>
    <definedName name="sa1c1">#REF!,#REF!</definedName>
    <definedName name="sa1c2">#REF!,#REF!</definedName>
    <definedName name="sa1d1">#REF!,#REF!,#REF!,#REF!</definedName>
    <definedName name="sa1d2">#REF!,#REF!,#REF!,#REF!</definedName>
    <definedName name="sa1e1">#REF!,#REF!,#REF!,#REF!,#REF!,#REF!,#REF!,#REF!</definedName>
    <definedName name="sa1e2">#REF!,#REF!,#REF!,#REF!,#REF!,#REF!,#REF!,#REF!</definedName>
    <definedName name="sa1f1">#REF!,#REF!,#REF!,#REF!,#REF!,#REF!,#REF!,#REF!,#REF!,#REF!,#REF!,#REF!,#REF!,#REF!,#REF!,#REF!</definedName>
    <definedName name="sa1f2">#REF!,#REF!,#REF!,#REF!,#REF!,#REF!,#REF!,#REF!,#REF!,#REF!,#REF!,#REF!,#REF!,#REF!,#REF!,#REF!</definedName>
    <definedName name="sa2b1">#REF!</definedName>
    <definedName name="sa2b2">#REF!</definedName>
    <definedName name="sa2c1">#REF!,#REF!</definedName>
    <definedName name="sa2c2">#REF!,#REF!</definedName>
    <definedName name="sa2d1">#REF!,#REF!,#REF!,#REF!</definedName>
    <definedName name="sa2d2">#REF!,#REF!,#REF!,#REF!</definedName>
    <definedName name="sa2e1">#REF!,#REF!,#REF!,#REF!,#REF!,#REF!,#REF!,#REF!</definedName>
    <definedName name="sa2e2">#REF!,#REF!,#REF!,#REF!,#REF!,#REF!,#REF!,#REF!</definedName>
    <definedName name="sa2f1">#REF!,#REF!,#REF!,#REF!,#REF!,#REF!,#REF!,#REF!,#REF!,#REF!,#REF!,#REF!,#REF!,#REF!,#REF!,#REF!</definedName>
    <definedName name="sa2f2">#REF!,#REF!,#REF!,#REF!,#REF!,#REF!,#REF!,#REF!,#REF!,#REF!,#REF!,#REF!,#REF!,#REF!,#REF!,#REF!</definedName>
    <definedName name="sb1c1">#REF!,#REF!</definedName>
    <definedName name="sb1c2">#REF!,#REF!</definedName>
    <definedName name="sb1d1">#REF!,#REF!,#REF!,#REF!</definedName>
    <definedName name="sb1d2">#REF!,#REF!,#REF!,#REF!</definedName>
    <definedName name="sb1e1">#REF!,#REF!,#REF!,#REF!,#REF!,#REF!,#REF!,#REF!</definedName>
    <definedName name="sb1e2">#REF!,#REF!,#REF!,#REF!,#REF!,#REF!,#REF!,#REF!</definedName>
    <definedName name="sb1f1">#REF!,#REF!,#REF!,#REF!,#REF!,#REF!,#REF!,#REF!,#REF!,#REF!,#REF!,#REF!,#REF!,#REF!,#REF!,#REF!</definedName>
    <definedName name="sb1f2">#REF!,#REF!,#REF!,#REF!,#REF!,#REF!,#REF!,#REF!,#REF!,#REF!,#REF!,#REF!,#REF!,#REF!,#REF!,#REF!</definedName>
    <definedName name="sb2c1">#REF!,#REF!</definedName>
    <definedName name="sb2c2">#REF!,#REF!</definedName>
    <definedName name="sb2d1">#REF!,#REF!,#REF!,#REF!</definedName>
    <definedName name="sb2d2">#REF!,#REF!,#REF!,#REF!</definedName>
    <definedName name="sb2e1">#REF!,#REF!,#REF!,#REF!,#REF!,#REF!,#REF!,#REF!</definedName>
    <definedName name="sb2e2">#REF!,#REF!,#REF!,#REF!,#REF!,#REF!,#REF!,#REF!</definedName>
    <definedName name="sb2f1">#REF!,#REF!,#REF!,#REF!,#REF!,#REF!,#REF!,#REF!,#REF!,#REF!,#REF!,#REF!,#REF!,#REF!,#REF!,#REF!</definedName>
    <definedName name="sb2f2">#REF!,#REF!,#REF!,#REF!,#REF!,#REF!,#REF!,#REF!,#REF!,#REF!,#REF!,#REF!,#REF!,#REF!,#REF!,#REF!</definedName>
    <definedName name="SC1D1">#REF!,#REF!,#REF!,#REF!</definedName>
    <definedName name="SC1D2">#REF!,#REF!,#REF!,#REF!</definedName>
    <definedName name="SC1E1">#REF!,#REF!,#REF!,#REF!,#REF!,#REF!,#REF!,#REF!</definedName>
    <definedName name="SC1E2">#REF!,#REF!,#REF!,#REF!,#REF!,#REF!,#REF!,#REF!</definedName>
    <definedName name="SC1F1">#REF!,#REF!,#REF!,#REF!,#REF!,#REF!,#REF!,#REF!,#REF!,#REF!,#REF!,#REF!,#REF!,#REF!,#REF!,#REF!</definedName>
    <definedName name="SC1F2">#REF!,#REF!,#REF!,#REF!,#REF!,#REF!,#REF!,#REF!,#REF!,#REF!,#REF!,#REF!,#REF!,#REF!,#REF!,#REF!</definedName>
    <definedName name="SC2D1">#REF!,#REF!,#REF!,#REF!</definedName>
    <definedName name="SC2D2">#REF!,#REF!,#REF!,#REF!</definedName>
    <definedName name="SC2E1">#REF!,#REF!,#REF!,#REF!,#REF!,#REF!,#REF!,#REF!</definedName>
    <definedName name="SC2E2">#REF!,#REF!,#REF!,#REF!,#REF!,#REF!,#REF!,#REF!</definedName>
    <definedName name="SC2F1">#REF!,#REF!,#REF!,#REF!,#REF!,#REF!,#REF!,#REF!,#REF!,#REF!,#REF!,#REF!,#REF!,#REF!,#REF!,#REF!</definedName>
    <definedName name="SC2F2">#REF!,#REF!,#REF!,#REF!,#REF!,#REF!,#REF!,#REF!,#REF!,#REF!,#REF!,#REF!,#REF!,#REF!,#REF!,#REF!</definedName>
    <definedName name="SD1E1">#REF!,#REF!,#REF!,#REF!,#REF!,#REF!,#REF!,#REF!</definedName>
    <definedName name="SD1E2">#REF!,#REF!,#REF!,#REF!,#REF!,#REF!,#REF!,#REF!</definedName>
    <definedName name="sd1f1">#REF!,#REF!,#REF!,#REF!,#REF!,#REF!,#REF!,#REF!,#REF!,#REF!,#REF!,#REF!,#REF!,#REF!,#REF!,#REF!</definedName>
    <definedName name="sd1f2">#REF!,#REF!,#REF!,#REF!,#REF!,#REF!,#REF!,#REF!,#REF!,#REF!,#REF!,#REF!,#REF!,#REF!,#REF!,#REF!</definedName>
    <definedName name="SD2E1">#REF!,#REF!,#REF!,#REF!,#REF!,#REF!,#REF!,#REF!</definedName>
    <definedName name="sd2e2">#REF!,#REF!,#REF!,#REF!,#REF!,#REF!,#REF!,#REF!</definedName>
    <definedName name="sd2f1">#REF!,#REF!,#REF!,#REF!,#REF!,#REF!,#REF!,#REF!,#REF!,#REF!,#REF!,#REF!,#REF!,#REF!,#REF!,#REF!</definedName>
    <definedName name="sd2f2">#REF!,#REF!,#REF!,#REF!,#REF!,#REF!,#REF!,#REF!,#REF!,#REF!,#REF!,#REF!,#REF!,#REF!,#REF!,#REF!</definedName>
    <definedName name="se1f1">#REF!,#REF!,#REF!,#REF!,#REF!,#REF!,#REF!,#REF!,#REF!,#REF!,#REF!,#REF!,#REF!,#REF!,#REF!,#REF!</definedName>
    <definedName name="se1f2">#REF!,#REF!,#REF!,#REF!,#REF!,#REF!,#REF!,#REF!,#REF!,#REF!,#REF!,#REF!,#REF!,#REF!,#REF!,#REF!</definedName>
    <definedName name="se2f1">#REF!,#REF!,#REF!,#REF!,#REF!,#REF!,#REF!,#REF!,#REF!,#REF!,#REF!,#REF!,#REF!,#REF!,#REF!,#REF!</definedName>
    <definedName name="se2f2">#REF!,#REF!,#REF!,#REF!,#REF!,#REF!,#REF!,#REF!,#REF!,#REF!,#REF!,#REF!,#REF!,#REF!,#REF!,#REF!</definedName>
    <definedName name="Valeurs">'3fact 2niv'!$F$14:$I$21</definedName>
    <definedName name="xdata1" hidden="1">0+(ROW(OFFSET(#REF!,0,0,70,1))-1)*0.579710144927536</definedName>
    <definedName name="xdata2" hidden="1">0+(ROW(OFFSET(#REF!,0,0,70,1))-1)*0.579710144927536</definedName>
    <definedName name="ydata1" hidden="1">0+1*[0]!xdata1-9.662366360509*(1.015625+([0]!xdata1-17.83665625)^2/2559.2483019375)^0.5</definedName>
    <definedName name="ydata2" hidden="1">0+1*[0]!xdata2+9.662366360509*(1.015625+([0]!xdata2-17.83665625)^2/2559.2483019375)^0.5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3" l="1"/>
  <c r="K86" i="3" l="1"/>
  <c r="K83" i="3"/>
  <c r="K79" i="3"/>
  <c r="K76" i="3"/>
  <c r="K73" i="3"/>
  <c r="K70" i="3"/>
  <c r="K66" i="3"/>
  <c r="K62" i="3"/>
  <c r="I88" i="3" l="1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74" i="3"/>
  <c r="H74" i="3"/>
  <c r="G74" i="3"/>
  <c r="F74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E61" i="3"/>
  <c r="K61" i="3" s="1"/>
  <c r="D61" i="3"/>
  <c r="C61" i="3"/>
  <c r="B61" i="3"/>
  <c r="I62" i="3"/>
  <c r="H62" i="3"/>
  <c r="G62" i="3"/>
  <c r="F62" i="3"/>
  <c r="L18" i="3"/>
  <c r="N17" i="3"/>
  <c r="N16" i="3"/>
  <c r="N15" i="3"/>
  <c r="L17" i="3"/>
  <c r="L16" i="3"/>
  <c r="L15" i="3"/>
  <c r="A31" i="3"/>
  <c r="B29" i="3"/>
  <c r="B30" i="3" l="1"/>
  <c r="B31" i="3" s="1"/>
  <c r="F29" i="3"/>
  <c r="F30" i="3" s="1"/>
  <c r="F61" i="3"/>
  <c r="G61" i="3"/>
  <c r="I61" i="3"/>
  <c r="H61" i="3"/>
  <c r="G29" i="3"/>
  <c r="G30" i="3" s="1"/>
  <c r="C29" i="3"/>
  <c r="H29" i="3"/>
  <c r="H30" i="3" s="1"/>
  <c r="D29" i="3"/>
  <c r="D30" i="3" s="1"/>
  <c r="E29" i="3"/>
  <c r="E30" i="3" s="1"/>
  <c r="C30" i="3" l="1"/>
  <c r="I21" i="3" l="1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H14" i="3"/>
  <c r="G14" i="3"/>
  <c r="F14" i="3"/>
  <c r="B13" i="3"/>
  <c r="E13" i="3"/>
  <c r="I29" i="3" l="1"/>
  <c r="I30" i="3" s="1"/>
  <c r="D13" i="3"/>
  <c r="C13" i="3"/>
  <c r="H13" i="3" s="1"/>
  <c r="H23" i="3" s="1"/>
  <c r="E23" i="3"/>
  <c r="D23" i="3"/>
  <c r="C23" i="3"/>
  <c r="E82" i="3" l="1"/>
  <c r="L19" i="3"/>
  <c r="E66" i="3"/>
  <c r="L66" i="3" s="1"/>
  <c r="E71" i="3"/>
  <c r="E73" i="3"/>
  <c r="L73" i="3" s="1"/>
  <c r="E83" i="3"/>
  <c r="L83" i="3" s="1"/>
  <c r="E78" i="3"/>
  <c r="E70" i="3"/>
  <c r="L70" i="3" s="1"/>
  <c r="E67" i="3"/>
  <c r="E76" i="3"/>
  <c r="L76" i="3" s="1"/>
  <c r="E75" i="3"/>
  <c r="E63" i="3"/>
  <c r="E62" i="3"/>
  <c r="L62" i="3" s="1"/>
  <c r="E86" i="3"/>
  <c r="L86" i="3" s="1"/>
  <c r="E84" i="3"/>
  <c r="E77" i="3"/>
  <c r="E79" i="3"/>
  <c r="L79" i="3" s="1"/>
  <c r="E68" i="3"/>
  <c r="E87" i="3"/>
  <c r="E81" i="3"/>
  <c r="E65" i="3"/>
  <c r="E74" i="3"/>
  <c r="E88" i="3"/>
  <c r="E72" i="3"/>
  <c r="E64" i="3"/>
  <c r="E69" i="3"/>
  <c r="E85" i="3"/>
  <c r="E80" i="3"/>
  <c r="K48" i="3"/>
  <c r="K49" i="3"/>
  <c r="H31" i="3"/>
  <c r="K36" i="3"/>
  <c r="K37" i="3"/>
  <c r="D31" i="3"/>
  <c r="K33" i="3"/>
  <c r="K34" i="3"/>
  <c r="C31" i="3"/>
  <c r="K40" i="3"/>
  <c r="K39" i="3"/>
  <c r="E31" i="3"/>
  <c r="F13" i="3"/>
  <c r="F23" i="3" s="1"/>
  <c r="G13" i="3"/>
  <c r="G23" i="3" s="1"/>
  <c r="I13" i="3"/>
  <c r="I23" i="3" s="1"/>
  <c r="L89" i="3" l="1"/>
  <c r="I31" i="3"/>
  <c r="K51" i="3"/>
  <c r="K52" i="3"/>
  <c r="K46" i="3"/>
  <c r="K45" i="3"/>
  <c r="K42" i="3"/>
  <c r="K43" i="3"/>
  <c r="G31" i="3"/>
  <c r="F31" i="3"/>
  <c r="B24" i="3"/>
  <c r="B25" i="3"/>
  <c r="M52" i="3" l="1"/>
  <c r="M50" i="3"/>
  <c r="M51" i="3"/>
  <c r="M48" i="3"/>
  <c r="M44" i="3"/>
  <c r="M40" i="3"/>
  <c r="M36" i="3"/>
  <c r="M46" i="3"/>
  <c r="M42" i="3"/>
  <c r="M38" i="3"/>
  <c r="M34" i="3"/>
  <c r="M49" i="3"/>
  <c r="M45" i="3"/>
  <c r="M41" i="3"/>
  <c r="M37" i="3"/>
  <c r="M33" i="3"/>
  <c r="M47" i="3"/>
  <c r="M43" i="3"/>
  <c r="M39" i="3"/>
  <c r="M35" i="3"/>
  <c r="H24" i="3"/>
  <c r="L48" i="3" s="1"/>
  <c r="I24" i="3"/>
  <c r="L51" i="3" s="1"/>
  <c r="F24" i="3"/>
  <c r="L42" i="3" s="1"/>
  <c r="G24" i="3"/>
  <c r="L45" i="3" s="1"/>
  <c r="I25" i="3"/>
  <c r="L52" i="3" s="1"/>
  <c r="G25" i="3"/>
  <c r="L46" i="3" s="1"/>
  <c r="H25" i="3"/>
  <c r="L49" i="3" s="1"/>
  <c r="F25" i="3"/>
  <c r="L43" i="3" s="1"/>
  <c r="E24" i="3"/>
  <c r="L39" i="3" s="1"/>
  <c r="C24" i="3"/>
  <c r="L33" i="3" s="1"/>
  <c r="D24" i="3"/>
  <c r="L36" i="3" s="1"/>
  <c r="C25" i="3"/>
  <c r="L34" i="3" s="1"/>
  <c r="E25" i="3"/>
  <c r="L40" i="3" s="1"/>
  <c r="D25" i="3"/>
  <c r="L3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Laurent Muller</author>
  </authors>
  <commentList>
    <comment ref="B7" authorId="0" shapeId="0" xr:uid="{00000000-0006-0000-0000-000001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Saisir le nom des facteurs</t>
        </r>
      </text>
    </comment>
    <comment ref="C7" authorId="0" shapeId="0" xr:uid="{00000000-0006-0000-0000-000002000000}">
      <text>
        <r>
          <rPr>
            <b/>
            <sz val="18"/>
            <color indexed="81"/>
            <rFont val="Tahoma"/>
            <family val="2"/>
          </rPr>
          <t>Laurent Muller:</t>
        </r>
        <r>
          <rPr>
            <sz val="18"/>
            <color indexed="81"/>
            <rFont val="Tahoma"/>
            <family val="2"/>
          </rPr>
          <t xml:space="preserve">
Saisir la valeur du niveau 1 du facteur A.
Attention ne saisir que des chiffres (pas d'unité en format texte)</t>
        </r>
      </text>
    </comment>
    <comment ref="B10" authorId="0" shapeId="0" xr:uid="{00000000-0006-0000-0000-000003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Notez le plus explicitement possible la réponse Y étudiée</t>
        </r>
      </text>
    </comment>
    <comment ref="E14" authorId="0" shapeId="0" xr:uid="{00000000-0006-0000-0000-000004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Saisir la réponse mesurée pour les niveaux des facteurs correspondants ou la moyenne des répétitions lorsqu'il y en a.</t>
        </r>
      </text>
    </comment>
    <comment ref="M15" authorId="0" shapeId="0" xr:uid="{00000000-0006-0000-0000-000005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Saisissez la valeur pour laquelle vous souhaitez connaitre la réponse estimée.</t>
        </r>
      </text>
    </comment>
    <comment ref="K31" authorId="0" shapeId="0" xr:uid="{00000000-0006-0000-0000-000006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Saisir le nombre de chiffres après la virgule souhaité pour afficher la FONCTION OBJECTIVE. (sauf pour la moyenne générale)</t>
        </r>
      </text>
    </comment>
  </commentList>
</comments>
</file>

<file path=xl/sharedStrings.xml><?xml version="1.0" encoding="utf-8"?>
<sst xmlns="http://schemas.openxmlformats.org/spreadsheetml/2006/main" count="58" uniqueCount="50">
  <si>
    <t>Domaine du plan</t>
  </si>
  <si>
    <t>Facteurs</t>
  </si>
  <si>
    <t>Niveau 1</t>
  </si>
  <si>
    <t>Niveau 2</t>
  </si>
  <si>
    <t>NE DOCUMENTER</t>
  </si>
  <si>
    <t xml:space="preserve">A =  </t>
  </si>
  <si>
    <t xml:space="preserve">B =  </t>
  </si>
  <si>
    <t>DE COULEUR BLANCHE</t>
  </si>
  <si>
    <t>Essais</t>
  </si>
  <si>
    <t>Effets moyens</t>
  </si>
  <si>
    <t xml:space="preserve">C =  </t>
  </si>
  <si>
    <t>QUE LES CELLULES</t>
  </si>
  <si>
    <t>Trois facteurs à deux niveaux chacun</t>
  </si>
  <si>
    <t>Réponse =</t>
  </si>
  <si>
    <t>Réponse</t>
  </si>
  <si>
    <t>Interactions</t>
  </si>
  <si>
    <t>Coef. Fonction objective</t>
  </si>
  <si>
    <t>Moyenne Générale</t>
  </si>
  <si>
    <t>Effet moy N1</t>
  </si>
  <si>
    <t>Effet moy N2</t>
  </si>
  <si>
    <t>Plan factoriel complet avec interactions - Notation de Yates et coeff de la Fonction Objective</t>
  </si>
  <si>
    <t>Y moy</t>
  </si>
  <si>
    <t>Nbre de chiffres après la virgule :</t>
  </si>
  <si>
    <t>Moy géné</t>
  </si>
  <si>
    <t>Estimation de la réponse à l'aide du modèle</t>
  </si>
  <si>
    <t>Réponse estimée =</t>
  </si>
  <si>
    <t>Valeur</t>
  </si>
  <si>
    <t>Valeur centrées réduites</t>
  </si>
  <si>
    <t>Réponse Expériences</t>
  </si>
  <si>
    <t>Réponse Calculée</t>
  </si>
  <si>
    <t>Résidus</t>
  </si>
  <si>
    <t>N° essai</t>
  </si>
  <si>
    <t>N° combinaison</t>
  </si>
  <si>
    <t>Somme des résidus =</t>
  </si>
  <si>
    <t>Calcul des réponses estimées avec les points centraux</t>
  </si>
  <si>
    <t>Si la valeur saisie apparait en rouge, elle sort du domaine d'étude.</t>
  </si>
  <si>
    <t>1 réglage</t>
  </si>
  <si>
    <t>Placez ici le facteur le plus difficile à régler</t>
  </si>
  <si>
    <t>3 réglages</t>
  </si>
  <si>
    <t>Placez ici un facteur assez facile à régler</t>
  </si>
  <si>
    <t>7 réglages</t>
  </si>
  <si>
    <t>Placez ici le facteur le plus facile à régler</t>
  </si>
  <si>
    <t>V_x</t>
  </si>
  <si>
    <t>e/X</t>
  </si>
  <si>
    <t>h</t>
  </si>
  <si>
    <t>0.006</t>
  </si>
  <si>
    <t>0.011</t>
  </si>
  <si>
    <t>0.2</t>
  </si>
  <si>
    <t>0.8</t>
  </si>
  <si>
    <t>Tau . 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</si>
</sst>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name val="Times New Roman"/>
    </font>
    <font>
      <b/>
      <sz val="11"/>
      <name val="Times New Roman"/>
      <family val="1"/>
    </font>
    <font>
      <sz val="8"/>
      <name val="Times New Roman"/>
      <family val="1"/>
    </font>
    <font>
      <i/>
      <sz val="11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sz val="10"/>
      <color indexed="16"/>
      <name val="Times New Roman"/>
      <family val="1"/>
    </font>
    <font>
      <b/>
      <i/>
      <sz val="12"/>
      <color indexed="32"/>
      <name val="Times New Roman"/>
      <family val="1"/>
    </font>
    <font>
      <i/>
      <sz val="12"/>
      <color indexed="32"/>
      <name val="Times New Roman"/>
      <family val="1"/>
    </font>
    <font>
      <i/>
      <sz val="10"/>
      <color indexed="32"/>
      <name val="Times New Roman"/>
      <family val="1"/>
    </font>
    <font>
      <b/>
      <sz val="12"/>
      <color theme="0"/>
      <name val="Times New Roman"/>
      <family val="1"/>
    </font>
    <font>
      <b/>
      <sz val="16"/>
      <color rgb="FFFFFF00"/>
      <name val="Times New Roman"/>
      <family val="1"/>
    </font>
    <font>
      <b/>
      <i/>
      <sz val="24"/>
      <name val="Times New Roman"/>
      <family val="1"/>
    </font>
    <font>
      <sz val="12"/>
      <color theme="0" tint="-0.499984740745262"/>
      <name val="Times New Roman"/>
      <family val="1"/>
    </font>
    <font>
      <sz val="10"/>
      <color theme="0" tint="-0.499984740745262"/>
      <name val="Times New Roman"/>
      <family val="1"/>
    </font>
    <font>
      <b/>
      <sz val="16"/>
      <name val="Trebuchet MS"/>
      <family val="2"/>
    </font>
    <font>
      <b/>
      <sz val="20"/>
      <name val="Trebuchet MS"/>
      <family val="2"/>
    </font>
    <font>
      <b/>
      <sz val="14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26"/>
      <color rgb="FFFFFF00"/>
      <name val="Times New Roman"/>
      <family val="1"/>
    </font>
    <font>
      <sz val="12"/>
      <color rgb="FFFFFF00"/>
      <name val="Times New Roman"/>
      <family val="1"/>
    </font>
    <font>
      <b/>
      <sz val="28"/>
      <name val="Times New Roman"/>
      <family val="1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b/>
      <sz val="18"/>
      <color indexed="81"/>
      <name val="Tahoma"/>
      <family val="2"/>
    </font>
    <font>
      <sz val="18"/>
      <color indexed="81"/>
      <name val="Tahoma"/>
      <family val="2"/>
    </font>
    <font>
      <i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6" borderId="0" xfId="0" applyFill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 applyProtection="1">
      <alignment horizontal="center"/>
      <protection locked="0"/>
    </xf>
    <xf numFmtId="0" fontId="6" fillId="5" borderId="13" xfId="0" applyFont="1" applyFill="1" applyBorder="1" applyAlignment="1" applyProtection="1">
      <alignment horizontal="center"/>
      <protection locked="0"/>
    </xf>
    <xf numFmtId="0" fontId="6" fillId="2" borderId="11" xfId="0" applyFont="1" applyFill="1" applyBorder="1" applyAlignment="1" applyProtection="1">
      <alignment horizontal="center"/>
      <protection locked="0"/>
    </xf>
    <xf numFmtId="0" fontId="6" fillId="2" borderId="15" xfId="0" applyFont="1" applyFill="1" applyBorder="1" applyAlignment="1" applyProtection="1">
      <alignment horizontal="center"/>
      <protection locked="0"/>
    </xf>
    <xf numFmtId="0" fontId="6" fillId="2" borderId="12" xfId="0" applyFont="1" applyFill="1" applyBorder="1" applyAlignment="1" applyProtection="1">
      <alignment horizontal="center"/>
      <protection locked="0"/>
    </xf>
    <xf numFmtId="0" fontId="6" fillId="6" borderId="0" xfId="0" applyFont="1" applyFill="1"/>
    <xf numFmtId="0" fontId="6" fillId="6" borderId="1" xfId="0" applyFont="1" applyFill="1" applyBorder="1" applyAlignment="1">
      <alignment horizontal="centerContinuous" vertical="center"/>
    </xf>
    <xf numFmtId="0" fontId="6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/>
    </xf>
    <xf numFmtId="0" fontId="23" fillId="10" borderId="1" xfId="0" applyFont="1" applyFill="1" applyBorder="1" applyAlignment="1">
      <alignment horizontal="center" vertical="center" wrapText="1"/>
    </xf>
    <xf numFmtId="0" fontId="4" fillId="5" borderId="4" xfId="0" applyFont="1" applyFill="1" applyBorder="1"/>
    <xf numFmtId="0" fontId="4" fillId="5" borderId="5" xfId="0" applyFont="1" applyFill="1" applyBorder="1" applyAlignment="1">
      <alignment horizontal="centerContinuous"/>
    </xf>
    <xf numFmtId="0" fontId="4" fillId="5" borderId="7" xfId="0" applyFont="1" applyFill="1" applyBorder="1" applyAlignment="1">
      <alignment horizontal="centerContinuous"/>
    </xf>
    <xf numFmtId="0" fontId="6" fillId="5" borderId="3" xfId="0" applyFont="1" applyFill="1" applyBorder="1"/>
    <xf numFmtId="0" fontId="4" fillId="5" borderId="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right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5" borderId="14" xfId="0" applyFont="1" applyFill="1" applyBorder="1" applyAlignment="1">
      <alignment horizontal="right"/>
    </xf>
    <xf numFmtId="0" fontId="6" fillId="2" borderId="13" xfId="0" applyFont="1" applyFill="1" applyBorder="1" applyAlignment="1" applyProtection="1">
      <alignment horizontal="center"/>
      <protection locked="0"/>
    </xf>
    <xf numFmtId="0" fontId="4" fillId="5" borderId="16" xfId="0" applyFont="1" applyFill="1" applyBorder="1" applyAlignment="1">
      <alignment horizontal="right"/>
    </xf>
    <xf numFmtId="0" fontId="12" fillId="6" borderId="4" xfId="0" applyFont="1" applyFill="1" applyBorder="1" applyAlignment="1">
      <alignment horizontal="centerContinuous"/>
    </xf>
    <xf numFmtId="0" fontId="12" fillId="6" borderId="7" xfId="0" applyFont="1" applyFill="1" applyBorder="1" applyAlignment="1">
      <alignment horizontal="centerContinuous"/>
    </xf>
    <xf numFmtId="0" fontId="12" fillId="6" borderId="3" xfId="0" applyFont="1" applyFill="1" applyBorder="1" applyAlignment="1">
      <alignment horizontal="centerContinuous"/>
    </xf>
    <xf numFmtId="0" fontId="12" fillId="6" borderId="8" xfId="0" applyFont="1" applyFill="1" applyBorder="1" applyAlignment="1">
      <alignment horizontal="centerContinuous"/>
    </xf>
    <xf numFmtId="0" fontId="12" fillId="6" borderId="9" xfId="0" applyFont="1" applyFill="1" applyBorder="1" applyAlignment="1">
      <alignment horizontal="centerContinuous"/>
    </xf>
    <xf numFmtId="0" fontId="12" fillId="6" borderId="10" xfId="0" applyFont="1" applyFill="1" applyBorder="1" applyAlignment="1">
      <alignment horizontal="centerContinuous"/>
    </xf>
    <xf numFmtId="0" fontId="5" fillId="6" borderId="0" xfId="0" applyFont="1" applyFill="1" applyAlignment="1">
      <alignment vertical="center"/>
    </xf>
    <xf numFmtId="0" fontId="6" fillId="6" borderId="0" xfId="0" applyFont="1" applyFill="1" applyAlignment="1">
      <alignment horizontal="centerContinuous"/>
    </xf>
    <xf numFmtId="0" fontId="10" fillId="6" borderId="0" xfId="0" applyFont="1" applyFill="1" applyAlignment="1">
      <alignment horizontal="center" vertical="center" wrapText="1"/>
    </xf>
    <xf numFmtId="0" fontId="6" fillId="6" borderId="27" xfId="0" applyFont="1" applyFill="1" applyBorder="1"/>
    <xf numFmtId="0" fontId="6" fillId="6" borderId="27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4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16" fillId="8" borderId="0" xfId="0" applyFont="1" applyFill="1" applyAlignment="1">
      <alignment wrapText="1"/>
    </xf>
    <xf numFmtId="0" fontId="16" fillId="8" borderId="0" xfId="0" applyFont="1" applyFill="1" applyAlignment="1">
      <alignment horizontal="center" vertical="center"/>
    </xf>
    <xf numFmtId="0" fontId="17" fillId="8" borderId="20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7" fillId="8" borderId="19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4" fillId="6" borderId="0" xfId="0" applyFont="1" applyFill="1" applyAlignment="1">
      <alignment horizontal="center"/>
    </xf>
    <xf numFmtId="0" fontId="19" fillId="6" borderId="0" xfId="0" applyFont="1" applyFill="1"/>
    <xf numFmtId="0" fontId="20" fillId="6" borderId="0" xfId="0" applyFont="1" applyFill="1"/>
    <xf numFmtId="0" fontId="4" fillId="6" borderId="0" xfId="0" applyFont="1" applyFill="1"/>
    <xf numFmtId="0" fontId="19" fillId="6" borderId="21" xfId="0" applyFont="1" applyFill="1" applyBorder="1"/>
    <xf numFmtId="0" fontId="20" fillId="6" borderId="21" xfId="0" applyFont="1" applyFill="1" applyBorder="1"/>
    <xf numFmtId="0" fontId="9" fillId="6" borderId="0" xfId="0" applyFont="1" applyFill="1" applyAlignment="1">
      <alignment horizontal="right"/>
    </xf>
    <xf numFmtId="0" fontId="9" fillId="6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8" fillId="6" borderId="0" xfId="0" applyFont="1" applyFill="1" applyAlignment="1">
      <alignment vertical="center"/>
    </xf>
    <xf numFmtId="0" fontId="8" fillId="6" borderId="0" xfId="0" applyFont="1" applyFill="1" applyAlignment="1">
      <alignment horizontal="center" vertical="center" wrapText="1"/>
    </xf>
    <xf numFmtId="0" fontId="8" fillId="6" borderId="0" xfId="0" applyFont="1" applyFill="1"/>
    <xf numFmtId="0" fontId="8" fillId="6" borderId="0" xfId="0" applyFont="1" applyFill="1" applyAlignment="1">
      <alignment horizontal="center"/>
    </xf>
    <xf numFmtId="0" fontId="13" fillId="6" borderId="0" xfId="0" applyFont="1" applyFill="1"/>
    <xf numFmtId="0" fontId="7" fillId="6" borderId="0" xfId="0" applyFont="1" applyFill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6" fillId="6" borderId="0" xfId="0" applyFont="1" applyFill="1" applyAlignment="1">
      <alignment horizontal="right"/>
    </xf>
    <xf numFmtId="0" fontId="26" fillId="6" borderId="0" xfId="0" applyFont="1" applyFill="1"/>
    <xf numFmtId="0" fontId="3" fillId="6" borderId="0" xfId="0" applyFont="1" applyFill="1"/>
    <xf numFmtId="0" fontId="25" fillId="6" borderId="0" xfId="0" applyFont="1" applyFill="1" applyAlignment="1">
      <alignment vertical="center"/>
    </xf>
    <xf numFmtId="0" fontId="34" fillId="6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7" fillId="6" borderId="23" xfId="0" applyFont="1" applyFill="1" applyBorder="1" applyAlignment="1">
      <alignment horizontal="right" vertical="center" wrapText="1"/>
    </xf>
    <xf numFmtId="0" fontId="29" fillId="6" borderId="0" xfId="0" applyFont="1" applyFill="1" applyAlignment="1">
      <alignment horizontal="center"/>
    </xf>
    <xf numFmtId="0" fontId="6" fillId="2" borderId="17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center"/>
      <protection locked="0"/>
    </xf>
    <xf numFmtId="0" fontId="6" fillId="2" borderId="19" xfId="0" applyFont="1" applyFill="1" applyBorder="1" applyAlignment="1" applyProtection="1">
      <alignment horizontal="center"/>
      <protection locked="0"/>
    </xf>
    <xf numFmtId="0" fontId="28" fillId="9" borderId="25" xfId="0" applyFont="1" applyFill="1" applyBorder="1" applyAlignment="1" applyProtection="1">
      <alignment horizontal="center"/>
      <protection locked="0"/>
    </xf>
    <xf numFmtId="0" fontId="28" fillId="9" borderId="7" xfId="0" applyFont="1" applyFill="1" applyBorder="1" applyAlignment="1" applyProtection="1">
      <alignment horizontal="center"/>
      <protection locked="0"/>
    </xf>
    <xf numFmtId="0" fontId="24" fillId="5" borderId="4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4" fillId="5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27" fillId="9" borderId="6" xfId="0" applyFont="1" applyFill="1" applyBorder="1" applyAlignment="1" applyProtection="1">
      <alignment horizontal="center" vertical="center"/>
      <protection locked="0"/>
    </xf>
    <xf numFmtId="0" fontId="27" fillId="9" borderId="8" xfId="0" applyFont="1" applyFill="1" applyBorder="1" applyAlignment="1" applyProtection="1">
      <alignment horizontal="center" vertical="center"/>
      <protection locked="0"/>
    </xf>
    <xf numFmtId="0" fontId="27" fillId="9" borderId="26" xfId="0" applyFont="1" applyFill="1" applyBorder="1" applyAlignment="1" applyProtection="1">
      <alignment horizontal="center" vertical="center"/>
      <protection locked="0"/>
    </xf>
    <xf numFmtId="0" fontId="27" fillId="9" borderId="1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FF"/>
      <color rgb="FF99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 des effets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3735204152112571E-2"/>
          <c:y val="1.4358563921287457E-2"/>
          <c:w val="0.8887758766996231"/>
          <c:h val="0.85749891387214539"/>
        </c:manualLayout>
      </c:layout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'3fact 2niv'!$K$33:$K$52</c:f>
              <c:strCache>
                <c:ptCount val="20"/>
                <c:pt idx="0">
                  <c:v>V_x=200</c:v>
                </c:pt>
                <c:pt idx="1">
                  <c:v>V_x=600</c:v>
                </c:pt>
                <c:pt idx="3">
                  <c:v>e/X=0.006</c:v>
                </c:pt>
                <c:pt idx="4">
                  <c:v>e/X=0.011</c:v>
                </c:pt>
                <c:pt idx="6">
                  <c:v>h=0.2</c:v>
                </c:pt>
                <c:pt idx="7">
                  <c:v>h=0.8</c:v>
                </c:pt>
                <c:pt idx="9">
                  <c:v>h e/X niveau -</c:v>
                </c:pt>
                <c:pt idx="10">
                  <c:v>h e/X niveau +</c:v>
                </c:pt>
                <c:pt idx="12">
                  <c:v>h-V_x niveau -</c:v>
                </c:pt>
                <c:pt idx="13">
                  <c:v>h-V_x niveau +</c:v>
                </c:pt>
                <c:pt idx="15">
                  <c:v>V_x-e/X niveau -</c:v>
                </c:pt>
                <c:pt idx="16">
                  <c:v>V_x-e/X niveau +</c:v>
                </c:pt>
                <c:pt idx="18">
                  <c:v>h-V_x-e/X niveau -</c:v>
                </c:pt>
                <c:pt idx="19">
                  <c:v>h-V_x-e/X niveau -</c:v>
                </c:pt>
              </c:strCache>
            </c:strRef>
          </c:cat>
          <c:val>
            <c:numRef>
              <c:f>'3fact 2niv'!$L$33:$L$52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6-4CC5-A416-BA947BCE7C8A}"/>
            </c:ext>
          </c:extLst>
        </c:ser>
        <c:ser>
          <c:idx val="1"/>
          <c:order val="1"/>
          <c:spPr>
            <a:ln w="28575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elete val="1"/>
          </c:dLbls>
          <c:cat>
            <c:strRef>
              <c:f>'3fact 2niv'!$K$33:$K$52</c:f>
              <c:strCache>
                <c:ptCount val="20"/>
                <c:pt idx="0">
                  <c:v>V_x=200</c:v>
                </c:pt>
                <c:pt idx="1">
                  <c:v>V_x=600</c:v>
                </c:pt>
                <c:pt idx="3">
                  <c:v>e/X=0.006</c:v>
                </c:pt>
                <c:pt idx="4">
                  <c:v>e/X=0.011</c:v>
                </c:pt>
                <c:pt idx="6">
                  <c:v>h=0.2</c:v>
                </c:pt>
                <c:pt idx="7">
                  <c:v>h=0.8</c:v>
                </c:pt>
                <c:pt idx="9">
                  <c:v>h e/X niveau -</c:v>
                </c:pt>
                <c:pt idx="10">
                  <c:v>h e/X niveau +</c:v>
                </c:pt>
                <c:pt idx="12">
                  <c:v>h-V_x niveau -</c:v>
                </c:pt>
                <c:pt idx="13">
                  <c:v>h-V_x niveau +</c:v>
                </c:pt>
                <c:pt idx="15">
                  <c:v>V_x-e/X niveau -</c:v>
                </c:pt>
                <c:pt idx="16">
                  <c:v>V_x-e/X niveau +</c:v>
                </c:pt>
                <c:pt idx="18">
                  <c:v>h-V_x-e/X niveau -</c:v>
                </c:pt>
                <c:pt idx="19">
                  <c:v>h-V_x-e/X niveau -</c:v>
                </c:pt>
              </c:strCache>
            </c:strRef>
          </c:cat>
          <c:val>
            <c:numRef>
              <c:f>'3fact 2niv'!$M$33:$M$52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6-4CC5-A416-BA947BCE7C8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6054208"/>
        <c:axId val="716054600"/>
      </c:lineChart>
      <c:catAx>
        <c:axId val="71605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 anchor="t" anchorCtr="0"/>
          <a:lstStyle/>
          <a:p>
            <a:pPr>
              <a:defRPr sz="1800"/>
            </a:pPr>
            <a:endParaRPr lang="fr-FR"/>
          </a:p>
        </c:txPr>
        <c:crossAx val="716054600"/>
        <c:crosses val="autoZero"/>
        <c:auto val="1"/>
        <c:lblAlgn val="ctr"/>
        <c:lblOffset val="100"/>
        <c:noMultiLvlLbl val="0"/>
      </c:catAx>
      <c:valAx>
        <c:axId val="71605460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fr-FR"/>
          </a:p>
        </c:txPr>
        <c:crossAx val="716054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336289</xdr:colOff>
      <xdr:row>31</xdr:row>
      <xdr:rowOff>179875</xdr:rowOff>
    </xdr:from>
    <xdr:to>
      <xdr:col>8</xdr:col>
      <xdr:colOff>1397000</xdr:colOff>
      <xdr:row>56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97"/>
  <sheetViews>
    <sheetView tabSelected="1" zoomScale="85" zoomScaleNormal="85" workbookViewId="0">
      <selection activeCell="K22" sqref="K22"/>
    </sheetView>
  </sheetViews>
  <sheetFormatPr baseColWidth="10" defaultColWidth="11.5" defaultRowHeight="15.75" x14ac:dyDescent="0.25"/>
  <cols>
    <col min="1" max="1" width="24.5" style="10" customWidth="1"/>
    <col min="2" max="2" width="20.83203125" style="10" customWidth="1"/>
    <col min="3" max="3" width="32.33203125" style="10" customWidth="1"/>
    <col min="4" max="4" width="20.83203125" style="10" customWidth="1"/>
    <col min="5" max="5" width="18.1640625" style="10" customWidth="1"/>
    <col min="6" max="6" width="20.83203125" style="10" customWidth="1"/>
    <col min="7" max="7" width="23.5" style="10" customWidth="1"/>
    <col min="8" max="9" width="20.83203125" style="10" customWidth="1"/>
    <col min="10" max="10" width="11.1640625" style="10" customWidth="1"/>
    <col min="11" max="11" width="37.5" style="10" customWidth="1"/>
    <col min="12" max="12" width="15.5" style="1" customWidth="1"/>
    <col min="13" max="13" width="16.83203125" style="1" customWidth="1"/>
    <col min="14" max="14" width="27" style="1" customWidth="1"/>
    <col min="15" max="15" width="4.33203125" style="1" customWidth="1"/>
    <col min="16" max="16" width="3.83203125" style="1" customWidth="1"/>
    <col min="17" max="17" width="3.1640625" style="1" customWidth="1"/>
    <col min="18" max="18" width="4.1640625" style="1" customWidth="1"/>
    <col min="19" max="19" width="6.1640625" style="1" customWidth="1"/>
    <col min="20" max="16384" width="11.5" style="1"/>
  </cols>
  <sheetData>
    <row r="2" spans="1:14" ht="27.75" x14ac:dyDescent="0.45">
      <c r="A2" s="91" t="s">
        <v>20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4" ht="21" x14ac:dyDescent="0.35">
      <c r="A3" s="92" t="s">
        <v>12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4" ht="16.5" thickBot="1" x14ac:dyDescent="0.3"/>
    <row r="5" spans="1:14" ht="16.5" thickBot="1" x14ac:dyDescent="0.3">
      <c r="A5" s="23" t="s">
        <v>0</v>
      </c>
      <c r="B5" s="24"/>
      <c r="C5" s="24"/>
      <c r="D5" s="25"/>
    </row>
    <row r="6" spans="1:14" x14ac:dyDescent="0.25">
      <c r="A6" s="26"/>
      <c r="B6" s="27" t="s">
        <v>1</v>
      </c>
      <c r="C6" s="27" t="s">
        <v>2</v>
      </c>
      <c r="D6" s="28" t="s">
        <v>3</v>
      </c>
      <c r="H6" s="34" t="s">
        <v>4</v>
      </c>
      <c r="I6" s="35"/>
    </row>
    <row r="7" spans="1:14" ht="18.75" x14ac:dyDescent="0.25">
      <c r="A7" s="29" t="s">
        <v>5</v>
      </c>
      <c r="B7" s="30" t="s">
        <v>42</v>
      </c>
      <c r="C7" s="30">
        <v>200</v>
      </c>
      <c r="D7" s="7">
        <v>600</v>
      </c>
      <c r="E7" s="78" t="s">
        <v>36</v>
      </c>
      <c r="F7" s="79" t="s">
        <v>37</v>
      </c>
      <c r="G7" s="80"/>
      <c r="H7" s="36" t="s">
        <v>11</v>
      </c>
      <c r="I7" s="37"/>
    </row>
    <row r="8" spans="1:14" ht="19.5" thickBot="1" x14ac:dyDescent="0.3">
      <c r="A8" s="29" t="s">
        <v>6</v>
      </c>
      <c r="B8" s="30" t="s">
        <v>43</v>
      </c>
      <c r="C8" s="30" t="s">
        <v>45</v>
      </c>
      <c r="D8" s="7" t="s">
        <v>46</v>
      </c>
      <c r="E8" s="78" t="s">
        <v>38</v>
      </c>
      <c r="F8" s="79" t="s">
        <v>39</v>
      </c>
      <c r="G8" s="80"/>
      <c r="H8" s="38" t="s">
        <v>7</v>
      </c>
      <c r="I8" s="39"/>
    </row>
    <row r="9" spans="1:14" ht="19.5" thickBot="1" x14ac:dyDescent="0.3">
      <c r="A9" s="31" t="s">
        <v>10</v>
      </c>
      <c r="B9" s="32" t="s">
        <v>44</v>
      </c>
      <c r="C9" s="32" t="s">
        <v>47</v>
      </c>
      <c r="D9" s="8" t="s">
        <v>48</v>
      </c>
      <c r="E9" s="78" t="s">
        <v>40</v>
      </c>
      <c r="F9" s="79" t="s">
        <v>41</v>
      </c>
      <c r="G9" s="80"/>
    </row>
    <row r="10" spans="1:14" ht="16.5" thickBot="1" x14ac:dyDescent="0.3">
      <c r="A10" s="33" t="s">
        <v>13</v>
      </c>
      <c r="B10" s="83" t="s">
        <v>49</v>
      </c>
      <c r="C10" s="84"/>
      <c r="D10" s="85"/>
    </row>
    <row r="11" spans="1:14" ht="22.9" customHeight="1" x14ac:dyDescent="0.25">
      <c r="E11" s="1"/>
      <c r="F11" s="40"/>
      <c r="G11" s="41"/>
      <c r="H11" s="41"/>
    </row>
    <row r="12" spans="1:14" ht="22.9" customHeight="1" thickBot="1" x14ac:dyDescent="0.3">
      <c r="B12" s="11" t="s">
        <v>1</v>
      </c>
      <c r="C12" s="11"/>
      <c r="D12" s="11"/>
      <c r="E12" s="12" t="s">
        <v>14</v>
      </c>
      <c r="F12" s="11" t="s">
        <v>15</v>
      </c>
      <c r="G12" s="11"/>
      <c r="H12" s="11"/>
      <c r="I12" s="11"/>
    </row>
    <row r="13" spans="1:14" ht="61.5" customHeight="1" x14ac:dyDescent="0.2">
      <c r="A13" s="13" t="s">
        <v>8</v>
      </c>
      <c r="B13" s="14" t="str">
        <f>B7</f>
        <v>V_x</v>
      </c>
      <c r="C13" s="14" t="str">
        <f>B8</f>
        <v>e/X</v>
      </c>
      <c r="D13" s="14" t="str">
        <f>B9</f>
        <v>h</v>
      </c>
      <c r="E13" s="13" t="str">
        <f>B10</f>
        <v>Tau . Vx</v>
      </c>
      <c r="F13" s="15" t="str">
        <f>CONCATENATE(D13," ",C13)</f>
        <v>h e/X</v>
      </c>
      <c r="G13" s="15" t="str">
        <f>CONCATENATE(D13,"-",B13)</f>
        <v>h-V_x</v>
      </c>
      <c r="H13" s="15" t="str">
        <f>CONCATENATE(B13,"-",C13)</f>
        <v>V_x-e/X</v>
      </c>
      <c r="I13" s="15" t="str">
        <f>CONCATENATE(D13,"-",B13,"-",C13)</f>
        <v>h-V_x-e/X</v>
      </c>
      <c r="J13" s="42"/>
      <c r="K13" s="88" t="s">
        <v>24</v>
      </c>
      <c r="L13" s="89"/>
      <c r="M13" s="90"/>
    </row>
    <row r="14" spans="1:14" x14ac:dyDescent="0.25">
      <c r="A14" s="16">
        <v>1</v>
      </c>
      <c r="B14" s="16">
        <v>-1</v>
      </c>
      <c r="C14" s="16">
        <v>-1</v>
      </c>
      <c r="D14" s="16">
        <v>-1</v>
      </c>
      <c r="E14" s="17"/>
      <c r="F14" s="16">
        <f>D14*C14</f>
        <v>1</v>
      </c>
      <c r="G14" s="16">
        <f>D14*B14</f>
        <v>1</v>
      </c>
      <c r="H14" s="16">
        <f>B14*C14</f>
        <v>1</v>
      </c>
      <c r="I14" s="16">
        <f t="shared" ref="I14:I21" si="0">D14*B14*C14</f>
        <v>-1</v>
      </c>
      <c r="J14" s="42"/>
      <c r="K14" s="26"/>
      <c r="L14" s="27" t="s">
        <v>1</v>
      </c>
      <c r="M14" s="28" t="s">
        <v>26</v>
      </c>
      <c r="N14" s="43" t="s">
        <v>27</v>
      </c>
    </row>
    <row r="15" spans="1:14" x14ac:dyDescent="0.25">
      <c r="A15" s="16">
        <v>2</v>
      </c>
      <c r="B15" s="16">
        <v>-1</v>
      </c>
      <c r="C15" s="16">
        <v>-1</v>
      </c>
      <c r="D15" s="16">
        <v>1</v>
      </c>
      <c r="E15" s="17"/>
      <c r="F15" s="16">
        <f t="shared" ref="F15:F21" si="1">D15*C15</f>
        <v>-1</v>
      </c>
      <c r="G15" s="16">
        <f t="shared" ref="G15:G21" si="2">D15*B15</f>
        <v>-1</v>
      </c>
      <c r="H15" s="16">
        <f t="shared" ref="H15:H21" si="3">B15*C15</f>
        <v>1</v>
      </c>
      <c r="I15" s="16">
        <f t="shared" si="0"/>
        <v>1</v>
      </c>
      <c r="J15" s="42"/>
      <c r="K15" s="29" t="s">
        <v>5</v>
      </c>
      <c r="L15" s="5" t="str">
        <f>B7</f>
        <v>V_x</v>
      </c>
      <c r="M15" s="7"/>
      <c r="N15" s="44">
        <f>(M15-((C7+D7)/2))/((D7-C7)/2)</f>
        <v>-2</v>
      </c>
    </row>
    <row r="16" spans="1:14" x14ac:dyDescent="0.25">
      <c r="A16" s="16">
        <v>3</v>
      </c>
      <c r="B16" s="16">
        <v>-1</v>
      </c>
      <c r="C16" s="16">
        <v>1</v>
      </c>
      <c r="D16" s="16">
        <v>-1</v>
      </c>
      <c r="E16" s="17"/>
      <c r="F16" s="16">
        <f t="shared" si="1"/>
        <v>-1</v>
      </c>
      <c r="G16" s="16">
        <f t="shared" si="2"/>
        <v>1</v>
      </c>
      <c r="H16" s="16">
        <f t="shared" si="3"/>
        <v>-1</v>
      </c>
      <c r="I16" s="16">
        <f t="shared" si="0"/>
        <v>1</v>
      </c>
      <c r="J16" s="42"/>
      <c r="K16" s="29" t="s">
        <v>6</v>
      </c>
      <c r="L16" s="5" t="str">
        <f t="shared" ref="L16:L17" si="4">B8</f>
        <v>e/X</v>
      </c>
      <c r="M16" s="7"/>
      <c r="N16" s="44" t="e">
        <f t="shared" ref="N16:N17" si="5">(M16-((C8+D8)/2))/((D8-C8)/2)</f>
        <v>#VALUE!</v>
      </c>
    </row>
    <row r="17" spans="1:15" ht="16.5" thickBot="1" x14ac:dyDescent="0.3">
      <c r="A17" s="16">
        <v>4</v>
      </c>
      <c r="B17" s="16">
        <v>-1</v>
      </c>
      <c r="C17" s="16">
        <v>1</v>
      </c>
      <c r="D17" s="16">
        <v>1</v>
      </c>
      <c r="E17" s="17"/>
      <c r="F17" s="16">
        <f t="shared" si="1"/>
        <v>1</v>
      </c>
      <c r="G17" s="16">
        <f t="shared" si="2"/>
        <v>-1</v>
      </c>
      <c r="H17" s="16">
        <f t="shared" si="3"/>
        <v>-1</v>
      </c>
      <c r="I17" s="16">
        <f t="shared" si="0"/>
        <v>-1</v>
      </c>
      <c r="J17" s="42"/>
      <c r="K17" s="31" t="s">
        <v>10</v>
      </c>
      <c r="L17" s="6" t="str">
        <f t="shared" si="4"/>
        <v>h</v>
      </c>
      <c r="M17" s="9"/>
      <c r="N17" s="44" t="e">
        <f t="shared" si="5"/>
        <v>#VALUE!</v>
      </c>
    </row>
    <row r="18" spans="1:15" x14ac:dyDescent="0.25">
      <c r="A18" s="16">
        <v>5</v>
      </c>
      <c r="B18" s="16">
        <v>1</v>
      </c>
      <c r="C18" s="16">
        <v>-1</v>
      </c>
      <c r="D18" s="16">
        <v>-1</v>
      </c>
      <c r="E18" s="17"/>
      <c r="F18" s="16">
        <f t="shared" si="1"/>
        <v>1</v>
      </c>
      <c r="G18" s="16">
        <f t="shared" si="2"/>
        <v>-1</v>
      </c>
      <c r="H18" s="16">
        <f t="shared" si="3"/>
        <v>-1</v>
      </c>
      <c r="I18" s="16">
        <f t="shared" si="0"/>
        <v>1</v>
      </c>
      <c r="J18" s="42"/>
      <c r="K18" s="93" t="s">
        <v>25</v>
      </c>
      <c r="L18" s="86" t="str">
        <f>CONCATENATE(B10," =")</f>
        <v>Tau . Vx =</v>
      </c>
      <c r="M18" s="87"/>
    </row>
    <row r="19" spans="1:15" x14ac:dyDescent="0.25">
      <c r="A19" s="16">
        <v>6</v>
      </c>
      <c r="B19" s="16">
        <v>1</v>
      </c>
      <c r="C19" s="16">
        <v>-1</v>
      </c>
      <c r="D19" s="16">
        <v>1</v>
      </c>
      <c r="E19" s="17"/>
      <c r="F19" s="16">
        <f t="shared" si="1"/>
        <v>-1</v>
      </c>
      <c r="G19" s="16">
        <f t="shared" si="2"/>
        <v>1</v>
      </c>
      <c r="H19" s="16">
        <f t="shared" si="3"/>
        <v>-1</v>
      </c>
      <c r="I19" s="16">
        <f t="shared" si="0"/>
        <v>-1</v>
      </c>
      <c r="J19" s="42"/>
      <c r="K19" s="94"/>
      <c r="L19" s="96" t="e">
        <f>B29+(C29*N15)+(D29*N16)+(E29*N17)+(F29*N17*N16)+(G29*N17*N15)+(H29*N15*N16)+(I29*N15*N16*N17)</f>
        <v>#DIV/0!</v>
      </c>
      <c r="M19" s="97"/>
    </row>
    <row r="20" spans="1:15" ht="16.5" thickBot="1" x14ac:dyDescent="0.3">
      <c r="A20" s="16">
        <v>7</v>
      </c>
      <c r="B20" s="16">
        <v>1</v>
      </c>
      <c r="C20" s="16">
        <v>1</v>
      </c>
      <c r="D20" s="16">
        <v>-1</v>
      </c>
      <c r="E20" s="17"/>
      <c r="F20" s="16">
        <f t="shared" si="1"/>
        <v>-1</v>
      </c>
      <c r="G20" s="16">
        <f t="shared" si="2"/>
        <v>-1</v>
      </c>
      <c r="H20" s="16">
        <f t="shared" si="3"/>
        <v>1</v>
      </c>
      <c r="I20" s="16">
        <f t="shared" si="0"/>
        <v>-1</v>
      </c>
      <c r="J20" s="42"/>
      <c r="K20" s="95"/>
      <c r="L20" s="98"/>
      <c r="M20" s="99"/>
    </row>
    <row r="21" spans="1:15" x14ac:dyDescent="0.25">
      <c r="A21" s="16">
        <v>8</v>
      </c>
      <c r="B21" s="16">
        <v>1</v>
      </c>
      <c r="C21" s="16">
        <v>1</v>
      </c>
      <c r="D21" s="16">
        <v>1</v>
      </c>
      <c r="E21" s="17"/>
      <c r="F21" s="16">
        <f t="shared" si="1"/>
        <v>1</v>
      </c>
      <c r="G21" s="16">
        <f t="shared" si="2"/>
        <v>1</v>
      </c>
      <c r="H21" s="16">
        <f t="shared" si="3"/>
        <v>1</v>
      </c>
      <c r="I21" s="16">
        <f t="shared" si="0"/>
        <v>1</v>
      </c>
      <c r="J21" s="42"/>
      <c r="K21" s="77" t="s">
        <v>35</v>
      </c>
    </row>
    <row r="22" spans="1:15" x14ac:dyDescent="0.25">
      <c r="K22" s="45"/>
    </row>
    <row r="23" spans="1:15" s="47" customFormat="1" ht="49.5" customHeight="1" x14ac:dyDescent="0.2">
      <c r="A23" s="4" t="s">
        <v>9</v>
      </c>
      <c r="B23" s="4" t="s">
        <v>17</v>
      </c>
      <c r="C23" s="4" t="str">
        <f>B7</f>
        <v>V_x</v>
      </c>
      <c r="D23" s="4" t="str">
        <f>B8</f>
        <v>e/X</v>
      </c>
      <c r="E23" s="4" t="str">
        <f>B9</f>
        <v>h</v>
      </c>
      <c r="F23" s="4" t="str">
        <f>F13</f>
        <v>h e/X</v>
      </c>
      <c r="G23" s="4" t="str">
        <f>G13</f>
        <v>h-V_x</v>
      </c>
      <c r="H23" s="4" t="str">
        <f>H13</f>
        <v>V_x-e/X</v>
      </c>
      <c r="I23" s="4" t="str">
        <f>I13</f>
        <v>h-V_x-e/X</v>
      </c>
      <c r="J23" s="46"/>
      <c r="K23" s="46"/>
      <c r="L23" s="1"/>
      <c r="M23" s="1"/>
      <c r="N23" s="1"/>
      <c r="O23" s="1"/>
    </row>
    <row r="24" spans="1:15" x14ac:dyDescent="0.25">
      <c r="A24" s="48" t="s">
        <v>18</v>
      </c>
      <c r="B24" s="2">
        <f>(SUM(E14:E21))/8</f>
        <v>0</v>
      </c>
      <c r="C24" s="2">
        <f>((E14+E15+E16+E17)/4)-B24</f>
        <v>0</v>
      </c>
      <c r="D24" s="2">
        <f>((E14+E15+E18+E19)/4)-B24</f>
        <v>0</v>
      </c>
      <c r="E24" s="2">
        <f>((E14+E16+E18+E20)/4)-B24</f>
        <v>0</v>
      </c>
      <c r="F24" s="2">
        <f>((E14+E17+E18+E21)/4)-B24</f>
        <v>0</v>
      </c>
      <c r="G24" s="2">
        <f>((E14+E16+E19+E21)/4)-B24</f>
        <v>0</v>
      </c>
      <c r="H24" s="2">
        <f>((E14+E15+E20+E21)/4)-B24</f>
        <v>0</v>
      </c>
      <c r="I24" s="2">
        <f>((E15+E16+E18+E21)/4)-B24</f>
        <v>0</v>
      </c>
    </row>
    <row r="25" spans="1:15" x14ac:dyDescent="0.25">
      <c r="A25" s="48" t="s">
        <v>19</v>
      </c>
      <c r="B25" s="2">
        <f>(SUM(E14:E21))/8</f>
        <v>0</v>
      </c>
      <c r="C25" s="2">
        <f>((E18+E19+E20+E21)/4)-B25</f>
        <v>0</v>
      </c>
      <c r="D25" s="2">
        <f>((E16+E17+E20+E21)/4)-B25</f>
        <v>0</v>
      </c>
      <c r="E25" s="2">
        <f>((E15+E17+E19+E21)/4)-B25</f>
        <v>0</v>
      </c>
      <c r="F25" s="2">
        <f>((E15+E16+E19+E20)/4)-B25</f>
        <v>0</v>
      </c>
      <c r="G25" s="2">
        <f>((E15+E17+E18+E20)/4)-B25</f>
        <v>0</v>
      </c>
      <c r="H25" s="2">
        <f>((E16+E17+E18+E19)/4)-B25</f>
        <v>0</v>
      </c>
      <c r="I25" s="2">
        <f>((E14+E17+E19+E20)/4)-B25</f>
        <v>0</v>
      </c>
    </row>
    <row r="26" spans="1:15" x14ac:dyDescent="0.25">
      <c r="A26" s="48"/>
      <c r="B26" s="2"/>
      <c r="C26" s="2"/>
      <c r="D26" s="2"/>
      <c r="E26" s="2"/>
      <c r="F26" s="2"/>
      <c r="G26" s="2"/>
      <c r="H26" s="2"/>
      <c r="I26" s="2"/>
    </row>
    <row r="27" spans="1:15" x14ac:dyDescent="0.25">
      <c r="A27" s="48"/>
      <c r="B27" s="2"/>
      <c r="C27" s="2"/>
      <c r="D27" s="2"/>
      <c r="E27" s="2"/>
      <c r="F27" s="2"/>
      <c r="G27" s="2"/>
      <c r="H27" s="2"/>
      <c r="I27" s="2"/>
    </row>
    <row r="28" spans="1:15" ht="16.5" thickBot="1" x14ac:dyDescent="0.3">
      <c r="A28" s="48"/>
      <c r="B28" s="2"/>
      <c r="C28" s="2"/>
      <c r="D28" s="2"/>
      <c r="E28" s="2"/>
      <c r="F28" s="2"/>
      <c r="G28" s="2"/>
      <c r="H28" s="2"/>
      <c r="I28" s="2"/>
    </row>
    <row r="29" spans="1:15" ht="32.25" hidden="1" customHeight="1" x14ac:dyDescent="0.25">
      <c r="A29" s="49" t="s">
        <v>16</v>
      </c>
      <c r="B29" s="3" t="e">
        <f>AVERAGE(E14:E21)</f>
        <v>#DIV/0!</v>
      </c>
      <c r="C29" s="3" t="e">
        <f>(AVERAGE(E18:E21))-B29</f>
        <v>#DIV/0!</v>
      </c>
      <c r="D29" s="3" t="e">
        <f>((E16+E17+E20+E21)/4)-B29</f>
        <v>#DIV/0!</v>
      </c>
      <c r="E29" s="3" t="e">
        <f>((E15+E17+E19+E21)/4)-B29</f>
        <v>#DIV/0!</v>
      </c>
      <c r="F29" s="3" t="e">
        <f>((E14+E17+E18+E21)/4)-B29</f>
        <v>#DIV/0!</v>
      </c>
      <c r="G29" s="3" t="e">
        <f>((E14+E16+E19+E21)/4)-B29</f>
        <v>#DIV/0!</v>
      </c>
      <c r="H29" s="3" t="e">
        <f>((E14+E15+E20+E21)/4)-B29</f>
        <v>#DIV/0!</v>
      </c>
      <c r="I29" s="3">
        <f>SUMPRODUCT(I14:I21,E14:E21)/8</f>
        <v>0</v>
      </c>
    </row>
    <row r="30" spans="1:15" ht="32.25" hidden="1" customHeight="1" thickBot="1" x14ac:dyDescent="0.3">
      <c r="A30" s="50"/>
      <c r="B30" s="51" t="e">
        <f>ROUNDUP(B29,$K$31)</f>
        <v>#DIV/0!</v>
      </c>
      <c r="C30" s="51" t="e">
        <f t="shared" ref="C30:I30" si="6">ROUNDUP(C29,$K$31)</f>
        <v>#DIV/0!</v>
      </c>
      <c r="D30" s="51" t="e">
        <f t="shared" si="6"/>
        <v>#DIV/0!</v>
      </c>
      <c r="E30" s="51" t="e">
        <f t="shared" si="6"/>
        <v>#DIV/0!</v>
      </c>
      <c r="F30" s="51" t="e">
        <f t="shared" si="6"/>
        <v>#DIV/0!</v>
      </c>
      <c r="G30" s="51" t="e">
        <f t="shared" si="6"/>
        <v>#DIV/0!</v>
      </c>
      <c r="H30" s="51" t="e">
        <f t="shared" si="6"/>
        <v>#DIV/0!</v>
      </c>
      <c r="I30" s="51">
        <f t="shared" si="6"/>
        <v>0</v>
      </c>
    </row>
    <row r="31" spans="1:15" s="57" customFormat="1" ht="72" customHeight="1" thickBot="1" x14ac:dyDescent="0.3">
      <c r="A31" s="52" t="str">
        <f>CONCATENATE(B10," =")</f>
        <v>Tau . Vx =</v>
      </c>
      <c r="B31" s="53" t="e">
        <f>B30</f>
        <v>#DIV/0!</v>
      </c>
      <c r="C31" s="53" t="e">
        <f>CONCATENATE((IF(C30&gt;0,CONCATENATE("+ ",C30),C30))," ",C23)</f>
        <v>#DIV/0!</v>
      </c>
      <c r="D31" s="53" t="e">
        <f t="shared" ref="D31:I31" si="7">CONCATENATE((IF(D30&gt;0,CONCATENATE("+ ",D30),D30))," ",D23)</f>
        <v>#DIV/0!</v>
      </c>
      <c r="E31" s="53" t="e">
        <f t="shared" si="7"/>
        <v>#DIV/0!</v>
      </c>
      <c r="F31" s="53" t="e">
        <f t="shared" si="7"/>
        <v>#DIV/0!</v>
      </c>
      <c r="G31" s="53" t="e">
        <f t="shared" si="7"/>
        <v>#DIV/0!</v>
      </c>
      <c r="H31" s="54" t="e">
        <f>CONCATENATE((IF(H30&gt;0,CONCATENATE("+ ",H30),H30))," ",H23)</f>
        <v>#DIV/0!</v>
      </c>
      <c r="I31" s="54" t="str">
        <f t="shared" si="7"/>
        <v>0 h-V_x-e/X</v>
      </c>
      <c r="J31" s="81" t="s">
        <v>22</v>
      </c>
      <c r="K31" s="55">
        <v>3</v>
      </c>
      <c r="L31" s="56"/>
    </row>
    <row r="32" spans="1:15" ht="36.75" customHeight="1" x14ac:dyDescent="0.25">
      <c r="C32" s="58"/>
      <c r="D32" s="58"/>
      <c r="E32" s="58"/>
      <c r="F32" s="58"/>
      <c r="K32" s="59"/>
      <c r="L32" s="60" t="s">
        <v>21</v>
      </c>
      <c r="M32" s="60" t="s">
        <v>23</v>
      </c>
    </row>
    <row r="33" spans="1:13" x14ac:dyDescent="0.25">
      <c r="A33" s="61"/>
      <c r="B33" s="58"/>
      <c r="C33" s="58"/>
      <c r="D33" s="58"/>
      <c r="E33" s="58"/>
      <c r="F33" s="58"/>
      <c r="K33" s="62" t="str">
        <f>CONCATENATE(C23,"=",C7)</f>
        <v>V_x=200</v>
      </c>
      <c r="L33" s="63">
        <f>C24+B24</f>
        <v>0</v>
      </c>
      <c r="M33" s="63">
        <f>$B$24</f>
        <v>0</v>
      </c>
    </row>
    <row r="34" spans="1:13" x14ac:dyDescent="0.25">
      <c r="A34" s="61"/>
      <c r="B34" s="64"/>
      <c r="C34" s="65"/>
      <c r="D34" s="58"/>
      <c r="E34" s="66"/>
      <c r="F34" s="66"/>
      <c r="K34" s="62" t="str">
        <f>CONCATENATE(C23,"=",D7)</f>
        <v>V_x=600</v>
      </c>
      <c r="L34" s="63">
        <f>C25+B25</f>
        <v>0</v>
      </c>
      <c r="M34" s="63">
        <f t="shared" ref="M34:M52" si="8">$B$24</f>
        <v>0</v>
      </c>
    </row>
    <row r="35" spans="1:13" x14ac:dyDescent="0.25">
      <c r="A35" s="61"/>
      <c r="B35" s="64"/>
      <c r="C35" s="65"/>
      <c r="D35" s="58"/>
      <c r="E35" s="66"/>
      <c r="F35" s="66"/>
      <c r="K35" s="62"/>
      <c r="L35" s="63"/>
      <c r="M35" s="63">
        <f t="shared" si="8"/>
        <v>0</v>
      </c>
    </row>
    <row r="36" spans="1:13" x14ac:dyDescent="0.25">
      <c r="A36" s="61"/>
      <c r="F36" s="1"/>
      <c r="G36" s="1"/>
      <c r="K36" s="62" t="str">
        <f>CONCATENATE(D23,"=",C8)</f>
        <v>e/X=0.006</v>
      </c>
      <c r="L36" s="63">
        <f>D24+B24</f>
        <v>0</v>
      </c>
      <c r="M36" s="63">
        <f t="shared" si="8"/>
        <v>0</v>
      </c>
    </row>
    <row r="37" spans="1:13" x14ac:dyDescent="0.25">
      <c r="A37" s="61"/>
      <c r="F37" s="1"/>
      <c r="G37" s="1"/>
      <c r="H37" s="58"/>
      <c r="I37" s="58"/>
      <c r="J37" s="58"/>
      <c r="K37" s="62" t="str">
        <f>CONCATENATE(D23,"=",D8)</f>
        <v>e/X=0.011</v>
      </c>
      <c r="L37" s="63">
        <f>D25+B25</f>
        <v>0</v>
      </c>
      <c r="M37" s="63">
        <f t="shared" si="8"/>
        <v>0</v>
      </c>
    </row>
    <row r="38" spans="1:13" x14ac:dyDescent="0.25">
      <c r="A38" s="58"/>
      <c r="K38" s="62"/>
      <c r="L38" s="63"/>
      <c r="M38" s="63">
        <f t="shared" si="8"/>
        <v>0</v>
      </c>
    </row>
    <row r="39" spans="1:13" x14ac:dyDescent="0.25">
      <c r="A39" s="61"/>
      <c r="K39" s="62" t="str">
        <f>CONCATENATE(E23,"=",C9)</f>
        <v>h=0.2</v>
      </c>
      <c r="L39" s="63">
        <f>E24+B24</f>
        <v>0</v>
      </c>
      <c r="M39" s="63">
        <f t="shared" si="8"/>
        <v>0</v>
      </c>
    </row>
    <row r="40" spans="1:13" x14ac:dyDescent="0.25">
      <c r="A40" s="61"/>
      <c r="K40" s="62" t="str">
        <f>CONCATENATE(E23,"=",D9)</f>
        <v>h=0.8</v>
      </c>
      <c r="L40" s="63">
        <f>E25+B25</f>
        <v>0</v>
      </c>
      <c r="M40" s="63">
        <f t="shared" si="8"/>
        <v>0</v>
      </c>
    </row>
    <row r="41" spans="1:13" x14ac:dyDescent="0.25">
      <c r="A41" s="61"/>
      <c r="K41" s="62"/>
      <c r="L41" s="63"/>
      <c r="M41" s="63">
        <f t="shared" si="8"/>
        <v>0</v>
      </c>
    </row>
    <row r="42" spans="1:13" x14ac:dyDescent="0.25">
      <c r="A42" s="61"/>
      <c r="K42" s="62" t="str">
        <f>CONCATENATE(F23," niveau -")</f>
        <v>h e/X niveau -</v>
      </c>
      <c r="L42" s="63">
        <f>F24+B24</f>
        <v>0</v>
      </c>
      <c r="M42" s="63">
        <f t="shared" si="8"/>
        <v>0</v>
      </c>
    </row>
    <row r="43" spans="1:13" x14ac:dyDescent="0.25">
      <c r="A43" s="61"/>
      <c r="K43" s="62" t="str">
        <f>CONCATENATE(F23," niveau +")</f>
        <v>h e/X niveau +</v>
      </c>
      <c r="L43" s="63">
        <f>F25+B25</f>
        <v>0</v>
      </c>
      <c r="M43" s="63">
        <f t="shared" si="8"/>
        <v>0</v>
      </c>
    </row>
    <row r="44" spans="1:13" x14ac:dyDescent="0.25">
      <c r="K44" s="62"/>
      <c r="L44" s="63"/>
      <c r="M44" s="63">
        <f t="shared" si="8"/>
        <v>0</v>
      </c>
    </row>
    <row r="45" spans="1:13" x14ac:dyDescent="0.25">
      <c r="K45" s="62" t="str">
        <f>CONCATENATE(G23," niveau -")</f>
        <v>h-V_x niveau -</v>
      </c>
      <c r="L45" s="63">
        <f>G24+B24</f>
        <v>0</v>
      </c>
      <c r="M45" s="63">
        <f t="shared" si="8"/>
        <v>0</v>
      </c>
    </row>
    <row r="46" spans="1:13" x14ac:dyDescent="0.25">
      <c r="K46" s="62" t="str">
        <f>CONCATENATE(G23," niveau +")</f>
        <v>h-V_x niveau +</v>
      </c>
      <c r="L46" s="63">
        <f>G25+B25</f>
        <v>0</v>
      </c>
      <c r="M46" s="63">
        <f t="shared" si="8"/>
        <v>0</v>
      </c>
    </row>
    <row r="47" spans="1:13" x14ac:dyDescent="0.25">
      <c r="A47" s="61"/>
      <c r="K47" s="62"/>
      <c r="L47" s="63"/>
      <c r="M47" s="63">
        <f t="shared" si="8"/>
        <v>0</v>
      </c>
    </row>
    <row r="48" spans="1:13" ht="15.6" customHeight="1" x14ac:dyDescent="0.25">
      <c r="A48" s="67"/>
      <c r="H48" s="68"/>
      <c r="K48" s="62" t="str">
        <f>CONCATENATE(H23," niveau -")</f>
        <v>V_x-e/X niveau -</v>
      </c>
      <c r="L48" s="63">
        <f>H24+B24</f>
        <v>0</v>
      </c>
      <c r="M48" s="63">
        <f t="shared" si="8"/>
        <v>0</v>
      </c>
    </row>
    <row r="49" spans="1:13" x14ac:dyDescent="0.25">
      <c r="A49" s="69"/>
      <c r="H49" s="70"/>
      <c r="K49" s="62" t="str">
        <f>CONCATENATE(H23," niveau +")</f>
        <v>V_x-e/X niveau +</v>
      </c>
      <c r="L49" s="63">
        <f>H25+B25</f>
        <v>0</v>
      </c>
      <c r="M49" s="63">
        <f t="shared" si="8"/>
        <v>0</v>
      </c>
    </row>
    <row r="50" spans="1:13" x14ac:dyDescent="0.25">
      <c r="A50" s="69"/>
      <c r="H50" s="70"/>
      <c r="K50" s="62"/>
      <c r="L50" s="63"/>
      <c r="M50" s="63">
        <f t="shared" si="8"/>
        <v>0</v>
      </c>
    </row>
    <row r="51" spans="1:13" x14ac:dyDescent="0.25">
      <c r="A51" s="69"/>
      <c r="H51" s="70"/>
      <c r="K51" s="62" t="str">
        <f>CONCATENATE(I23," niveau -")</f>
        <v>h-V_x-e/X niveau -</v>
      </c>
      <c r="L51" s="63">
        <f>I24+B24</f>
        <v>0</v>
      </c>
      <c r="M51" s="63">
        <f t="shared" si="8"/>
        <v>0</v>
      </c>
    </row>
    <row r="52" spans="1:13" s="74" customFormat="1" x14ac:dyDescent="0.25">
      <c r="A52" s="71"/>
      <c r="B52" s="10"/>
      <c r="C52" s="10"/>
      <c r="D52" s="10"/>
      <c r="E52" s="10"/>
      <c r="F52" s="10"/>
      <c r="G52" s="10"/>
      <c r="H52" s="72"/>
      <c r="I52" s="73"/>
      <c r="J52" s="73"/>
      <c r="K52" s="62" t="str">
        <f>CONCATENATE(I23," niveau -")</f>
        <v>h-V_x-e/X niveau -</v>
      </c>
      <c r="L52" s="63">
        <f>I25+B25</f>
        <v>0</v>
      </c>
      <c r="M52" s="63">
        <f t="shared" si="8"/>
        <v>0</v>
      </c>
    </row>
    <row r="53" spans="1:13" s="74" customFormat="1" x14ac:dyDescent="0.25">
      <c r="A53" s="71"/>
      <c r="B53" s="10"/>
      <c r="C53" s="10"/>
      <c r="D53" s="10"/>
      <c r="E53" s="10"/>
      <c r="F53" s="10"/>
      <c r="G53" s="10"/>
      <c r="H53" s="72"/>
      <c r="I53" s="73"/>
      <c r="J53" s="73"/>
      <c r="K53" s="10"/>
    </row>
    <row r="54" spans="1:13" s="74" customFormat="1" x14ac:dyDescent="0.25">
      <c r="A54" s="71"/>
      <c r="B54" s="10"/>
      <c r="C54" s="10"/>
      <c r="D54" s="10"/>
      <c r="E54" s="10"/>
      <c r="F54" s="10"/>
      <c r="G54" s="10"/>
      <c r="H54" s="72"/>
      <c r="I54" s="73"/>
      <c r="J54" s="73"/>
      <c r="K54" s="10"/>
    </row>
    <row r="55" spans="1:13" x14ac:dyDescent="0.25">
      <c r="A55" s="69"/>
    </row>
    <row r="56" spans="1:13" x14ac:dyDescent="0.25">
      <c r="A56" s="69"/>
    </row>
    <row r="59" spans="1:13" ht="34.5" x14ac:dyDescent="0.45">
      <c r="A59" s="82" t="s">
        <v>34</v>
      </c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1:13" x14ac:dyDescent="0.25">
      <c r="B60" s="11" t="s">
        <v>1</v>
      </c>
      <c r="C60" s="11"/>
      <c r="D60" s="11"/>
      <c r="E60" s="18" t="s">
        <v>29</v>
      </c>
      <c r="F60" s="11" t="s">
        <v>15</v>
      </c>
      <c r="G60" s="11"/>
      <c r="H60" s="11"/>
      <c r="I60" s="11"/>
      <c r="K60" s="18" t="s">
        <v>28</v>
      </c>
      <c r="L60" s="12" t="s">
        <v>30</v>
      </c>
    </row>
    <row r="61" spans="1:13" ht="55.5" customHeight="1" x14ac:dyDescent="0.2">
      <c r="A61" s="13" t="s">
        <v>32</v>
      </c>
      <c r="B61" s="20" t="str">
        <f>B7</f>
        <v>V_x</v>
      </c>
      <c r="C61" s="20" t="str">
        <f>B8</f>
        <v>e/X</v>
      </c>
      <c r="D61" s="20" t="str">
        <f>B9</f>
        <v>h</v>
      </c>
      <c r="E61" s="22" t="str">
        <f>B10</f>
        <v>Tau . Vx</v>
      </c>
      <c r="F61" s="19" t="str">
        <f>CONCATENATE(D61," ",C61)</f>
        <v>h e/X</v>
      </c>
      <c r="G61" s="19" t="str">
        <f>CONCATENATE(D61,"-",B61)</f>
        <v>h-V_x</v>
      </c>
      <c r="H61" s="19" t="str">
        <f>CONCATENATE(B61,"-",C61)</f>
        <v>V_x-e/X</v>
      </c>
      <c r="I61" s="19" t="str">
        <f>CONCATENATE(D61,"-",B61,"-",C61)</f>
        <v>h-V_x-e/X</v>
      </c>
      <c r="J61" s="13" t="s">
        <v>31</v>
      </c>
      <c r="K61" s="22" t="str">
        <f>E61</f>
        <v>Tau . Vx</v>
      </c>
      <c r="L61" s="22" t="s">
        <v>30</v>
      </c>
    </row>
    <row r="62" spans="1:13" x14ac:dyDescent="0.25">
      <c r="A62" s="16">
        <v>1</v>
      </c>
      <c r="B62" s="16">
        <v>-1</v>
      </c>
      <c r="C62" s="16">
        <v>-1</v>
      </c>
      <c r="D62" s="16">
        <v>-1</v>
      </c>
      <c r="E62" s="21" t="e">
        <f>$B$29+(B62*$C$29)+(C62*$D$29)+(D62*$E$29)+(F62*$F$29)+(G62*$G$29)+(H62*$H$29)+(G62*$I$29)</f>
        <v>#DIV/0!</v>
      </c>
      <c r="F62" s="16">
        <f>D62*C62</f>
        <v>1</v>
      </c>
      <c r="G62" s="16">
        <f>D62*B62</f>
        <v>1</v>
      </c>
      <c r="H62" s="16">
        <f>B62*C62</f>
        <v>1</v>
      </c>
      <c r="I62" s="16">
        <f>D62*B62*C62</f>
        <v>-1</v>
      </c>
      <c r="J62" s="16">
        <v>1</v>
      </c>
      <c r="K62" s="21">
        <f>E14</f>
        <v>0</v>
      </c>
      <c r="L62" s="21" t="e">
        <f>K62-E62</f>
        <v>#DIV/0!</v>
      </c>
    </row>
    <row r="63" spans="1:13" x14ac:dyDescent="0.25">
      <c r="A63" s="16">
        <v>2</v>
      </c>
      <c r="B63" s="16">
        <v>0</v>
      </c>
      <c r="C63" s="16">
        <v>-1</v>
      </c>
      <c r="D63" s="16">
        <v>-1</v>
      </c>
      <c r="E63" s="21" t="e">
        <f t="shared" ref="E63:E88" si="9">$B$29+(B63*$C$29)+(C63*$D$29)+(D63*$E$29)+(F63*$F$29)+(G63*$G$29)+(H63*$H$29)+(G63*$I$29)</f>
        <v>#DIV/0!</v>
      </c>
      <c r="F63" s="16">
        <f t="shared" ref="F63:F88" si="10">D63*C63</f>
        <v>1</v>
      </c>
      <c r="G63" s="16">
        <f t="shared" ref="G63:G88" si="11">D63*B63</f>
        <v>0</v>
      </c>
      <c r="H63" s="16">
        <f t="shared" ref="H63:H88" si="12">B63*C63</f>
        <v>0</v>
      </c>
      <c r="I63" s="16">
        <f t="shared" ref="I63:I88" si="13">D63*B63*C63</f>
        <v>0</v>
      </c>
      <c r="J63" s="16"/>
      <c r="K63" s="21"/>
      <c r="L63" s="21"/>
    </row>
    <row r="64" spans="1:13" x14ac:dyDescent="0.25">
      <c r="A64" s="16">
        <v>3</v>
      </c>
      <c r="B64" s="16">
        <v>-1</v>
      </c>
      <c r="C64" s="16">
        <v>0</v>
      </c>
      <c r="D64" s="16">
        <v>-1</v>
      </c>
      <c r="E64" s="21" t="e">
        <f t="shared" si="9"/>
        <v>#DIV/0!</v>
      </c>
      <c r="F64" s="16">
        <f t="shared" si="10"/>
        <v>0</v>
      </c>
      <c r="G64" s="16">
        <f t="shared" si="11"/>
        <v>1</v>
      </c>
      <c r="H64" s="16">
        <f t="shared" si="12"/>
        <v>0</v>
      </c>
      <c r="I64" s="16">
        <f t="shared" si="13"/>
        <v>0</v>
      </c>
      <c r="J64" s="16"/>
      <c r="K64" s="21"/>
      <c r="L64" s="21"/>
    </row>
    <row r="65" spans="1:12" x14ac:dyDescent="0.25">
      <c r="A65" s="16">
        <v>4</v>
      </c>
      <c r="B65" s="16">
        <v>-1</v>
      </c>
      <c r="C65" s="16">
        <v>-1</v>
      </c>
      <c r="D65" s="16">
        <v>0</v>
      </c>
      <c r="E65" s="21" t="e">
        <f t="shared" si="9"/>
        <v>#DIV/0!</v>
      </c>
      <c r="F65" s="16">
        <f t="shared" si="10"/>
        <v>0</v>
      </c>
      <c r="G65" s="16">
        <f t="shared" si="11"/>
        <v>0</v>
      </c>
      <c r="H65" s="16">
        <f t="shared" si="12"/>
        <v>1</v>
      </c>
      <c r="I65" s="16">
        <f t="shared" si="13"/>
        <v>0</v>
      </c>
      <c r="J65" s="16"/>
      <c r="K65" s="21"/>
      <c r="L65" s="21"/>
    </row>
    <row r="66" spans="1:12" x14ac:dyDescent="0.25">
      <c r="A66" s="16">
        <v>5</v>
      </c>
      <c r="B66" s="16">
        <v>-1</v>
      </c>
      <c r="C66" s="16">
        <v>-1</v>
      </c>
      <c r="D66" s="16">
        <v>1</v>
      </c>
      <c r="E66" s="21" t="e">
        <f t="shared" si="9"/>
        <v>#DIV/0!</v>
      </c>
      <c r="F66" s="16">
        <f t="shared" si="10"/>
        <v>-1</v>
      </c>
      <c r="G66" s="16">
        <f t="shared" si="11"/>
        <v>-1</v>
      </c>
      <c r="H66" s="16">
        <f t="shared" si="12"/>
        <v>1</v>
      </c>
      <c r="I66" s="16">
        <f t="shared" si="13"/>
        <v>1</v>
      </c>
      <c r="J66" s="16">
        <v>2</v>
      </c>
      <c r="K66" s="21">
        <f>E15</f>
        <v>0</v>
      </c>
      <c r="L66" s="21" t="e">
        <f>K66-E66</f>
        <v>#DIV/0!</v>
      </c>
    </row>
    <row r="67" spans="1:12" x14ac:dyDescent="0.25">
      <c r="A67" s="16">
        <v>6</v>
      </c>
      <c r="B67" s="16">
        <v>0</v>
      </c>
      <c r="C67" s="16">
        <v>-1</v>
      </c>
      <c r="D67" s="16">
        <v>1</v>
      </c>
      <c r="E67" s="21" t="e">
        <f t="shared" si="9"/>
        <v>#DIV/0!</v>
      </c>
      <c r="F67" s="16">
        <f t="shared" si="10"/>
        <v>-1</v>
      </c>
      <c r="G67" s="16">
        <f t="shared" si="11"/>
        <v>0</v>
      </c>
      <c r="H67" s="16">
        <f t="shared" si="12"/>
        <v>0</v>
      </c>
      <c r="I67" s="16">
        <f t="shared" si="13"/>
        <v>0</v>
      </c>
      <c r="J67" s="16"/>
      <c r="K67" s="21"/>
      <c r="L67" s="21"/>
    </row>
    <row r="68" spans="1:12" x14ac:dyDescent="0.25">
      <c r="A68" s="16">
        <v>7</v>
      </c>
      <c r="B68" s="16">
        <v>-1</v>
      </c>
      <c r="C68" s="16">
        <v>0</v>
      </c>
      <c r="D68" s="16">
        <v>1</v>
      </c>
      <c r="E68" s="21" t="e">
        <f t="shared" si="9"/>
        <v>#DIV/0!</v>
      </c>
      <c r="F68" s="16">
        <f t="shared" si="10"/>
        <v>0</v>
      </c>
      <c r="G68" s="16">
        <f t="shared" si="11"/>
        <v>-1</v>
      </c>
      <c r="H68" s="16">
        <f t="shared" si="12"/>
        <v>0</v>
      </c>
      <c r="I68" s="16">
        <f t="shared" si="13"/>
        <v>0</v>
      </c>
      <c r="J68" s="16"/>
      <c r="K68" s="21"/>
      <c r="L68" s="21"/>
    </row>
    <row r="69" spans="1:12" x14ac:dyDescent="0.25">
      <c r="A69" s="16">
        <v>8</v>
      </c>
      <c r="B69" s="16">
        <v>-1</v>
      </c>
      <c r="C69" s="16">
        <v>-1</v>
      </c>
      <c r="D69" s="16">
        <v>0</v>
      </c>
      <c r="E69" s="21" t="e">
        <f t="shared" si="9"/>
        <v>#DIV/0!</v>
      </c>
      <c r="F69" s="16">
        <f t="shared" si="10"/>
        <v>0</v>
      </c>
      <c r="G69" s="16">
        <f t="shared" si="11"/>
        <v>0</v>
      </c>
      <c r="H69" s="16">
        <f t="shared" si="12"/>
        <v>1</v>
      </c>
      <c r="I69" s="16">
        <f t="shared" si="13"/>
        <v>0</v>
      </c>
      <c r="J69" s="16"/>
      <c r="K69" s="21"/>
      <c r="L69" s="21"/>
    </row>
    <row r="70" spans="1:12" x14ac:dyDescent="0.25">
      <c r="A70" s="16">
        <v>9</v>
      </c>
      <c r="B70" s="16">
        <v>-1</v>
      </c>
      <c r="C70" s="16">
        <v>1</v>
      </c>
      <c r="D70" s="16">
        <v>-1</v>
      </c>
      <c r="E70" s="21" t="e">
        <f t="shared" si="9"/>
        <v>#DIV/0!</v>
      </c>
      <c r="F70" s="16">
        <f t="shared" si="10"/>
        <v>-1</v>
      </c>
      <c r="G70" s="16">
        <f t="shared" si="11"/>
        <v>1</v>
      </c>
      <c r="H70" s="16">
        <f t="shared" si="12"/>
        <v>-1</v>
      </c>
      <c r="I70" s="16">
        <f t="shared" si="13"/>
        <v>1</v>
      </c>
      <c r="J70" s="16">
        <v>3</v>
      </c>
      <c r="K70" s="21">
        <f>E16</f>
        <v>0</v>
      </c>
      <c r="L70" s="21" t="e">
        <f>K70-E70</f>
        <v>#DIV/0!</v>
      </c>
    </row>
    <row r="71" spans="1:12" x14ac:dyDescent="0.25">
      <c r="A71" s="16">
        <v>10</v>
      </c>
      <c r="B71" s="16">
        <v>0</v>
      </c>
      <c r="C71" s="16">
        <v>1</v>
      </c>
      <c r="D71" s="16">
        <v>-1</v>
      </c>
      <c r="E71" s="21" t="e">
        <f t="shared" si="9"/>
        <v>#DIV/0!</v>
      </c>
      <c r="F71" s="16">
        <f t="shared" si="10"/>
        <v>-1</v>
      </c>
      <c r="G71" s="16">
        <f t="shared" si="11"/>
        <v>0</v>
      </c>
      <c r="H71" s="16">
        <f t="shared" si="12"/>
        <v>0</v>
      </c>
      <c r="I71" s="16">
        <f t="shared" si="13"/>
        <v>0</v>
      </c>
      <c r="J71" s="16"/>
      <c r="K71" s="21"/>
      <c r="L71" s="21"/>
    </row>
    <row r="72" spans="1:12" x14ac:dyDescent="0.25">
      <c r="A72" s="16">
        <v>11</v>
      </c>
      <c r="B72" s="16">
        <v>-1</v>
      </c>
      <c r="C72" s="16">
        <v>1</v>
      </c>
      <c r="D72" s="16">
        <v>0</v>
      </c>
      <c r="E72" s="21" t="e">
        <f t="shared" si="9"/>
        <v>#DIV/0!</v>
      </c>
      <c r="F72" s="16">
        <f t="shared" si="10"/>
        <v>0</v>
      </c>
      <c r="G72" s="16">
        <f t="shared" si="11"/>
        <v>0</v>
      </c>
      <c r="H72" s="16">
        <f t="shared" si="12"/>
        <v>-1</v>
      </c>
      <c r="I72" s="16">
        <f t="shared" si="13"/>
        <v>0</v>
      </c>
      <c r="J72" s="16"/>
      <c r="K72" s="21"/>
      <c r="L72" s="21"/>
    </row>
    <row r="73" spans="1:12" x14ac:dyDescent="0.25">
      <c r="A73" s="16">
        <v>12</v>
      </c>
      <c r="B73" s="16">
        <v>-1</v>
      </c>
      <c r="C73" s="16">
        <v>1</v>
      </c>
      <c r="D73" s="16">
        <v>1</v>
      </c>
      <c r="E73" s="21" t="e">
        <f t="shared" si="9"/>
        <v>#DIV/0!</v>
      </c>
      <c r="F73" s="16">
        <f t="shared" si="10"/>
        <v>1</v>
      </c>
      <c r="G73" s="16">
        <f t="shared" si="11"/>
        <v>-1</v>
      </c>
      <c r="H73" s="16">
        <f t="shared" si="12"/>
        <v>-1</v>
      </c>
      <c r="I73" s="16">
        <f t="shared" si="13"/>
        <v>-1</v>
      </c>
      <c r="J73" s="16">
        <v>4</v>
      </c>
      <c r="K73" s="21">
        <f>E17</f>
        <v>0</v>
      </c>
      <c r="L73" s="21" t="e">
        <f>K73-E73</f>
        <v>#DIV/0!</v>
      </c>
    </row>
    <row r="74" spans="1:12" x14ac:dyDescent="0.25">
      <c r="A74" s="16">
        <v>13</v>
      </c>
      <c r="B74" s="16">
        <v>0</v>
      </c>
      <c r="C74" s="16">
        <v>1</v>
      </c>
      <c r="D74" s="16">
        <v>1</v>
      </c>
      <c r="E74" s="21" t="e">
        <f t="shared" si="9"/>
        <v>#DIV/0!</v>
      </c>
      <c r="F74" s="16">
        <f t="shared" si="10"/>
        <v>1</v>
      </c>
      <c r="G74" s="16">
        <f t="shared" si="11"/>
        <v>0</v>
      </c>
      <c r="H74" s="16">
        <f t="shared" si="12"/>
        <v>0</v>
      </c>
      <c r="I74" s="16">
        <f t="shared" si="13"/>
        <v>0</v>
      </c>
      <c r="J74" s="16"/>
      <c r="K74" s="21"/>
      <c r="L74" s="21"/>
    </row>
    <row r="75" spans="1:12" x14ac:dyDescent="0.25">
      <c r="A75" s="16">
        <v>14</v>
      </c>
      <c r="B75" s="16">
        <v>-1</v>
      </c>
      <c r="C75" s="16">
        <v>1</v>
      </c>
      <c r="D75" s="16">
        <v>0</v>
      </c>
      <c r="E75" s="21" t="e">
        <f t="shared" si="9"/>
        <v>#DIV/0!</v>
      </c>
      <c r="F75" s="16">
        <f t="shared" si="10"/>
        <v>0</v>
      </c>
      <c r="G75" s="16">
        <f t="shared" si="11"/>
        <v>0</v>
      </c>
      <c r="H75" s="16">
        <f t="shared" si="12"/>
        <v>-1</v>
      </c>
      <c r="I75" s="16">
        <f t="shared" si="13"/>
        <v>0</v>
      </c>
      <c r="J75" s="16"/>
      <c r="K75" s="21"/>
      <c r="L75" s="21"/>
    </row>
    <row r="76" spans="1:12" x14ac:dyDescent="0.25">
      <c r="A76" s="16">
        <v>15</v>
      </c>
      <c r="B76" s="16">
        <v>1</v>
      </c>
      <c r="C76" s="16">
        <v>-1</v>
      </c>
      <c r="D76" s="16">
        <v>-1</v>
      </c>
      <c r="E76" s="21" t="e">
        <f t="shared" si="9"/>
        <v>#DIV/0!</v>
      </c>
      <c r="F76" s="16">
        <f t="shared" si="10"/>
        <v>1</v>
      </c>
      <c r="G76" s="16">
        <f t="shared" si="11"/>
        <v>-1</v>
      </c>
      <c r="H76" s="16">
        <f t="shared" si="12"/>
        <v>-1</v>
      </c>
      <c r="I76" s="16">
        <f t="shared" si="13"/>
        <v>1</v>
      </c>
      <c r="J76" s="16">
        <v>5</v>
      </c>
      <c r="K76" s="21">
        <f>E18</f>
        <v>0</v>
      </c>
      <c r="L76" s="21" t="e">
        <f>K76-E76</f>
        <v>#DIV/0!</v>
      </c>
    </row>
    <row r="77" spans="1:12" x14ac:dyDescent="0.25">
      <c r="A77" s="16">
        <v>16</v>
      </c>
      <c r="B77" s="16">
        <v>1</v>
      </c>
      <c r="C77" s="16">
        <v>0</v>
      </c>
      <c r="D77" s="16">
        <v>-1</v>
      </c>
      <c r="E77" s="21" t="e">
        <f t="shared" si="9"/>
        <v>#DIV/0!</v>
      </c>
      <c r="F77" s="16">
        <f t="shared" si="10"/>
        <v>0</v>
      </c>
      <c r="G77" s="16">
        <f t="shared" si="11"/>
        <v>-1</v>
      </c>
      <c r="H77" s="16">
        <f t="shared" si="12"/>
        <v>0</v>
      </c>
      <c r="I77" s="16">
        <f t="shared" si="13"/>
        <v>0</v>
      </c>
      <c r="J77" s="16"/>
      <c r="K77" s="21"/>
      <c r="L77" s="21"/>
    </row>
    <row r="78" spans="1:12" x14ac:dyDescent="0.25">
      <c r="A78" s="16">
        <v>17</v>
      </c>
      <c r="B78" s="16">
        <v>1</v>
      </c>
      <c r="C78" s="16">
        <v>-1</v>
      </c>
      <c r="D78" s="16">
        <v>0</v>
      </c>
      <c r="E78" s="21" t="e">
        <f t="shared" si="9"/>
        <v>#DIV/0!</v>
      </c>
      <c r="F78" s="16">
        <f t="shared" si="10"/>
        <v>0</v>
      </c>
      <c r="G78" s="16">
        <f t="shared" si="11"/>
        <v>0</v>
      </c>
      <c r="H78" s="16">
        <f t="shared" si="12"/>
        <v>-1</v>
      </c>
      <c r="I78" s="16">
        <f t="shared" si="13"/>
        <v>0</v>
      </c>
      <c r="J78" s="16"/>
      <c r="K78" s="21"/>
      <c r="L78" s="21"/>
    </row>
    <row r="79" spans="1:12" x14ac:dyDescent="0.25">
      <c r="A79" s="16">
        <v>18</v>
      </c>
      <c r="B79" s="16">
        <v>1</v>
      </c>
      <c r="C79" s="16">
        <v>-1</v>
      </c>
      <c r="D79" s="16">
        <v>1</v>
      </c>
      <c r="E79" s="21" t="e">
        <f t="shared" si="9"/>
        <v>#DIV/0!</v>
      </c>
      <c r="F79" s="16">
        <f t="shared" si="10"/>
        <v>-1</v>
      </c>
      <c r="G79" s="16">
        <f t="shared" si="11"/>
        <v>1</v>
      </c>
      <c r="H79" s="16">
        <f t="shared" si="12"/>
        <v>-1</v>
      </c>
      <c r="I79" s="16">
        <f t="shared" si="13"/>
        <v>-1</v>
      </c>
      <c r="J79" s="16">
        <v>6</v>
      </c>
      <c r="K79" s="21">
        <f>E19</f>
        <v>0</v>
      </c>
      <c r="L79" s="21" t="e">
        <f>K79-E79</f>
        <v>#DIV/0!</v>
      </c>
    </row>
    <row r="80" spans="1:12" x14ac:dyDescent="0.25">
      <c r="A80" s="16">
        <v>19</v>
      </c>
      <c r="B80" s="16">
        <v>0</v>
      </c>
      <c r="C80" s="16">
        <v>-1</v>
      </c>
      <c r="D80" s="16">
        <v>1</v>
      </c>
      <c r="E80" s="21" t="e">
        <f t="shared" si="9"/>
        <v>#DIV/0!</v>
      </c>
      <c r="F80" s="16">
        <f t="shared" si="10"/>
        <v>-1</v>
      </c>
      <c r="G80" s="16">
        <f t="shared" si="11"/>
        <v>0</v>
      </c>
      <c r="H80" s="16">
        <f t="shared" si="12"/>
        <v>0</v>
      </c>
      <c r="I80" s="16">
        <f t="shared" si="13"/>
        <v>0</v>
      </c>
      <c r="J80" s="16"/>
      <c r="K80" s="21"/>
      <c r="L80" s="21"/>
    </row>
    <row r="81" spans="1:12" x14ac:dyDescent="0.25">
      <c r="A81" s="16">
        <v>20</v>
      </c>
      <c r="B81" s="16">
        <v>1</v>
      </c>
      <c r="C81" s="16">
        <v>0</v>
      </c>
      <c r="D81" s="16">
        <v>1</v>
      </c>
      <c r="E81" s="21" t="e">
        <f t="shared" si="9"/>
        <v>#DIV/0!</v>
      </c>
      <c r="F81" s="16">
        <f t="shared" si="10"/>
        <v>0</v>
      </c>
      <c r="G81" s="16">
        <f t="shared" si="11"/>
        <v>1</v>
      </c>
      <c r="H81" s="16">
        <f t="shared" si="12"/>
        <v>0</v>
      </c>
      <c r="I81" s="16">
        <f t="shared" si="13"/>
        <v>0</v>
      </c>
      <c r="J81" s="16"/>
      <c r="K81" s="21"/>
      <c r="L81" s="21"/>
    </row>
    <row r="82" spans="1:12" x14ac:dyDescent="0.25">
      <c r="A82" s="16">
        <v>21</v>
      </c>
      <c r="B82" s="16">
        <v>1</v>
      </c>
      <c r="C82" s="16">
        <v>-1</v>
      </c>
      <c r="D82" s="16">
        <v>0</v>
      </c>
      <c r="E82" s="21" t="e">
        <f t="shared" si="9"/>
        <v>#DIV/0!</v>
      </c>
      <c r="F82" s="16">
        <f t="shared" si="10"/>
        <v>0</v>
      </c>
      <c r="G82" s="16">
        <f t="shared" si="11"/>
        <v>0</v>
      </c>
      <c r="H82" s="16">
        <f t="shared" si="12"/>
        <v>-1</v>
      </c>
      <c r="I82" s="16">
        <f t="shared" si="13"/>
        <v>0</v>
      </c>
      <c r="J82" s="16"/>
      <c r="K82" s="21"/>
      <c r="L82" s="21"/>
    </row>
    <row r="83" spans="1:12" x14ac:dyDescent="0.25">
      <c r="A83" s="16">
        <v>22</v>
      </c>
      <c r="B83" s="16">
        <v>1</v>
      </c>
      <c r="C83" s="16">
        <v>1</v>
      </c>
      <c r="D83" s="16">
        <v>-1</v>
      </c>
      <c r="E83" s="21" t="e">
        <f t="shared" si="9"/>
        <v>#DIV/0!</v>
      </c>
      <c r="F83" s="16">
        <f t="shared" si="10"/>
        <v>-1</v>
      </c>
      <c r="G83" s="16">
        <f t="shared" si="11"/>
        <v>-1</v>
      </c>
      <c r="H83" s="16">
        <f t="shared" si="12"/>
        <v>1</v>
      </c>
      <c r="I83" s="16">
        <f t="shared" si="13"/>
        <v>-1</v>
      </c>
      <c r="J83" s="16">
        <v>7</v>
      </c>
      <c r="K83" s="21">
        <f>E20</f>
        <v>0</v>
      </c>
      <c r="L83" s="21" t="e">
        <f>K83-E83</f>
        <v>#DIV/0!</v>
      </c>
    </row>
    <row r="84" spans="1:12" x14ac:dyDescent="0.25">
      <c r="A84" s="16">
        <v>23</v>
      </c>
      <c r="B84" s="16">
        <v>1</v>
      </c>
      <c r="C84" s="16">
        <v>0</v>
      </c>
      <c r="D84" s="16">
        <v>-1</v>
      </c>
      <c r="E84" s="21" t="e">
        <f t="shared" si="9"/>
        <v>#DIV/0!</v>
      </c>
      <c r="F84" s="16">
        <f t="shared" si="10"/>
        <v>0</v>
      </c>
      <c r="G84" s="16">
        <f t="shared" si="11"/>
        <v>-1</v>
      </c>
      <c r="H84" s="16">
        <f t="shared" si="12"/>
        <v>0</v>
      </c>
      <c r="I84" s="16">
        <f t="shared" si="13"/>
        <v>0</v>
      </c>
      <c r="J84" s="16"/>
      <c r="K84" s="21"/>
      <c r="L84" s="21"/>
    </row>
    <row r="85" spans="1:12" x14ac:dyDescent="0.25">
      <c r="A85" s="16">
        <v>24</v>
      </c>
      <c r="B85" s="16">
        <v>1</v>
      </c>
      <c r="C85" s="16">
        <v>1</v>
      </c>
      <c r="D85" s="16">
        <v>0</v>
      </c>
      <c r="E85" s="21" t="e">
        <f t="shared" si="9"/>
        <v>#DIV/0!</v>
      </c>
      <c r="F85" s="16">
        <f t="shared" si="10"/>
        <v>0</v>
      </c>
      <c r="G85" s="16">
        <f t="shared" si="11"/>
        <v>0</v>
      </c>
      <c r="H85" s="16">
        <f t="shared" si="12"/>
        <v>1</v>
      </c>
      <c r="I85" s="16">
        <f t="shared" si="13"/>
        <v>0</v>
      </c>
      <c r="J85" s="16"/>
      <c r="K85" s="21"/>
      <c r="L85" s="21"/>
    </row>
    <row r="86" spans="1:12" x14ac:dyDescent="0.25">
      <c r="A86" s="16">
        <v>25</v>
      </c>
      <c r="B86" s="16">
        <v>1</v>
      </c>
      <c r="C86" s="16">
        <v>1</v>
      </c>
      <c r="D86" s="16">
        <v>1</v>
      </c>
      <c r="E86" s="21" t="e">
        <f t="shared" si="9"/>
        <v>#DIV/0!</v>
      </c>
      <c r="F86" s="16">
        <f t="shared" si="10"/>
        <v>1</v>
      </c>
      <c r="G86" s="16">
        <f t="shared" si="11"/>
        <v>1</v>
      </c>
      <c r="H86" s="16">
        <f t="shared" si="12"/>
        <v>1</v>
      </c>
      <c r="I86" s="16">
        <f t="shared" si="13"/>
        <v>1</v>
      </c>
      <c r="J86" s="16">
        <v>8</v>
      </c>
      <c r="K86" s="21">
        <f>E21</f>
        <v>0</v>
      </c>
      <c r="L86" s="21" t="e">
        <f>K86-E86</f>
        <v>#DIV/0!</v>
      </c>
    </row>
    <row r="87" spans="1:12" x14ac:dyDescent="0.25">
      <c r="A87" s="16">
        <v>26</v>
      </c>
      <c r="B87" s="16">
        <v>1</v>
      </c>
      <c r="C87" s="16">
        <v>1</v>
      </c>
      <c r="D87" s="16">
        <v>0</v>
      </c>
      <c r="E87" s="21" t="e">
        <f t="shared" si="9"/>
        <v>#DIV/0!</v>
      </c>
      <c r="F87" s="16">
        <f t="shared" si="10"/>
        <v>0</v>
      </c>
      <c r="G87" s="16">
        <f t="shared" si="11"/>
        <v>0</v>
      </c>
      <c r="H87" s="16">
        <f t="shared" si="12"/>
        <v>1</v>
      </c>
      <c r="I87" s="16">
        <f t="shared" si="13"/>
        <v>0</v>
      </c>
      <c r="J87" s="16"/>
      <c r="K87" s="21"/>
      <c r="L87" s="21"/>
    </row>
    <row r="88" spans="1:12" x14ac:dyDescent="0.25">
      <c r="A88" s="16">
        <v>27</v>
      </c>
      <c r="B88" s="16">
        <v>0</v>
      </c>
      <c r="C88" s="16">
        <v>0</v>
      </c>
      <c r="D88" s="16">
        <v>0</v>
      </c>
      <c r="E88" s="21" t="e">
        <f t="shared" si="9"/>
        <v>#DIV/0!</v>
      </c>
      <c r="F88" s="16">
        <f t="shared" si="10"/>
        <v>0</v>
      </c>
      <c r="G88" s="16">
        <f t="shared" si="11"/>
        <v>0</v>
      </c>
      <c r="H88" s="16">
        <f t="shared" si="12"/>
        <v>0</v>
      </c>
      <c r="I88" s="16">
        <f t="shared" si="13"/>
        <v>0</v>
      </c>
      <c r="J88" s="16"/>
      <c r="K88" s="21"/>
      <c r="L88" s="21"/>
    </row>
    <row r="89" spans="1:12" ht="20.25" x14ac:dyDescent="0.3">
      <c r="A89" s="1"/>
      <c r="H89" s="1"/>
      <c r="I89" s="1"/>
      <c r="J89" s="1"/>
      <c r="K89" s="75" t="s">
        <v>33</v>
      </c>
      <c r="L89" s="76" t="e">
        <f>SUM(L62:L88)</f>
        <v>#DIV/0!</v>
      </c>
    </row>
    <row r="90" spans="1:12" x14ac:dyDescent="0.25">
      <c r="A90" s="1"/>
      <c r="H90" s="1"/>
      <c r="I90" s="1"/>
      <c r="J90" s="1"/>
    </row>
    <row r="91" spans="1:12" x14ac:dyDescent="0.25">
      <c r="A91" s="1"/>
      <c r="H91" s="1"/>
      <c r="I91" s="1"/>
      <c r="J91" s="1"/>
    </row>
    <row r="92" spans="1:12" x14ac:dyDescent="0.25">
      <c r="A92" s="1"/>
      <c r="H92" s="1"/>
      <c r="I92" s="1"/>
      <c r="J92" s="1"/>
      <c r="K92" s="1"/>
    </row>
    <row r="93" spans="1:12" x14ac:dyDescent="0.25">
      <c r="A93" s="1"/>
      <c r="H93" s="1"/>
      <c r="I93" s="1"/>
      <c r="J93" s="1"/>
      <c r="K93" s="1"/>
    </row>
    <row r="94" spans="1:12" x14ac:dyDescent="0.25">
      <c r="A94" s="1"/>
      <c r="H94" s="1"/>
      <c r="I94" s="1"/>
      <c r="J94" s="1"/>
      <c r="K94" s="1"/>
    </row>
    <row r="95" spans="1:12" x14ac:dyDescent="0.25">
      <c r="A95" s="1"/>
      <c r="H95" s="1"/>
      <c r="I95" s="1"/>
      <c r="J95" s="1"/>
      <c r="K95" s="1"/>
    </row>
    <row r="96" spans="1:12" x14ac:dyDescent="0.25">
      <c r="A96" s="1"/>
      <c r="H96" s="1"/>
      <c r="I96" s="1"/>
      <c r="J96" s="1"/>
      <c r="K96" s="1"/>
    </row>
    <row r="97" spans="1:11" x14ac:dyDescent="0.25">
      <c r="A97" s="1"/>
      <c r="H97" s="1"/>
      <c r="I97" s="1"/>
      <c r="J97" s="1"/>
      <c r="K97" s="1"/>
    </row>
  </sheetData>
  <sheetProtection formatCells="0"/>
  <mergeCells count="8">
    <mergeCell ref="A59:L59"/>
    <mergeCell ref="B10:D10"/>
    <mergeCell ref="L18:M18"/>
    <mergeCell ref="K13:M13"/>
    <mergeCell ref="A2:M2"/>
    <mergeCell ref="A3:M3"/>
    <mergeCell ref="K18:K20"/>
    <mergeCell ref="L19:M20"/>
  </mergeCells>
  <phoneticPr fontId="2" type="noConversion"/>
  <conditionalFormatting sqref="M15">
    <cfRule type="cellIs" dxfId="2" priority="3" operator="notBetween">
      <formula>$C$7</formula>
      <formula>$D$7</formula>
    </cfRule>
  </conditionalFormatting>
  <conditionalFormatting sqref="M16">
    <cfRule type="cellIs" dxfId="1" priority="2" operator="notBetween">
      <formula>$C$8</formula>
      <formula>$D$8</formula>
    </cfRule>
  </conditionalFormatting>
  <conditionalFormatting sqref="M17">
    <cfRule type="cellIs" dxfId="0" priority="1" operator="notBetween">
      <formula>$C$9</formula>
      <formula>$D$9</formula>
    </cfRule>
  </conditionalFormatting>
  <printOptions gridLines="1" gridLinesSet="0"/>
  <pageMargins left="0.78740157499999996" right="0.78740157499999996" top="0.984251969" bottom="0.984251969" header="0.4921259845" footer="0.4921259845"/>
  <pageSetup paperSize="9" fitToHeight="2" orientation="landscape" horizontalDpi="360" verticalDpi="360" r:id="rId1"/>
  <headerFooter alignWithMargins="0">
    <oddHeader>&amp;C&amp;F / &amp;A</oddHeader>
    <oddFooter>Page &amp;P</oddFooter>
  </headerFooter>
  <rowBreaks count="1" manualBreakCount="1">
    <brk id="30" max="65535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DA5236CA9C854F94415B9827EABFD1" ma:contentTypeVersion="4" ma:contentTypeDescription="Crée un document." ma:contentTypeScope="" ma:versionID="b8f97a2d85a1bf70b2758d9fabda1a93">
  <xsd:schema xmlns:xsd="http://www.w3.org/2001/XMLSchema" xmlns:xs="http://www.w3.org/2001/XMLSchema" xmlns:p="http://schemas.microsoft.com/office/2006/metadata/properties" xmlns:ns2="beee2e28-a851-4ac4-9c4a-8792f190b96c" targetNamespace="http://schemas.microsoft.com/office/2006/metadata/properties" ma:root="true" ma:fieldsID="e01ea425194608e077ddfa0a82591010" ns2:_="">
    <xsd:import namespace="beee2e28-a851-4ac4-9c4a-8792f190b9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e2e28-a851-4ac4-9c4a-8792f190b9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A82FAE-A6BF-4456-A1F4-70BA893516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657B12-5B71-4930-91A7-878E2B8714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e2e28-a851-4ac4-9c4a-8792f190b9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FB8B1A-2F2D-4037-AD20-FF5FFC2EDADD}">
  <ds:schemaRefs>
    <ds:schemaRef ds:uri="http://purl.org/dc/elements/1.1/"/>
    <ds:schemaRef ds:uri="beee2e28-a851-4ac4-9c4a-8792f190b96c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3fact 2niv</vt:lpstr>
      <vt:lpstr>Valeurs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</dc:creator>
  <cp:lastModifiedBy>MEHMETI FAÏK</cp:lastModifiedBy>
  <dcterms:created xsi:type="dcterms:W3CDTF">2006-03-11T10:34:29Z</dcterms:created>
  <dcterms:modified xsi:type="dcterms:W3CDTF">2025-01-27T10:35:00Z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0x01010054DA5236CA9C854F94415B9827EABFD1</vt:lpwstr>
  </property>
</Properties>
</file>