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HDD\Ecole\Projet_CESI\2025-2026\Systèmes_automatisés\PlanExperience\"/>
    </mc:Choice>
  </mc:AlternateContent>
  <xr:revisionPtr revIDLastSave="0" documentId="13_ncr:1_{28DFEB27-D3F1-428F-A25E-07815E3A7B94}" xr6:coauthVersionLast="47" xr6:coauthVersionMax="47" xr10:uidLastSave="{00000000-0000-0000-0000-000000000000}"/>
  <bookViews>
    <workbookView xWindow="28680" yWindow="-120" windowWidth="29040" windowHeight="15990" xr2:uid="{5B0F4A4B-4C5B-4D24-8FC4-A9495F5FA0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P15" i="1"/>
  <c r="P16" i="1"/>
  <c r="P14" i="1"/>
  <c r="R15" i="1"/>
  <c r="R16" i="1"/>
  <c r="R14" i="1"/>
  <c r="Q14" i="1"/>
  <c r="Q15" i="1"/>
  <c r="Q16" i="1"/>
  <c r="I25" i="1"/>
  <c r="H25" i="1"/>
  <c r="G25" i="1"/>
  <c r="F25" i="1"/>
  <c r="D25" i="1"/>
  <c r="E25" i="1"/>
  <c r="C25" i="1"/>
  <c r="B25" i="1"/>
  <c r="I14" i="1"/>
  <c r="I15" i="1"/>
  <c r="I16" i="1"/>
  <c r="I17" i="1"/>
  <c r="I18" i="1"/>
  <c r="I19" i="1"/>
  <c r="I20" i="1"/>
  <c r="H14" i="1"/>
  <c r="H15" i="1"/>
  <c r="H16" i="1"/>
  <c r="H17" i="1"/>
  <c r="H18" i="1"/>
  <c r="H19" i="1"/>
  <c r="H20" i="1"/>
  <c r="G14" i="1"/>
  <c r="G15" i="1"/>
  <c r="G16" i="1"/>
  <c r="G17" i="1"/>
  <c r="G18" i="1"/>
  <c r="G19" i="1"/>
  <c r="G20" i="1"/>
  <c r="F14" i="1"/>
  <c r="F15" i="1"/>
  <c r="F16" i="1"/>
  <c r="F17" i="1"/>
  <c r="F18" i="1"/>
  <c r="F19" i="1"/>
  <c r="F20" i="1"/>
  <c r="H13" i="1"/>
  <c r="I13" i="1"/>
  <c r="G13" i="1"/>
  <c r="F13" i="1"/>
</calcChain>
</file>

<file path=xl/sharedStrings.xml><?xml version="1.0" encoding="utf-8"?>
<sst xmlns="http://schemas.openxmlformats.org/spreadsheetml/2006/main" count="60" uniqueCount="41">
  <si>
    <t>Plan factoriel complet avec interactions - Notation de Yates et coeff de la Fonction Objective</t>
  </si>
  <si>
    <t>Trois facteurs à deux niveaux chacun</t>
  </si>
  <si>
    <t>Domaine du plan</t>
  </si>
  <si>
    <t>Facteurs</t>
  </si>
  <si>
    <t>Niveau 1</t>
  </si>
  <si>
    <t>Niveau 2</t>
  </si>
  <si>
    <t xml:space="preserve">A =  </t>
  </si>
  <si>
    <t>L (mH)</t>
  </si>
  <si>
    <t>1 réglage</t>
  </si>
  <si>
    <t>Placez ici le facteur le plus difficile à régler</t>
  </si>
  <si>
    <t xml:space="preserve">B =  </t>
  </si>
  <si>
    <t>C (microF)</t>
  </si>
  <si>
    <t>3 réglages</t>
  </si>
  <si>
    <t>Placez ici un facteur assez facile à régler</t>
  </si>
  <si>
    <t xml:space="preserve">C =  </t>
  </si>
  <si>
    <t>R (Ohms)</t>
  </si>
  <si>
    <t>7 réglages</t>
  </si>
  <si>
    <t>Placez ici le facteur le plus facile à régler</t>
  </si>
  <si>
    <t>Réponse =</t>
  </si>
  <si>
    <t>Puissance (Watt)</t>
  </si>
  <si>
    <t>Réponse</t>
  </si>
  <si>
    <t>Interactions</t>
  </si>
  <si>
    <t>Essais</t>
  </si>
  <si>
    <t>R (Ohms) C (microF)</t>
  </si>
  <si>
    <t>R (Ohms)-L (mH)</t>
  </si>
  <si>
    <t>L (mH)-C (microF)</t>
  </si>
  <si>
    <t>R (Ohms)-L (mH)-C (microF)</t>
  </si>
  <si>
    <t>Estimation de la réponse à l'aide du modèle</t>
  </si>
  <si>
    <t>Valeur</t>
  </si>
  <si>
    <t>Valeur centrées réduites</t>
  </si>
  <si>
    <t>Réponse estimée =</t>
  </si>
  <si>
    <t>Puissance (Watt) =</t>
  </si>
  <si>
    <t>Effets moyens</t>
  </si>
  <si>
    <t>Moyenne Générale</t>
  </si>
  <si>
    <t>Effet moy N1</t>
  </si>
  <si>
    <t>Effet moy N2</t>
  </si>
  <si>
    <t>Coef. Fonction objective</t>
  </si>
  <si>
    <t>Pas</t>
  </si>
  <si>
    <t>Valeur centrale</t>
  </si>
  <si>
    <t>Fonction objectif y^ = 2.21+0.018l-0.0</t>
  </si>
  <si>
    <t xml:space="preserve">Y prédit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</si>
</sst>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164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87A-A784-41EC-94E0-83C265BBB87E}">
  <dimension ref="A1:R28"/>
  <sheetViews>
    <sheetView tabSelected="1" zoomScale="130" zoomScaleNormal="130" workbookViewId="0">
      <selection activeCell="L72" sqref="L72"/>
    </sheetView>
  </sheetViews>
  <sheetFormatPr defaultColWidth="11.42578125" defaultRowHeight="15" x14ac:dyDescent="0.25"/>
  <cols>
    <col min="2" max="4" width="12.28515625" bestFit="1" customWidth="1"/>
    <col min="5" max="5" width="11.7109375" bestFit="1" customWidth="1"/>
    <col min="6" max="6" width="19" bestFit="1" customWidth="1"/>
    <col min="7" max="7" width="12.28515625" bestFit="1" customWidth="1"/>
    <col min="8" max="8" width="11.7109375" bestFit="1" customWidth="1"/>
    <col min="9" max="9" width="12.28515625" bestFit="1" customWidth="1"/>
    <col min="13" max="13" width="18.28515625" customWidth="1"/>
    <col min="16" max="16" width="23.140625" bestFit="1" customWidth="1"/>
    <col min="17" max="17" width="7" customWidth="1"/>
    <col min="18" max="18" width="14.5703125" bestFit="1" customWidth="1"/>
  </cols>
  <sheetData>
    <row r="1" spans="1:18" s="1" customFormat="1" ht="23.25" x14ac:dyDescent="0.35">
      <c r="A1" s="1" t="s">
        <v>0</v>
      </c>
    </row>
    <row r="2" spans="1:18" s="1" customFormat="1" ht="23.25" x14ac:dyDescent="0.35">
      <c r="C2" s="1" t="s">
        <v>1</v>
      </c>
    </row>
    <row r="4" spans="1:18" x14ac:dyDescent="0.25">
      <c r="A4" s="4" t="s">
        <v>2</v>
      </c>
    </row>
    <row r="5" spans="1:18" x14ac:dyDescent="0.25">
      <c r="B5" s="2" t="s">
        <v>3</v>
      </c>
      <c r="C5" s="2" t="s">
        <v>4</v>
      </c>
      <c r="D5" s="2" t="s">
        <v>5</v>
      </c>
    </row>
    <row r="6" spans="1:18" x14ac:dyDescent="0.25">
      <c r="A6" s="2" t="s">
        <v>6</v>
      </c>
      <c r="B6" s="2" t="s">
        <v>7</v>
      </c>
      <c r="C6" s="2">
        <v>10</v>
      </c>
      <c r="D6" s="2">
        <v>20</v>
      </c>
      <c r="E6" t="s">
        <v>8</v>
      </c>
      <c r="F6" t="s">
        <v>9</v>
      </c>
    </row>
    <row r="7" spans="1:18" x14ac:dyDescent="0.25">
      <c r="A7" s="2" t="s">
        <v>10</v>
      </c>
      <c r="B7" s="2" t="s">
        <v>11</v>
      </c>
      <c r="C7" s="2">
        <v>10</v>
      </c>
      <c r="D7" s="2">
        <v>20</v>
      </c>
      <c r="E7" t="s">
        <v>12</v>
      </c>
      <c r="F7" t="s">
        <v>13</v>
      </c>
    </row>
    <row r="8" spans="1:18" x14ac:dyDescent="0.25">
      <c r="A8" s="2" t="s">
        <v>14</v>
      </c>
      <c r="B8" s="2" t="s">
        <v>15</v>
      </c>
      <c r="C8" s="2">
        <v>100</v>
      </c>
      <c r="D8" s="2">
        <v>110</v>
      </c>
      <c r="E8" t="s">
        <v>16</v>
      </c>
      <c r="F8" t="s">
        <v>17</v>
      </c>
    </row>
    <row r="9" spans="1:18" x14ac:dyDescent="0.25">
      <c r="A9" t="s">
        <v>18</v>
      </c>
      <c r="B9" t="s">
        <v>19</v>
      </c>
    </row>
    <row r="11" spans="1:18" x14ac:dyDescent="0.25">
      <c r="B11" s="15" t="s">
        <v>3</v>
      </c>
      <c r="C11" s="15"/>
      <c r="D11" s="15"/>
      <c r="E11" s="5" t="s">
        <v>20</v>
      </c>
      <c r="F11" s="15" t="s">
        <v>21</v>
      </c>
      <c r="G11" s="15"/>
      <c r="H11" s="15"/>
      <c r="I11" s="15"/>
    </row>
    <row r="12" spans="1:18" ht="45" x14ac:dyDescent="0.25">
      <c r="A12" s="7" t="s">
        <v>22</v>
      </c>
      <c r="B12" s="6" t="s">
        <v>7</v>
      </c>
      <c r="C12" s="6" t="s">
        <v>11</v>
      </c>
      <c r="D12" s="6" t="s">
        <v>15</v>
      </c>
      <c r="E12" s="6" t="s">
        <v>19</v>
      </c>
      <c r="F12" s="6" t="s">
        <v>23</v>
      </c>
      <c r="G12" s="6" t="s">
        <v>24</v>
      </c>
      <c r="H12" s="6" t="s">
        <v>25</v>
      </c>
      <c r="I12" s="6" t="s">
        <v>26</v>
      </c>
      <c r="J12" s="3"/>
      <c r="M12" s="4" t="s">
        <v>27</v>
      </c>
    </row>
    <row r="13" spans="1:18" ht="15.75" x14ac:dyDescent="0.25">
      <c r="A13" s="8">
        <v>1</v>
      </c>
      <c r="B13" s="9">
        <v>-1</v>
      </c>
      <c r="C13" s="9">
        <v>-1</v>
      </c>
      <c r="D13" s="9">
        <v>-1</v>
      </c>
      <c r="E13" s="10">
        <v>2.0499999999999998</v>
      </c>
      <c r="F13" s="14">
        <f>D13*C13</f>
        <v>1</v>
      </c>
      <c r="G13" s="14">
        <f>D13*B13</f>
        <v>1</v>
      </c>
      <c r="H13" s="14">
        <f>B13*C13</f>
        <v>1</v>
      </c>
      <c r="I13" s="14">
        <f>D13*B13*C13</f>
        <v>-1</v>
      </c>
      <c r="N13" s="2" t="s">
        <v>3</v>
      </c>
      <c r="O13" s="2" t="s">
        <v>28</v>
      </c>
      <c r="P13" s="2" t="s">
        <v>29</v>
      </c>
      <c r="Q13" s="2" t="s">
        <v>37</v>
      </c>
      <c r="R13" s="2" t="s">
        <v>38</v>
      </c>
    </row>
    <row r="14" spans="1:18" ht="15.75" x14ac:dyDescent="0.25">
      <c r="A14" s="8">
        <v>2</v>
      </c>
      <c r="B14" s="9">
        <v>-1</v>
      </c>
      <c r="C14" s="9">
        <v>-1</v>
      </c>
      <c r="D14" s="9">
        <v>1</v>
      </c>
      <c r="E14" s="10">
        <v>2.4</v>
      </c>
      <c r="F14" s="14">
        <f t="shared" ref="F14:F20" si="0">D14*C14</f>
        <v>-1</v>
      </c>
      <c r="G14" s="14">
        <f t="shared" ref="G14:G20" si="1">D14*B14</f>
        <v>-1</v>
      </c>
      <c r="H14" s="14">
        <f t="shared" ref="H14:H20" si="2">B14*C14</f>
        <v>1</v>
      </c>
      <c r="I14" s="14">
        <f t="shared" ref="I14:I20" si="3">D14*B14*C14</f>
        <v>1</v>
      </c>
      <c r="M14" s="2" t="s">
        <v>6</v>
      </c>
      <c r="N14" s="2" t="s">
        <v>7</v>
      </c>
      <c r="O14" s="2">
        <v>10</v>
      </c>
      <c r="P14" s="2">
        <f>(O14-R14)/Q14</f>
        <v>-1</v>
      </c>
      <c r="Q14" s="2">
        <f>(D6-C6)/2</f>
        <v>5</v>
      </c>
      <c r="R14" s="2">
        <f>(D6+C6)/2</f>
        <v>15</v>
      </c>
    </row>
    <row r="15" spans="1:18" ht="15.75" x14ac:dyDescent="0.25">
      <c r="A15" s="8">
        <v>3</v>
      </c>
      <c r="B15" s="9">
        <v>-1</v>
      </c>
      <c r="C15" s="9">
        <v>1</v>
      </c>
      <c r="D15" s="9">
        <v>-1</v>
      </c>
      <c r="E15" s="10">
        <v>1.95</v>
      </c>
      <c r="F15" s="14">
        <f t="shared" si="0"/>
        <v>-1</v>
      </c>
      <c r="G15" s="14">
        <f t="shared" si="1"/>
        <v>1</v>
      </c>
      <c r="H15" s="14">
        <f t="shared" si="2"/>
        <v>-1</v>
      </c>
      <c r="I15" s="14">
        <f t="shared" si="3"/>
        <v>1</v>
      </c>
      <c r="M15" s="2" t="s">
        <v>10</v>
      </c>
      <c r="N15" s="2" t="s">
        <v>11</v>
      </c>
      <c r="O15" s="2">
        <v>10</v>
      </c>
      <c r="P15" s="2">
        <f t="shared" ref="P15:P16" si="4">(O15-R15)/Q15</f>
        <v>-1</v>
      </c>
      <c r="Q15" s="2">
        <f t="shared" ref="Q15:Q16" si="5">(D7-C7)/2</f>
        <v>5</v>
      </c>
      <c r="R15" s="2">
        <f t="shared" ref="R15:R16" si="6">(D7+C7)/2</f>
        <v>15</v>
      </c>
    </row>
    <row r="16" spans="1:18" ht="15.75" x14ac:dyDescent="0.25">
      <c r="A16" s="8">
        <v>4</v>
      </c>
      <c r="B16" s="9">
        <v>-1</v>
      </c>
      <c r="C16" s="9">
        <v>1</v>
      </c>
      <c r="D16" s="9">
        <v>1</v>
      </c>
      <c r="E16" s="10">
        <v>2.4</v>
      </c>
      <c r="F16" s="14">
        <f t="shared" si="0"/>
        <v>1</v>
      </c>
      <c r="G16" s="14">
        <f t="shared" si="1"/>
        <v>-1</v>
      </c>
      <c r="H16" s="14">
        <f t="shared" si="2"/>
        <v>-1</v>
      </c>
      <c r="I16" s="14">
        <f t="shared" si="3"/>
        <v>-1</v>
      </c>
      <c r="M16" s="2" t="s">
        <v>14</v>
      </c>
      <c r="N16" s="2" t="s">
        <v>15</v>
      </c>
      <c r="O16" s="2">
        <v>100</v>
      </c>
      <c r="P16" s="2">
        <f t="shared" si="4"/>
        <v>-1</v>
      </c>
      <c r="Q16" s="2">
        <f t="shared" si="5"/>
        <v>5</v>
      </c>
      <c r="R16" s="2">
        <f t="shared" si="6"/>
        <v>105</v>
      </c>
    </row>
    <row r="17" spans="1:14" ht="15.75" x14ac:dyDescent="0.25">
      <c r="A17" s="8">
        <v>5</v>
      </c>
      <c r="B17" s="9">
        <v>1</v>
      </c>
      <c r="C17" s="9">
        <v>-1</v>
      </c>
      <c r="D17" s="9">
        <v>-1</v>
      </c>
      <c r="E17" s="10">
        <v>1.95</v>
      </c>
      <c r="F17" s="14">
        <f t="shared" si="0"/>
        <v>1</v>
      </c>
      <c r="G17" s="14">
        <f t="shared" si="1"/>
        <v>-1</v>
      </c>
      <c r="H17" s="14">
        <f t="shared" si="2"/>
        <v>-1</v>
      </c>
      <c r="I17" s="14">
        <f t="shared" si="3"/>
        <v>1</v>
      </c>
      <c r="M17" t="s">
        <v>30</v>
      </c>
      <c r="N17" t="s">
        <v>31</v>
      </c>
    </row>
    <row r="18" spans="1:14" ht="15.75" x14ac:dyDescent="0.25">
      <c r="A18" s="8">
        <v>6</v>
      </c>
      <c r="B18" s="9">
        <v>1</v>
      </c>
      <c r="C18" s="9">
        <v>-1</v>
      </c>
      <c r="D18" s="9">
        <v>1</v>
      </c>
      <c r="E18" s="10">
        <v>2.5</v>
      </c>
      <c r="F18" s="14">
        <f t="shared" si="0"/>
        <v>-1</v>
      </c>
      <c r="G18" s="14">
        <f t="shared" si="1"/>
        <v>1</v>
      </c>
      <c r="H18" s="14">
        <f t="shared" si="2"/>
        <v>-1</v>
      </c>
      <c r="I18" s="14">
        <f t="shared" si="3"/>
        <v>-1</v>
      </c>
    </row>
    <row r="19" spans="1:14" ht="15.75" x14ac:dyDescent="0.25">
      <c r="A19" s="8">
        <v>7</v>
      </c>
      <c r="B19" s="9">
        <v>1</v>
      </c>
      <c r="C19" s="9">
        <v>1</v>
      </c>
      <c r="D19" s="9">
        <v>-1</v>
      </c>
      <c r="E19" s="10">
        <v>2.0499999999999998</v>
      </c>
      <c r="F19" s="14">
        <f t="shared" si="0"/>
        <v>-1</v>
      </c>
      <c r="G19" s="14">
        <f t="shared" si="1"/>
        <v>-1</v>
      </c>
      <c r="H19" s="14">
        <f t="shared" si="2"/>
        <v>1</v>
      </c>
      <c r="I19" s="14">
        <f t="shared" si="3"/>
        <v>-1</v>
      </c>
    </row>
    <row r="20" spans="1:14" ht="15.75" x14ac:dyDescent="0.25">
      <c r="A20" s="8">
        <v>8</v>
      </c>
      <c r="B20" s="9">
        <v>1</v>
      </c>
      <c r="C20" s="9">
        <v>1</v>
      </c>
      <c r="D20" s="9">
        <v>1</v>
      </c>
      <c r="E20" s="10">
        <v>2.4500000000000002</v>
      </c>
      <c r="F20" s="14">
        <f t="shared" si="0"/>
        <v>1</v>
      </c>
      <c r="G20" s="14">
        <f t="shared" si="1"/>
        <v>1</v>
      </c>
      <c r="H20" s="14">
        <f t="shared" si="2"/>
        <v>1</v>
      </c>
      <c r="I20" s="14">
        <f t="shared" si="3"/>
        <v>1</v>
      </c>
    </row>
    <row r="22" spans="1:14" s="3" customFormat="1" ht="45" x14ac:dyDescent="0.25">
      <c r="A22" s="11" t="s">
        <v>32</v>
      </c>
      <c r="B22" s="11" t="s">
        <v>33</v>
      </c>
      <c r="C22" s="11" t="s">
        <v>7</v>
      </c>
      <c r="D22" s="11" t="s">
        <v>11</v>
      </c>
      <c r="E22" s="11" t="s">
        <v>15</v>
      </c>
      <c r="F22" s="11" t="s">
        <v>23</v>
      </c>
      <c r="G22" s="11" t="s">
        <v>24</v>
      </c>
      <c r="H22" s="11" t="s">
        <v>25</v>
      </c>
      <c r="I22" s="11" t="s">
        <v>26</v>
      </c>
      <c r="K22" s="3" t="s">
        <v>40</v>
      </c>
      <c r="L22" s="3">
        <f>B25+C25*P14+D25*P15+E25*P16+F25*P16*P15+G25*P16*P14+H25*P14*P15+I25*P16*P14*P15</f>
        <v>2.0499999999999989</v>
      </c>
    </row>
    <row r="23" spans="1:14" s="3" customFormat="1" ht="30" x14ac:dyDescent="0.25">
      <c r="A23" s="11" t="s">
        <v>34</v>
      </c>
      <c r="B23" s="6"/>
      <c r="C23" s="6"/>
      <c r="D23" s="6"/>
      <c r="E23" s="6"/>
      <c r="F23" s="6"/>
      <c r="G23" s="6"/>
      <c r="H23" s="6"/>
      <c r="I23" s="6"/>
    </row>
    <row r="24" spans="1:14" s="3" customFormat="1" ht="30" x14ac:dyDescent="0.25">
      <c r="A24" s="11" t="s">
        <v>35</v>
      </c>
      <c r="B24" s="6"/>
      <c r="C24" s="6"/>
      <c r="D24" s="6"/>
      <c r="E24" s="6"/>
      <c r="F24" s="6"/>
      <c r="G24" s="6"/>
      <c r="H24" s="6"/>
      <c r="I24" s="6"/>
    </row>
    <row r="25" spans="1:14" s="3" customFormat="1" ht="45" x14ac:dyDescent="0.25">
      <c r="A25" s="11" t="s">
        <v>36</v>
      </c>
      <c r="B25" s="12">
        <f>AVERAGE(E13:E20)</f>
        <v>2.2187499999999996</v>
      </c>
      <c r="C25" s="13">
        <f>SUMPRODUCT(B13:B20,$E$13:$E$20)/8</f>
        <v>1.8750000000000155E-2</v>
      </c>
      <c r="D25" s="13">
        <f t="shared" ref="D25:I25" si="7">SUMPRODUCT(C13:C20,$E$13:$E$20)/8</f>
        <v>-6.2499999999998668E-3</v>
      </c>
      <c r="E25" s="13">
        <f t="shared" si="7"/>
        <v>0.21875000000000006</v>
      </c>
      <c r="F25" s="13">
        <f>SUMPRODUCT(E13:E20,F13:F20)/8</f>
        <v>-6.2499999999999778E-3</v>
      </c>
      <c r="G25" s="13">
        <f>SUMPRODUCT(G13:G20,E13:E20)/8</f>
        <v>1.8750000000000044E-2</v>
      </c>
      <c r="H25" s="13">
        <f>SUMPRODUCT(H13:H20,E13:E20)/8</f>
        <v>1.8749999999999933E-2</v>
      </c>
      <c r="I25" s="13">
        <f>SUMPRODUCT(I13:I20,E13:E20)/8</f>
        <v>-3.125E-2</v>
      </c>
    </row>
    <row r="28" spans="1:14" ht="75" x14ac:dyDescent="0.25">
      <c r="A28" s="16" t="s">
        <v>39</v>
      </c>
    </row>
  </sheetData>
  <mergeCells count="2">
    <mergeCell ref="F11:I11"/>
    <mergeCell ref="B11:D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Muller</dc:creator>
  <cp:lastModifiedBy>MAHMOUD CHARIF</cp:lastModifiedBy>
  <dcterms:created xsi:type="dcterms:W3CDTF">2021-04-12T09:40:29Z</dcterms:created>
  <dcterms:modified xsi:type="dcterms:W3CDTF">2025-01-17T13:22:04Z</dcterms:modified>
</cp:coreProperties>
</file>