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shragh/Desktop/Statistical Analysis/Lecture Slides/Module 6/Chapter 13/"/>
    </mc:Choice>
  </mc:AlternateContent>
  <xr:revisionPtr revIDLastSave="0" documentId="13_ncr:1_{38B8380E-6695-BF43-BF4C-B5E9EF69139B}" xr6:coauthVersionLast="47" xr6:coauthVersionMax="47" xr10:uidLastSave="{00000000-0000-0000-0000-000000000000}"/>
  <bookViews>
    <workbookView xWindow="380" yWindow="740" windowWidth="28040" windowHeight="16360" xr2:uid="{8B83CDCD-B5EB-0A4B-A5DC-F414CCBD0528}"/>
  </bookViews>
  <sheets>
    <sheet name="Exercise 13.13" sheetId="1" r:id="rId1"/>
  </sheets>
  <definedNames>
    <definedName name="_xlchart.v1.0" hidden="1">'Exercise 13.13'!$A$1</definedName>
    <definedName name="_xlchart.v1.1" hidden="1">'Exercise 13.13'!$A$2:$A$101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13" i="1"/>
  <c r="I7" i="1"/>
  <c r="F15" i="1"/>
  <c r="H7" i="1"/>
  <c r="G9" i="1"/>
  <c r="G7" i="1"/>
  <c r="F14" i="1"/>
  <c r="F8" i="1"/>
  <c r="F7" i="1"/>
  <c r="E9" i="1"/>
  <c r="D9" i="1"/>
  <c r="E8" i="1"/>
  <c r="D8" i="1"/>
  <c r="E7" i="1"/>
  <c r="F3" i="1"/>
  <c r="E11" i="1" s="1"/>
  <c r="I14" i="1"/>
  <c r="H9" i="1"/>
  <c r="F10" i="1"/>
  <c r="G10" i="1" s="1"/>
  <c r="F9" i="1"/>
  <c r="E10" i="1"/>
  <c r="D11" i="1" s="1"/>
  <c r="D10" i="1"/>
  <c r="E12" i="1"/>
  <c r="D7" i="1"/>
  <c r="E3" i="1"/>
  <c r="F12" i="1" l="1"/>
  <c r="G12" i="1" s="1"/>
  <c r="I9" i="1"/>
  <c r="D12" i="1"/>
  <c r="H12" i="1" s="1"/>
  <c r="I12" i="1" s="1"/>
  <c r="F11" i="1"/>
  <c r="G11" i="1" s="1"/>
  <c r="H11" i="1"/>
  <c r="I11" i="1" s="1"/>
  <c r="H10" i="1"/>
  <c r="I10" i="1" s="1"/>
  <c r="H8" i="1"/>
  <c r="I8" i="1" s="1"/>
  <c r="G8" i="1"/>
</calcChain>
</file>

<file path=xl/sharedStrings.xml><?xml version="1.0" encoding="utf-8"?>
<sst xmlns="http://schemas.openxmlformats.org/spreadsheetml/2006/main" count="19" uniqueCount="19">
  <si>
    <t>WaitTime</t>
  </si>
  <si>
    <t>s</t>
  </si>
  <si>
    <t>Interval 1</t>
  </si>
  <si>
    <t>Interval 2</t>
  </si>
  <si>
    <t>Interval 3</t>
  </si>
  <si>
    <t>Interval 4</t>
  </si>
  <si>
    <t>Interval 5</t>
  </si>
  <si>
    <t>Interval 6</t>
  </si>
  <si>
    <t>probability</t>
  </si>
  <si>
    <t>n</t>
  </si>
  <si>
    <t>lb</t>
  </si>
  <si>
    <t>ub</t>
  </si>
  <si>
    <t>Ei</t>
  </si>
  <si>
    <t>fi</t>
  </si>
  <si>
    <t>y</t>
  </si>
  <si>
    <t>xbar</t>
  </si>
  <si>
    <t>df = k-3</t>
  </si>
  <si>
    <t>chi2_df,alpha</t>
  </si>
  <si>
    <t>(fi-Ei)^2/Ei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</si>
</sst>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E1DD0E1-D505-894E-BFBB-D26D3E203D7B}">
          <cx:tx>
            <cx:txData>
              <cx:f>_xlchart.v1.0</cx:f>
              <cx:v>WaitTime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0</xdr:rowOff>
    </xdr:from>
    <xdr:to>
      <xdr:col>8</xdr:col>
      <xdr:colOff>306917</xdr:colOff>
      <xdr:row>31</xdr:row>
      <xdr:rowOff>129117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22D5E2-2B5F-B246-9636-845ECE1F86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0800" y="3657600"/>
              <a:ext cx="4675717" cy="27707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896A-B22C-CC4E-B780-0C6611DCD494}">
  <dimension ref="A1:I101"/>
  <sheetViews>
    <sheetView tabSelected="1" zoomScale="150" zoomScaleNormal="240" workbookViewId="0">
      <selection activeCell="I3" sqref="I3"/>
    </sheetView>
  </sheetViews>
  <sheetFormatPr baseColWidth="10" defaultRowHeight="16" x14ac:dyDescent="0.2"/>
  <cols>
    <col min="1" max="1" width="12.33203125" bestFit="1" customWidth="1"/>
    <col min="5" max="5" width="12.6640625" bestFit="1" customWidth="1"/>
    <col min="8" max="8" width="12.1640625" bestFit="1" customWidth="1"/>
  </cols>
  <sheetData>
    <row r="1" spans="1:9" x14ac:dyDescent="0.2">
      <c r="A1" s="2" t="s">
        <v>0</v>
      </c>
    </row>
    <row r="2" spans="1:9" x14ac:dyDescent="0.2">
      <c r="A2" s="1">
        <v>1.6</v>
      </c>
      <c r="D2" s="2" t="s">
        <v>9</v>
      </c>
      <c r="E2" s="2" t="s">
        <v>15</v>
      </c>
      <c r="F2" s="2" t="s">
        <v>1</v>
      </c>
    </row>
    <row r="3" spans="1:9" x14ac:dyDescent="0.2">
      <c r="A3" s="1">
        <v>6.6</v>
      </c>
      <c r="D3" s="1">
        <v>100</v>
      </c>
      <c r="E3" s="7">
        <f>AVERAGE(A2:A101)</f>
        <v>5.4599999999999991</v>
      </c>
      <c r="F3" s="7">
        <f>_xlfn.STDEV.S(A2:A101)</f>
        <v>2.4754552688099207</v>
      </c>
    </row>
    <row r="4" spans="1:9" x14ac:dyDescent="0.2">
      <c r="A4" s="1">
        <v>5.6</v>
      </c>
    </row>
    <row r="5" spans="1:9" x14ac:dyDescent="0.2">
      <c r="A5" s="1">
        <v>5.0999999999999996</v>
      </c>
    </row>
    <row r="6" spans="1:9" x14ac:dyDescent="0.2">
      <c r="A6" s="1">
        <v>3.9</v>
      </c>
      <c r="C6" s="4"/>
      <c r="D6" s="5" t="s">
        <v>10</v>
      </c>
      <c r="E6" s="2" t="s">
        <v>11</v>
      </c>
      <c r="F6" s="2" t="s">
        <v>8</v>
      </c>
      <c r="G6" s="2" t="s">
        <v>12</v>
      </c>
      <c r="H6" s="2" t="s">
        <v>13</v>
      </c>
      <c r="I6" s="2" t="s">
        <v>18</v>
      </c>
    </row>
    <row r="7" spans="1:9" x14ac:dyDescent="0.2">
      <c r="A7" s="1">
        <v>4.5999999999999996</v>
      </c>
      <c r="C7" s="6" t="s">
        <v>2</v>
      </c>
      <c r="D7" s="7" t="str">
        <f>"-inf"</f>
        <v>-inf</v>
      </c>
      <c r="E7" s="7">
        <f>E3-2*F3</f>
        <v>0.50908946238015762</v>
      </c>
      <c r="F7" s="7">
        <f>_xlfn.NORM.DIST(E7,E3,F3,TRUE)</f>
        <v>2.2750131948179191E-2</v>
      </c>
      <c r="G7" s="7">
        <f>D$3*F7</f>
        <v>2.2750131948179191</v>
      </c>
      <c r="H7" s="1">
        <f>COUNTIFS(A2:A101,"&lt;=" &amp; E7)</f>
        <v>1</v>
      </c>
      <c r="I7" s="7">
        <f>(H7-G7)^2/G7</f>
        <v>0.71457108497777599</v>
      </c>
    </row>
    <row r="8" spans="1:9" x14ac:dyDescent="0.2">
      <c r="A8" s="1">
        <v>6.5</v>
      </c>
      <c r="C8" s="2" t="s">
        <v>3</v>
      </c>
      <c r="D8" s="7">
        <f>E7</f>
        <v>0.50908946238015762</v>
      </c>
      <c r="E8" s="7">
        <f>E3-1*F3</f>
        <v>2.9845447311900783</v>
      </c>
      <c r="F8" s="7">
        <f>_xlfn.NORM.DIST(E8,E3,F3,TRUE)-_xlfn.NORM.DIST(D8,E3,F3,TRUE)</f>
        <v>0.13590512198327781</v>
      </c>
      <c r="G8" s="7">
        <f>D$3*F8</f>
        <v>13.590512198327781</v>
      </c>
      <c r="H8" s="1">
        <f>COUNTIFS(A2:A101,"&lt;=" &amp; E8,A2:A101,"&gt;=" &amp; D8)</f>
        <v>16</v>
      </c>
      <c r="I8" s="7">
        <f t="shared" ref="I8:I12" si="0">(H8-G8)^2/G8</f>
        <v>0.42718268316050401</v>
      </c>
    </row>
    <row r="9" spans="1:9" x14ac:dyDescent="0.2">
      <c r="A9" s="1">
        <v>6.4</v>
      </c>
      <c r="C9" s="2" t="s">
        <v>4</v>
      </c>
      <c r="D9" s="7">
        <f>E8</f>
        <v>2.9845447311900783</v>
      </c>
      <c r="E9" s="7">
        <f>E3-0*F3</f>
        <v>5.4599999999999991</v>
      </c>
      <c r="F9" s="7">
        <f>_xlfn.NORM.DIST(E9,E3,F3,TRUE)-_xlfn.NORM.DIST(D9,E3,F3,TRUE)</f>
        <v>0.34134474606854304</v>
      </c>
      <c r="G9" s="7">
        <f>D$3*F9</f>
        <v>34.134474606854305</v>
      </c>
      <c r="H9" s="1">
        <f>COUNTIFS(A2:A101,"&lt;=" &amp; E9,A2:A101,"&gt;=" &amp; D9)</f>
        <v>36</v>
      </c>
      <c r="I9" s="7">
        <f t="shared" si="0"/>
        <v>0.10195513575511632</v>
      </c>
    </row>
    <row r="10" spans="1:9" x14ac:dyDescent="0.2">
      <c r="A10" s="1">
        <v>8.6</v>
      </c>
      <c r="C10" s="2" t="s">
        <v>5</v>
      </c>
      <c r="D10" s="7">
        <f>E9</f>
        <v>5.4599999999999991</v>
      </c>
      <c r="E10" s="7">
        <f>E3+1*F3</f>
        <v>7.9354552688099194</v>
      </c>
      <c r="F10" s="7">
        <f>_xlfn.NORM.DIST(E10,E3,F3,TRUE)-_xlfn.NORM.DIST(D10,E3,F3,TRUE)</f>
        <v>0.34134474606854281</v>
      </c>
      <c r="G10" s="7">
        <f t="shared" ref="G10:G12" si="1">D$3*F10</f>
        <v>34.134474606854283</v>
      </c>
      <c r="H10" s="1">
        <f>COUNTIFS(A2:A101,"&lt;=" &amp; E10,A2:A101,"&gt;=" &amp; D10)</f>
        <v>30</v>
      </c>
      <c r="I10" s="7">
        <f t="shared" si="0"/>
        <v>0.50078052970208564</v>
      </c>
    </row>
    <row r="11" spans="1:9" x14ac:dyDescent="0.2">
      <c r="A11" s="1">
        <v>4.2</v>
      </c>
      <c r="C11" s="2" t="s">
        <v>6</v>
      </c>
      <c r="D11" s="7">
        <f>E10</f>
        <v>7.9354552688099194</v>
      </c>
      <c r="E11" s="7">
        <f>E3+2*F3</f>
        <v>10.410910537619841</v>
      </c>
      <c r="F11" s="7">
        <f>_xlfn.NORM.DIST(E11,E3,F3,TRUE)-_xlfn.NORM.DIST(D11,E3,F3,TRUE)</f>
        <v>0.13590512198327798</v>
      </c>
      <c r="G11" s="7">
        <f t="shared" si="1"/>
        <v>13.590512198327797</v>
      </c>
      <c r="H11" s="1">
        <f>COUNTIFS(A2:A101,"&lt;=" &amp; E11,A2:A101,"&gt;=" &amp; D11)</f>
        <v>14</v>
      </c>
      <c r="I11" s="7">
        <f t="shared" si="0"/>
        <v>1.2338038277833634E-2</v>
      </c>
    </row>
    <row r="12" spans="1:9" x14ac:dyDescent="0.2">
      <c r="A12" s="1">
        <v>5.8</v>
      </c>
      <c r="C12" s="2" t="s">
        <v>7</v>
      </c>
      <c r="D12" s="7">
        <f>E11</f>
        <v>10.410910537619841</v>
      </c>
      <c r="E12" s="7" t="str">
        <f>"inf"</f>
        <v>inf</v>
      </c>
      <c r="F12" s="7">
        <f>F7</f>
        <v>2.2750131948179191E-2</v>
      </c>
      <c r="G12" s="7">
        <f t="shared" si="1"/>
        <v>2.2750131948179191</v>
      </c>
      <c r="H12" s="1">
        <f>COUNTIFS(A2:A101,"&gt;=" &amp; D12)</f>
        <v>3</v>
      </c>
      <c r="I12" s="7">
        <f t="shared" si="0"/>
        <v>0.23103420625663118</v>
      </c>
    </row>
    <row r="13" spans="1:9" x14ac:dyDescent="0.2">
      <c r="A13" s="1">
        <v>3.4</v>
      </c>
      <c r="H13" s="2" t="s">
        <v>14</v>
      </c>
      <c r="I13" s="7">
        <f>SUM(I7:I12)</f>
        <v>1.9878616781299465</v>
      </c>
    </row>
    <row r="14" spans="1:9" x14ac:dyDescent="0.2">
      <c r="A14" s="1">
        <v>9.3000000000000007</v>
      </c>
      <c r="F14">
        <f>SUM(F7:F12)</f>
        <v>1</v>
      </c>
      <c r="H14" s="2" t="s">
        <v>16</v>
      </c>
      <c r="I14" s="1">
        <f>3</f>
        <v>3</v>
      </c>
    </row>
    <row r="15" spans="1:9" x14ac:dyDescent="0.2">
      <c r="A15" s="1">
        <v>7.4</v>
      </c>
      <c r="F15">
        <f>SUM(H7:H12)</f>
        <v>100</v>
      </c>
      <c r="H15" s="2" t="s">
        <v>17</v>
      </c>
      <c r="I15" s="7">
        <f>_xlfn.CHISQ.INV(0.95,I14)</f>
        <v>7.8147279032511774</v>
      </c>
    </row>
    <row r="16" spans="1:9" x14ac:dyDescent="0.2">
      <c r="A16" s="1">
        <v>1.8</v>
      </c>
    </row>
    <row r="17" spans="1:3" x14ac:dyDescent="0.2">
      <c r="A17" s="1">
        <v>6.2</v>
      </c>
    </row>
    <row r="18" spans="1:3" x14ac:dyDescent="0.2">
      <c r="A18" s="1">
        <v>5.4</v>
      </c>
    </row>
    <row r="19" spans="1:3" x14ac:dyDescent="0.2">
      <c r="A19" s="1">
        <v>4.9000000000000004</v>
      </c>
    </row>
    <row r="20" spans="1:3" x14ac:dyDescent="0.2">
      <c r="A20" s="1">
        <v>5.4</v>
      </c>
    </row>
    <row r="21" spans="1:3" x14ac:dyDescent="0.2">
      <c r="A21" s="1">
        <v>0.8</v>
      </c>
      <c r="C21" s="3"/>
    </row>
    <row r="22" spans="1:3" x14ac:dyDescent="0.2">
      <c r="A22" s="1">
        <v>2.5</v>
      </c>
    </row>
    <row r="23" spans="1:3" x14ac:dyDescent="0.2">
      <c r="A23" s="1">
        <v>8.3000000000000007</v>
      </c>
    </row>
    <row r="24" spans="1:3" x14ac:dyDescent="0.2">
      <c r="A24" s="1">
        <v>6.1</v>
      </c>
    </row>
    <row r="25" spans="1:3" x14ac:dyDescent="0.2">
      <c r="A25" s="1">
        <v>6.3</v>
      </c>
    </row>
    <row r="26" spans="1:3" x14ac:dyDescent="0.2">
      <c r="A26" s="1">
        <v>6.8</v>
      </c>
    </row>
    <row r="27" spans="1:3" x14ac:dyDescent="0.2">
      <c r="A27" s="1">
        <v>9.8000000000000007</v>
      </c>
    </row>
    <row r="28" spans="1:3" x14ac:dyDescent="0.2">
      <c r="A28" s="1">
        <v>2.9</v>
      </c>
    </row>
    <row r="29" spans="1:3" x14ac:dyDescent="0.2">
      <c r="A29" s="1">
        <v>10.9</v>
      </c>
    </row>
    <row r="30" spans="1:3" x14ac:dyDescent="0.2">
      <c r="A30" s="1">
        <v>4.7</v>
      </c>
    </row>
    <row r="31" spans="1:3" x14ac:dyDescent="0.2">
      <c r="A31" s="1">
        <v>3.9</v>
      </c>
    </row>
    <row r="32" spans="1:3" x14ac:dyDescent="0.2">
      <c r="A32" s="1">
        <v>3.2</v>
      </c>
    </row>
    <row r="33" spans="1:1" x14ac:dyDescent="0.2">
      <c r="A33" s="1">
        <v>6.5</v>
      </c>
    </row>
    <row r="34" spans="1:1" x14ac:dyDescent="0.2">
      <c r="A34" s="1">
        <v>2.2999999999999998</v>
      </c>
    </row>
    <row r="35" spans="1:1" x14ac:dyDescent="0.2">
      <c r="A35" s="1">
        <v>8.6999999999999993</v>
      </c>
    </row>
    <row r="36" spans="1:1" x14ac:dyDescent="0.2">
      <c r="A36" s="1">
        <v>4.7</v>
      </c>
    </row>
    <row r="37" spans="1:1" x14ac:dyDescent="0.2">
      <c r="A37" s="1">
        <v>3.6</v>
      </c>
    </row>
    <row r="38" spans="1:1" x14ac:dyDescent="0.2">
      <c r="A38" s="1">
        <v>2.7</v>
      </c>
    </row>
    <row r="39" spans="1:1" x14ac:dyDescent="0.2">
      <c r="A39" s="1">
        <v>3.7</v>
      </c>
    </row>
    <row r="40" spans="1:1" x14ac:dyDescent="0.2">
      <c r="A40" s="1">
        <v>0.4</v>
      </c>
    </row>
    <row r="41" spans="1:1" x14ac:dyDescent="0.2">
      <c r="A41" s="1">
        <v>10.199999999999999</v>
      </c>
    </row>
    <row r="42" spans="1:1" x14ac:dyDescent="0.2">
      <c r="A42" s="1">
        <v>2.8</v>
      </c>
    </row>
    <row r="43" spans="1:1" x14ac:dyDescent="0.2">
      <c r="A43" s="1">
        <v>11.6</v>
      </c>
    </row>
    <row r="44" spans="1:1" x14ac:dyDescent="0.2">
      <c r="A44" s="1">
        <v>4.3</v>
      </c>
    </row>
    <row r="45" spans="1:1" x14ac:dyDescent="0.2">
      <c r="A45" s="1">
        <v>3.1</v>
      </c>
    </row>
    <row r="46" spans="1:1" x14ac:dyDescent="0.2">
      <c r="A46" s="1">
        <v>5.8</v>
      </c>
    </row>
    <row r="47" spans="1:1" x14ac:dyDescent="0.2">
      <c r="A47" s="1">
        <v>5.6</v>
      </c>
    </row>
    <row r="48" spans="1:1" x14ac:dyDescent="0.2">
      <c r="A48" s="1">
        <v>4.4000000000000004</v>
      </c>
    </row>
    <row r="49" spans="1:1" x14ac:dyDescent="0.2">
      <c r="A49" s="1">
        <v>4.5</v>
      </c>
    </row>
    <row r="50" spans="1:1" x14ac:dyDescent="0.2">
      <c r="A50" s="1">
        <v>6.7</v>
      </c>
    </row>
    <row r="51" spans="1:1" x14ac:dyDescent="0.2">
      <c r="A51" s="1">
        <v>8.1</v>
      </c>
    </row>
    <row r="52" spans="1:1" x14ac:dyDescent="0.2">
      <c r="A52" s="1">
        <v>4.3</v>
      </c>
    </row>
    <row r="53" spans="1:1" x14ac:dyDescent="0.2">
      <c r="A53" s="1">
        <v>2.2000000000000002</v>
      </c>
    </row>
    <row r="54" spans="1:1" x14ac:dyDescent="0.2">
      <c r="A54" s="1">
        <v>5.8</v>
      </c>
    </row>
    <row r="55" spans="1:1" x14ac:dyDescent="0.2">
      <c r="A55" s="1">
        <v>8.6</v>
      </c>
    </row>
    <row r="56" spans="1:1" x14ac:dyDescent="0.2">
      <c r="A56" s="1">
        <v>2</v>
      </c>
    </row>
    <row r="57" spans="1:1" x14ac:dyDescent="0.2">
      <c r="A57" s="1">
        <v>8</v>
      </c>
    </row>
    <row r="58" spans="1:1" x14ac:dyDescent="0.2">
      <c r="A58" s="1">
        <v>9.5</v>
      </c>
    </row>
    <row r="59" spans="1:1" x14ac:dyDescent="0.2">
      <c r="A59" s="1">
        <v>1.3</v>
      </c>
    </row>
    <row r="60" spans="1:1" x14ac:dyDescent="0.2">
      <c r="A60" s="1">
        <v>4.8</v>
      </c>
    </row>
    <row r="61" spans="1:1" x14ac:dyDescent="0.2">
      <c r="A61" s="1">
        <v>9.9</v>
      </c>
    </row>
    <row r="62" spans="1:1" x14ac:dyDescent="0.2">
      <c r="A62" s="1">
        <v>7.9</v>
      </c>
    </row>
    <row r="63" spans="1:1" x14ac:dyDescent="0.2">
      <c r="A63" s="1">
        <v>1.1000000000000001</v>
      </c>
    </row>
    <row r="64" spans="1:1" x14ac:dyDescent="0.2">
      <c r="A64" s="1">
        <v>7.2</v>
      </c>
    </row>
    <row r="65" spans="1:1" x14ac:dyDescent="0.2">
      <c r="A65" s="1">
        <v>2.9</v>
      </c>
    </row>
    <row r="66" spans="1:1" x14ac:dyDescent="0.2">
      <c r="A66" s="1">
        <v>9.1</v>
      </c>
    </row>
    <row r="67" spans="1:1" x14ac:dyDescent="0.2">
      <c r="A67" s="1">
        <v>7.7</v>
      </c>
    </row>
    <row r="68" spans="1:1" x14ac:dyDescent="0.2">
      <c r="A68" s="1">
        <v>4</v>
      </c>
    </row>
    <row r="69" spans="1:1" x14ac:dyDescent="0.2">
      <c r="A69" s="1">
        <v>1.4</v>
      </c>
    </row>
    <row r="70" spans="1:1" x14ac:dyDescent="0.2">
      <c r="A70" s="1">
        <v>7.8</v>
      </c>
    </row>
    <row r="71" spans="1:1" x14ac:dyDescent="0.2">
      <c r="A71" s="1">
        <v>5.2</v>
      </c>
    </row>
    <row r="72" spans="1:1" x14ac:dyDescent="0.2">
      <c r="A72" s="1">
        <v>8.4</v>
      </c>
    </row>
    <row r="73" spans="1:1" x14ac:dyDescent="0.2">
      <c r="A73" s="1">
        <v>6.3</v>
      </c>
    </row>
    <row r="74" spans="1:1" x14ac:dyDescent="0.2">
      <c r="A74" s="1">
        <v>4.4000000000000004</v>
      </c>
    </row>
    <row r="75" spans="1:1" x14ac:dyDescent="0.2">
      <c r="A75" s="1">
        <v>5.2</v>
      </c>
    </row>
    <row r="76" spans="1:1" x14ac:dyDescent="0.2">
      <c r="A76" s="1">
        <v>7.4</v>
      </c>
    </row>
    <row r="77" spans="1:1" x14ac:dyDescent="0.2">
      <c r="A77" s="1">
        <v>6.1</v>
      </c>
    </row>
    <row r="78" spans="1:1" x14ac:dyDescent="0.2">
      <c r="A78" s="1">
        <v>3.8</v>
      </c>
    </row>
    <row r="79" spans="1:1" x14ac:dyDescent="0.2">
      <c r="A79" s="1">
        <v>10.7</v>
      </c>
    </row>
    <row r="80" spans="1:1" x14ac:dyDescent="0.2">
      <c r="A80" s="1">
        <v>7.5</v>
      </c>
    </row>
    <row r="81" spans="1:1" x14ac:dyDescent="0.2">
      <c r="A81" s="1">
        <v>7</v>
      </c>
    </row>
    <row r="82" spans="1:1" x14ac:dyDescent="0.2">
      <c r="A82" s="1">
        <v>5.3</v>
      </c>
    </row>
    <row r="83" spans="1:1" x14ac:dyDescent="0.2">
      <c r="A83" s="1">
        <v>4.5</v>
      </c>
    </row>
    <row r="84" spans="1:1" x14ac:dyDescent="0.2">
      <c r="A84" s="1">
        <v>4.5</v>
      </c>
    </row>
    <row r="85" spans="1:1" x14ac:dyDescent="0.2">
      <c r="A85" s="1">
        <v>1.8</v>
      </c>
    </row>
    <row r="86" spans="1:1" x14ac:dyDescent="0.2">
      <c r="A86" s="1">
        <v>3.7</v>
      </c>
    </row>
    <row r="87" spans="1:1" x14ac:dyDescent="0.2">
      <c r="A87" s="1">
        <v>4</v>
      </c>
    </row>
    <row r="88" spans="1:1" x14ac:dyDescent="0.2">
      <c r="A88" s="1">
        <v>5.7</v>
      </c>
    </row>
    <row r="89" spans="1:1" x14ac:dyDescent="0.2">
      <c r="A89" s="1">
        <v>2.4</v>
      </c>
    </row>
    <row r="90" spans="1:1" x14ac:dyDescent="0.2">
      <c r="A90" s="1">
        <v>9.1999999999999993</v>
      </c>
    </row>
    <row r="91" spans="1:1" x14ac:dyDescent="0.2">
      <c r="A91" s="1">
        <v>5</v>
      </c>
    </row>
    <row r="92" spans="1:1" x14ac:dyDescent="0.2">
      <c r="A92" s="1">
        <v>7.2</v>
      </c>
    </row>
    <row r="93" spans="1:1" x14ac:dyDescent="0.2">
      <c r="A93" s="1">
        <v>7.3</v>
      </c>
    </row>
    <row r="94" spans="1:1" x14ac:dyDescent="0.2">
      <c r="A94" s="1">
        <v>4.0999999999999996</v>
      </c>
    </row>
    <row r="95" spans="1:1" x14ac:dyDescent="0.2">
      <c r="A95" s="1">
        <v>6.7</v>
      </c>
    </row>
    <row r="96" spans="1:1" x14ac:dyDescent="0.2">
      <c r="A96" s="1">
        <v>3.5</v>
      </c>
    </row>
    <row r="97" spans="1:1" x14ac:dyDescent="0.2">
      <c r="A97" s="1">
        <v>6.3</v>
      </c>
    </row>
    <row r="98" spans="1:1" x14ac:dyDescent="0.2">
      <c r="A98" s="1">
        <v>4.3</v>
      </c>
    </row>
    <row r="99" spans="1:1" x14ac:dyDescent="0.2">
      <c r="A99" s="1">
        <v>3.8</v>
      </c>
    </row>
    <row r="100" spans="1:1" x14ac:dyDescent="0.2">
      <c r="A100" s="1">
        <v>5.0999999999999996</v>
      </c>
    </row>
    <row r="101" spans="1:1" x14ac:dyDescent="0.2">
      <c r="A101" s="1">
        <v>5.5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13.13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2022-10-11T21:52:41Z</dcterms:created>
  <dcterms:modified xsi:type="dcterms:W3CDTF">2024-10-03T00:03:53Z</dcterms:modified>
</cp:coreProperties>
</file>